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7910" windowHeight="8370" tabRatio="932" activeTab="4"/>
  </bookViews>
  <sheets>
    <sheet name="平衡表（全厂）" sheetId="1" r:id="rId1"/>
    <sheet name="回收率（全厂）" sheetId="2" r:id="rId2"/>
    <sheet name="回收率（熔炼） " sheetId="3" r:id="rId3"/>
    <sheet name="回收率（精炼） " sheetId="4" r:id="rId4"/>
    <sheet name="回收率（综合厂)" sheetId="5" r:id="rId5"/>
    <sheet name="回收率（精炼+贵）" sheetId="6" state="hidden" r:id="rId6"/>
    <sheet name="回收率（贵金属）" sheetId="7" state="hidden" r:id="rId7"/>
    <sheet name="原料、中间物料盘点表" sheetId="8" r:id="rId8"/>
    <sheet name="产品消耗盘存表" sheetId="9" r:id="rId9"/>
    <sheet name="重要物料收拨结存" sheetId="10" r:id="rId10"/>
  </sheets>
  <externalReferences>
    <externalReference r:id="rId11"/>
  </externalReferences>
  <definedNames>
    <definedName name="_xlnm.Print_Area" localSheetId="0">'平衡表（全厂）'!$A$1:$L$118</definedName>
    <definedName name="_xlnm.Print_Area" localSheetId="7">原料、中间物料盘点表!$A$1:$K$68</definedName>
  </definedNames>
  <calcPr calcId="144525" fullPrecision="0"/>
</workbook>
</file>

<file path=xl/comments1.xml><?xml version="1.0" encoding="utf-8"?>
<comments xmlns="http://schemas.openxmlformats.org/spreadsheetml/2006/main">
  <authors>
    <author>NT</author>
  </authors>
  <commentList>
    <comment ref="G51" authorId="0">
      <text>
        <r>
          <rPr>
            <sz val="9"/>
            <color indexed="81"/>
            <rFont val="宋体"/>
            <charset val="134"/>
          </rPr>
          <t xml:space="preserve">NT:
单位为g/l</t>
        </r>
      </text>
    </comment>
    <comment ref="I66" authorId="0">
      <text>
        <r>
          <rPr>
            <sz val="9"/>
            <color indexed="81"/>
            <rFont val="宋体"/>
            <charset val="134"/>
          </rPr>
          <t xml:space="preserve">NT:
按产出推结存
</t>
        </r>
      </text>
    </comment>
    <comment ref="L87" authorId="0">
      <text>
        <r>
          <rPr>
            <sz val="9"/>
            <color indexed="81"/>
            <rFont val="宋体"/>
            <charset val="134"/>
          </rPr>
          <t xml:space="preserve">NT:
不做平衡，只做参考
</t>
        </r>
      </text>
    </comment>
  </commentList>
</comments>
</file>

<file path=xl/comments2.xml><?xml version="1.0" encoding="utf-8"?>
<comments xmlns="http://schemas.openxmlformats.org/spreadsheetml/2006/main">
  <authors>
    <author>NT</author>
  </authors>
  <commentList>
    <comment ref="I37" authorId="0">
      <text>
        <r>
          <rPr>
            <sz val="9"/>
            <color indexed="81"/>
            <rFont val="宋体"/>
            <charset val="134"/>
          </rPr>
          <t xml:space="preserve">NT:
按综合厂上报数据产量53890吨</t>
        </r>
      </text>
    </comment>
  </commentList>
</comments>
</file>

<file path=xl/sharedStrings.xml><?xml version="1.0" encoding="utf-8"?>
<sst xmlns="http://schemas.openxmlformats.org/spreadsheetml/2006/main" count="346">
  <si>
    <t xml:space="preserve">附：表1              </t>
  </si>
  <si>
    <t>8月份系统铜金属库存</t>
  </si>
  <si>
    <t>放置地点</t>
  </si>
  <si>
    <t>项目</t>
  </si>
  <si>
    <r>
      <rPr>
        <sz val="12"/>
        <rFont val="Times New Roman"/>
        <charset val="134"/>
      </rPr>
      <t xml:space="preserve"> </t>
    </r>
    <r>
      <rPr>
        <sz val="12"/>
        <rFont val="宋体"/>
        <charset val="134"/>
      </rPr>
      <t>名称</t>
    </r>
  </si>
  <si>
    <t>湿重量</t>
  </si>
  <si>
    <t>水分</t>
  </si>
  <si>
    <t>干重量</t>
  </si>
  <si>
    <t>Cu</t>
  </si>
  <si>
    <t>Ag</t>
  </si>
  <si>
    <t>Au</t>
  </si>
  <si>
    <t>t</t>
  </si>
  <si>
    <t>%</t>
  </si>
  <si>
    <t>g/t</t>
  </si>
  <si>
    <t>Kg</t>
  </si>
  <si>
    <t>熔炼厂</t>
  </si>
  <si>
    <t>原料</t>
  </si>
  <si>
    <t>铜精矿</t>
  </si>
  <si>
    <t>外购冰铜</t>
  </si>
  <si>
    <t>外购铜米</t>
  </si>
  <si>
    <t>铅阳极泥（南丹）</t>
  </si>
  <si>
    <t>碱洗铜渣（南丹）</t>
  </si>
  <si>
    <t>电铜排（南丹）</t>
  </si>
  <si>
    <t>中间物料</t>
  </si>
  <si>
    <t>渣精矿</t>
  </si>
  <si>
    <t>冰铜（侧吹）</t>
  </si>
  <si>
    <t>熔炼渣（侧吹）</t>
  </si>
  <si>
    <t>熔炼渣</t>
  </si>
  <si>
    <t>熔炼烟尘</t>
  </si>
  <si>
    <t>粗铜（顶吹）</t>
  </si>
  <si>
    <t>吹炼渣（顶吹）</t>
  </si>
  <si>
    <t>吹炼渣</t>
  </si>
  <si>
    <t>吹炼烟尘</t>
  </si>
  <si>
    <t>白烟尘（熔炼）</t>
  </si>
  <si>
    <t>阳极铜（炉存）</t>
  </si>
  <si>
    <t>阳极铜</t>
  </si>
  <si>
    <t>冷铜</t>
  </si>
  <si>
    <t>铜模</t>
  </si>
  <si>
    <t>精炼渣</t>
  </si>
  <si>
    <t>氧化渣</t>
  </si>
  <si>
    <t>精炼烟尘</t>
  </si>
  <si>
    <t>残极板</t>
  </si>
  <si>
    <t>铜屑</t>
  </si>
  <si>
    <t>旋流电积铜</t>
  </si>
  <si>
    <t>铅滤饼</t>
  </si>
  <si>
    <t>硫化铜渣</t>
  </si>
  <si>
    <t>砷滤饼</t>
  </si>
  <si>
    <t>中和渣</t>
  </si>
  <si>
    <t>污泥渣（应急水处理站）</t>
  </si>
  <si>
    <t>小计</t>
  </si>
  <si>
    <t>银锭（Kg）</t>
  </si>
  <si>
    <t>外购铜粉</t>
  </si>
  <si>
    <t>银粉（南丹）</t>
  </si>
  <si>
    <t>还原炉炉渣(南丹)</t>
  </si>
  <si>
    <t>氧化渣（南丹）</t>
  </si>
  <si>
    <t>精炼厂</t>
  </si>
  <si>
    <t>五水硫酸铜</t>
  </si>
  <si>
    <t>阳极铜（东区槽存）</t>
  </si>
  <si>
    <t>阳极铜（西区槽存）</t>
  </si>
  <si>
    <t>阳极铜（槽外）</t>
  </si>
  <si>
    <t>阳极泥（东区槽存）</t>
  </si>
  <si>
    <t>阳极泥（西区槽存）</t>
  </si>
  <si>
    <t>阴极铜（槽存）</t>
  </si>
  <si>
    <t>阳极泥</t>
  </si>
  <si>
    <t>电解液（m³）</t>
  </si>
  <si>
    <t>阴极铜（次品铜）</t>
  </si>
  <si>
    <t>产品</t>
  </si>
  <si>
    <t>电解铜</t>
  </si>
  <si>
    <t>电积铜（一段脱铜）</t>
  </si>
  <si>
    <t>电积铜（旋流电积）</t>
  </si>
  <si>
    <t>综合厂</t>
  </si>
  <si>
    <t>渣精矿（浓密机）</t>
  </si>
  <si>
    <t>铁精矿（浓密机）</t>
  </si>
  <si>
    <t>尾矿（浓密机）</t>
  </si>
  <si>
    <t>球磨机</t>
  </si>
  <si>
    <t>浮选槽</t>
  </si>
  <si>
    <t>铁精矿</t>
  </si>
  <si>
    <t>尾矿</t>
  </si>
  <si>
    <t>石膏</t>
  </si>
  <si>
    <t>合计</t>
  </si>
  <si>
    <t xml:space="preserve">附：表2              </t>
  </si>
  <si>
    <t>8月份进厂金属物料数据表</t>
  </si>
  <si>
    <t xml:space="preserve"> 名称</t>
  </si>
  <si>
    <t>进厂物料</t>
  </si>
  <si>
    <t>渣料</t>
  </si>
  <si>
    <t>铜粉（外购）</t>
  </si>
  <si>
    <t>8月份出厂物料数据表</t>
  </si>
  <si>
    <t>出厂物料</t>
  </si>
  <si>
    <t>电积铜（一次脱铜）</t>
  </si>
  <si>
    <t>尾 矿</t>
  </si>
  <si>
    <t>白烟尘</t>
  </si>
  <si>
    <r>
      <rPr>
        <b/>
        <sz val="18"/>
        <rFont val="Times New Roman"/>
        <charset val="134"/>
      </rPr>
      <t>2020</t>
    </r>
    <r>
      <rPr>
        <b/>
        <sz val="18"/>
        <rFont val="宋体"/>
        <charset val="134"/>
      </rPr>
      <t>年</t>
    </r>
    <r>
      <rPr>
        <b/>
        <sz val="18"/>
        <rFont val="Times New Roman"/>
        <charset val="134"/>
      </rPr>
      <t>8</t>
    </r>
    <r>
      <rPr>
        <b/>
        <sz val="18"/>
        <rFont val="宋体"/>
        <charset val="134"/>
      </rPr>
      <t>月份系统铜金属平衡表</t>
    </r>
  </si>
  <si>
    <t>名  称</t>
  </si>
  <si>
    <t>铜(t)</t>
  </si>
  <si>
    <t>银（Kg）</t>
  </si>
  <si>
    <t>Au（Kg）</t>
  </si>
  <si>
    <t>备注</t>
  </si>
  <si>
    <t>生产数据</t>
  </si>
  <si>
    <t>2020年7月库存</t>
  </si>
  <si>
    <t>2020年8月进厂</t>
  </si>
  <si>
    <t>2020年8月出厂</t>
  </si>
  <si>
    <t>2020年8月库存</t>
  </si>
  <si>
    <t>盈亏</t>
  </si>
  <si>
    <t>平衡率</t>
  </si>
  <si>
    <t>平衡率子项</t>
  </si>
  <si>
    <t>平衡率母项</t>
  </si>
  <si>
    <t>平衡率（%）</t>
  </si>
  <si>
    <t>计算公式说明</t>
  </si>
  <si>
    <t>平衡率%=（本月出库+本月结存）÷（上月结存+本月进厂）×100</t>
  </si>
  <si>
    <t>2020年7月平衡率</t>
  </si>
  <si>
    <t>名称</t>
  </si>
  <si>
    <t>铜(%)</t>
  </si>
  <si>
    <t>银（%）</t>
  </si>
  <si>
    <t>Au（%）</t>
  </si>
  <si>
    <t>回收率</t>
  </si>
  <si>
    <t>2019年（%）</t>
  </si>
  <si>
    <t>2020年8月全厂</t>
  </si>
  <si>
    <t>2020年8月熔炼厂</t>
  </si>
  <si>
    <t>2020年8月精炼厂</t>
  </si>
  <si>
    <t>2020年8月综合厂</t>
  </si>
  <si>
    <t>上月回收率</t>
  </si>
  <si>
    <t>2020年7月全厂</t>
  </si>
  <si>
    <t>2020年7月熔炼厂</t>
  </si>
  <si>
    <t>2020年7月精炼厂</t>
  </si>
  <si>
    <t>2020年7月综合厂</t>
  </si>
  <si>
    <t>铁、尾进入回收项综合厂损失</t>
  </si>
  <si>
    <t>熔炼厂损失</t>
  </si>
  <si>
    <t>精炼厂厂损失</t>
  </si>
  <si>
    <t>上月平衡率</t>
  </si>
  <si>
    <t xml:space="preserve">                                        2020年8月份回收率报表（全厂）                                      </t>
  </si>
  <si>
    <t>品名</t>
  </si>
  <si>
    <t>前期结存（1）</t>
  </si>
  <si>
    <t>本期收入（2）</t>
  </si>
  <si>
    <t>本期结存（3）</t>
  </si>
  <si>
    <t>本期使用（4）</t>
  </si>
  <si>
    <t>干量</t>
  </si>
  <si>
    <t>干量(t)</t>
  </si>
  <si>
    <t>％</t>
  </si>
  <si>
    <t>含量(t)</t>
  </si>
  <si>
    <t>含量(Kg)</t>
  </si>
  <si>
    <t>1.原料</t>
  </si>
  <si>
    <t>银锭(南丹kg）</t>
  </si>
  <si>
    <t>还原炉炉渣（南丹）</t>
  </si>
  <si>
    <t>废旧电缆</t>
  </si>
  <si>
    <t>合   计</t>
  </si>
  <si>
    <t>2.中间物料</t>
  </si>
  <si>
    <t>冰铜</t>
  </si>
  <si>
    <t>粗铜</t>
  </si>
  <si>
    <t>阳极铜（槽存）</t>
  </si>
  <si>
    <t>阳极泥（槽存）</t>
  </si>
  <si>
    <t>污泥渣</t>
  </si>
  <si>
    <t>合    计</t>
  </si>
  <si>
    <t>3.回收品</t>
  </si>
  <si>
    <t>本期产出（6）</t>
  </si>
  <si>
    <t>本期外卖（7）</t>
  </si>
  <si>
    <t>4.产品</t>
  </si>
  <si>
    <t>本期产出（8）</t>
  </si>
  <si>
    <t>本期外卖（9）</t>
  </si>
  <si>
    <t>5.损失</t>
  </si>
  <si>
    <t>本期产出（10）</t>
  </si>
  <si>
    <t>本期外卖+调拨南丹（11）</t>
  </si>
  <si>
    <t xml:space="preserve">铜回收率（%）= </t>
  </si>
  <si>
    <t>子项</t>
  </si>
  <si>
    <t xml:space="preserve">银回收率（%）= </t>
  </si>
  <si>
    <t xml:space="preserve">金回收率（%）= </t>
  </si>
  <si>
    <t>母项</t>
  </si>
  <si>
    <t>计算公式说明：</t>
  </si>
  <si>
    <t>铜回收率%=本月产出阴极铜、电积铜÷（本期使用原料+上月中间结存-本月中间结存-阳极泥）×100；银回收率%=本月产出阳极泥÷（本期使用原料+上月中间结存-本月中间结存）×100；金回收率%=本月产出阳极泥÷（本期使用原料+上月中间结存-本月中间结存）×100</t>
  </si>
  <si>
    <t xml:space="preserve">    制  表：王丽梅                                                                                                                                                审  核：潘小龙                           </t>
  </si>
  <si>
    <t>上月Cu指标</t>
  </si>
  <si>
    <t>上月Ag指标</t>
  </si>
  <si>
    <t>上月Au指标</t>
  </si>
  <si>
    <t>本月</t>
  </si>
  <si>
    <t>损失Cu金属</t>
  </si>
  <si>
    <t>损失Ag金属</t>
  </si>
  <si>
    <t>损失Au金属</t>
  </si>
  <si>
    <t>总损失</t>
  </si>
  <si>
    <t>铁精矿、尾矿、阴极铜进入回收</t>
  </si>
  <si>
    <t>中间物料上月结存</t>
  </si>
  <si>
    <t>中间物料本月结存</t>
  </si>
  <si>
    <t>上月结存总金属</t>
  </si>
  <si>
    <t>本月结存总金属</t>
  </si>
  <si>
    <t>熔炼损失</t>
  </si>
  <si>
    <t>铜</t>
  </si>
  <si>
    <t>精炼损失</t>
  </si>
  <si>
    <t>银</t>
  </si>
  <si>
    <t>综合损失</t>
  </si>
  <si>
    <t>金</t>
  </si>
  <si>
    <t>核对</t>
  </si>
  <si>
    <t>核对数</t>
  </si>
  <si>
    <t>设计指标%（产品）</t>
  </si>
  <si>
    <t>上月</t>
  </si>
  <si>
    <t xml:space="preserve">                                        2020年8月份 熔炼厂 回收率报表                                      </t>
  </si>
  <si>
    <t>废阴极铜</t>
  </si>
  <si>
    <t>4.中间产品</t>
  </si>
  <si>
    <t>本期产出（7）</t>
  </si>
  <si>
    <t>本期外卖+调拨南丹（9）</t>
  </si>
  <si>
    <t>铜、银、金回收率%=本期产出阳极铜÷（本期使用原料+前期中间结存-本期中间结存-本期产出熔炼渣）×100</t>
  </si>
  <si>
    <t xml:space="preserve">    制  表：李奕龙                                                                                                                                                审  核：潘小龙                           </t>
  </si>
  <si>
    <t>本月指标应﹤</t>
  </si>
  <si>
    <t>损失铜金属</t>
  </si>
  <si>
    <t>损失银金属</t>
  </si>
  <si>
    <t>损失金金属</t>
  </si>
  <si>
    <t>上月中间结存</t>
  </si>
  <si>
    <t>本月中间结存</t>
  </si>
  <si>
    <t>上月总金属</t>
  </si>
  <si>
    <t>本月总金属</t>
  </si>
  <si>
    <t>本月损失</t>
  </si>
  <si>
    <t>上月损失</t>
  </si>
  <si>
    <r>
      <rPr>
        <b/>
        <sz val="22"/>
        <rFont val="宋体"/>
        <charset val="134"/>
      </rPr>
      <t xml:space="preserve">     2020年8月份</t>
    </r>
    <r>
      <rPr>
        <b/>
        <u/>
        <sz val="22"/>
        <rFont val="宋体"/>
        <charset val="134"/>
      </rPr>
      <t xml:space="preserve">  精炼厂  </t>
    </r>
    <r>
      <rPr>
        <b/>
        <sz val="22"/>
        <rFont val="宋体"/>
        <charset val="134"/>
      </rPr>
      <t xml:space="preserve">回收率报表                                      </t>
    </r>
  </si>
  <si>
    <t>本期入库（2）</t>
  </si>
  <si>
    <t>干量（t）</t>
  </si>
  <si>
    <t>含量（t）</t>
  </si>
  <si>
    <t>含量（Kg）</t>
  </si>
  <si>
    <t>小    计</t>
  </si>
  <si>
    <t>本期产出（5）</t>
  </si>
  <si>
    <t>本期转运或外卖（6）</t>
  </si>
  <si>
    <t>铜  屑</t>
  </si>
  <si>
    <t>本期外卖（8）</t>
  </si>
  <si>
    <t>铜回收率%=本期产出阴极铜÷（本期使用原料+前期中间结存-本期中间结存-本期产出回收品）×100</t>
  </si>
  <si>
    <t>银回收率%=本期产出阳极泥÷（本期使用原料+前期中间结存-本期中间结存-本期产出残极板-本期产出铜屑）×100</t>
  </si>
  <si>
    <t>金回收率%=本期产出阳极泥÷（本期使用原料+前期中间结存-本期中间结存-本期产出残极板-本期产出铜屑）×100</t>
  </si>
  <si>
    <t>说明</t>
  </si>
  <si>
    <t>银回收率低的原因：</t>
  </si>
  <si>
    <t>（1）外卖产品阴极铜中带走银金属24.351Kg；</t>
  </si>
  <si>
    <t xml:space="preserve">                      制  表：李奕龙                                                                                                         审  核：潘小龙                           </t>
  </si>
  <si>
    <t>设计值%</t>
  </si>
  <si>
    <t>本月中间结存（所有）</t>
  </si>
  <si>
    <t>阴极铜进入回收</t>
  </si>
  <si>
    <t>实际回收率损失</t>
  </si>
  <si>
    <r>
      <rPr>
        <b/>
        <sz val="22"/>
        <rFont val="宋体"/>
        <charset val="134"/>
      </rPr>
      <t xml:space="preserve">     2020年8月份 </t>
    </r>
    <r>
      <rPr>
        <b/>
        <u/>
        <sz val="22"/>
        <rFont val="宋体"/>
        <charset val="134"/>
      </rPr>
      <t xml:space="preserve"> 综合厂</t>
    </r>
    <r>
      <rPr>
        <b/>
        <sz val="22"/>
        <rFont val="宋体"/>
        <charset val="134"/>
      </rPr>
      <t xml:space="preserve">  铜回收率报表                                      </t>
    </r>
  </si>
  <si>
    <t>尾  矿（浓密机）</t>
  </si>
  <si>
    <t>本期转运（6）</t>
  </si>
  <si>
    <t xml:space="preserve">铜回收率 (%)= </t>
  </si>
  <si>
    <t>铜、金、银回收率%=本期产出渣精矿÷本期使用原料×100</t>
  </si>
  <si>
    <t>结存</t>
  </si>
  <si>
    <t>上月结存</t>
  </si>
  <si>
    <t>本月结存</t>
  </si>
  <si>
    <t>湿重</t>
  </si>
  <si>
    <t>干重</t>
  </si>
  <si>
    <t>包含产品损失</t>
  </si>
  <si>
    <t>铁</t>
  </si>
  <si>
    <t>铁精矿、尾矿进入回收</t>
  </si>
  <si>
    <t>尾</t>
  </si>
  <si>
    <t>上月指标%</t>
  </si>
  <si>
    <t>上月无名损失</t>
  </si>
  <si>
    <t>回收率设计值</t>
  </si>
  <si>
    <r>
      <rPr>
        <b/>
        <sz val="22"/>
        <rFont val="宋体"/>
        <charset val="134"/>
      </rPr>
      <t xml:space="preserve">     2020年5月份</t>
    </r>
    <r>
      <rPr>
        <b/>
        <u/>
        <sz val="22"/>
        <rFont val="宋体"/>
        <charset val="134"/>
      </rPr>
      <t xml:space="preserve">  精炼厂  </t>
    </r>
    <r>
      <rPr>
        <b/>
        <sz val="22"/>
        <rFont val="宋体"/>
        <charset val="134"/>
      </rPr>
      <t xml:space="preserve">回收率报表                                      </t>
    </r>
  </si>
  <si>
    <t xml:space="preserve">                      制  表：王丽梅                                                                                                         审  核：潘小龙                           </t>
  </si>
  <si>
    <r>
      <rPr>
        <b/>
        <sz val="22"/>
        <rFont val="宋体"/>
        <charset val="134"/>
      </rPr>
      <t xml:space="preserve">     2020年7月份</t>
    </r>
    <r>
      <rPr>
        <b/>
        <u/>
        <sz val="22"/>
        <rFont val="宋体"/>
        <charset val="134"/>
      </rPr>
      <t xml:space="preserve">  贵金属  </t>
    </r>
    <r>
      <rPr>
        <b/>
        <sz val="22"/>
        <rFont val="宋体"/>
        <charset val="134"/>
      </rPr>
      <t xml:space="preserve">回收率报表                                      </t>
    </r>
  </si>
  <si>
    <t>Se</t>
  </si>
  <si>
    <t xml:space="preserve"> 银锭（Kg）</t>
  </si>
  <si>
    <t>浸出段液占用（m³）</t>
  </si>
  <si>
    <t>浸出段槽存阳极泥</t>
  </si>
  <si>
    <t>干脱铜阳极泥</t>
  </si>
  <si>
    <t>熔炼渣（贵）</t>
  </si>
  <si>
    <t>吹炼渣（贵）</t>
  </si>
  <si>
    <t>贵铅</t>
  </si>
  <si>
    <t>银硒渣</t>
  </si>
  <si>
    <t>酸泥</t>
  </si>
  <si>
    <t>银阳极板</t>
  </si>
  <si>
    <t>银阳极板（槽存）</t>
  </si>
  <si>
    <t>银电解液（槽存m³）</t>
  </si>
  <si>
    <t>残极</t>
  </si>
  <si>
    <t>银粉</t>
  </si>
  <si>
    <t>银阳极泥</t>
  </si>
  <si>
    <t>沉碲渣</t>
  </si>
  <si>
    <t>银锭</t>
  </si>
  <si>
    <t>金锭</t>
  </si>
  <si>
    <t>银回收率%=本期产出阳极泥÷（本期使用原料+前期中间结存-本期中间结存-本期产出残极板-本期产出银粉）×100</t>
  </si>
  <si>
    <t>金回收率%=本期产出阳极泥÷（本期使用原料+前期中间结存-本期中间结存-本期产出残极板-本期产出银粉）×100</t>
  </si>
  <si>
    <t>银回收率</t>
  </si>
  <si>
    <t>金回收率</t>
  </si>
  <si>
    <t>8月份系统物料盘点表</t>
  </si>
  <si>
    <t xml:space="preserve">                                                                       单位：t</t>
  </si>
  <si>
    <t>放置位置</t>
  </si>
  <si>
    <t>物料名称</t>
  </si>
  <si>
    <t>上期结存</t>
  </si>
  <si>
    <t>本月采购量</t>
  </si>
  <si>
    <t>本月入库</t>
  </si>
  <si>
    <t>内部转运量或外卖量（-代表转出，+代表转进）</t>
  </si>
  <si>
    <t>本月消耗量</t>
  </si>
  <si>
    <t>本月盘点</t>
  </si>
  <si>
    <t>熔   炼  厂</t>
  </si>
  <si>
    <t>铜精矿（湿重）</t>
  </si>
  <si>
    <t>铜精矿库</t>
  </si>
  <si>
    <t>南丹调入</t>
  </si>
  <si>
    <t>窑渣（南丹）</t>
  </si>
  <si>
    <t>废旧电缆（机电厂）</t>
  </si>
  <si>
    <t>渣精矿（湿重）</t>
  </si>
  <si>
    <t>转精炼29479.4吨</t>
  </si>
  <si>
    <t>入库数取日报表数据</t>
  </si>
  <si>
    <t>精炼厂转进3656.48吨</t>
  </si>
  <si>
    <t>铅滤饼（湿重）</t>
  </si>
  <si>
    <t>熔炼厂上月上报结存数据错误，本月调整正确库存。</t>
  </si>
  <si>
    <t>硫化铜渣（湿重）</t>
  </si>
  <si>
    <t>回炉</t>
  </si>
  <si>
    <t>砷滤饼（湿重）</t>
  </si>
  <si>
    <t>中和渣（湿重）</t>
  </si>
  <si>
    <t>综合仓库</t>
  </si>
  <si>
    <t>贵金属消耗，未出产品</t>
  </si>
  <si>
    <t>本月未使用</t>
  </si>
  <si>
    <t>6月份南丹调入</t>
  </si>
  <si>
    <t>7月份南丹调入</t>
  </si>
  <si>
    <t>6月份南丹调入，贵金属消耗，未出产品</t>
  </si>
  <si>
    <t>熔炼厂转进26827.27吨</t>
  </si>
  <si>
    <t>转熔炼厂3374.08吨</t>
  </si>
  <si>
    <t>转熔炼厂14.86吨</t>
  </si>
  <si>
    <t>阳极泥（湿重）</t>
  </si>
  <si>
    <t>转熔炼28.9吨</t>
  </si>
  <si>
    <t>物料</t>
  </si>
  <si>
    <t>调熔炼2708.03吨</t>
  </si>
  <si>
    <t>铁精矿（湿重）</t>
  </si>
  <si>
    <t>尾  矿（湿重）</t>
  </si>
  <si>
    <t>石  膏（湿重）</t>
  </si>
  <si>
    <t>转熔炼1306.28吨</t>
  </si>
  <si>
    <t>本月转熔炼厂34.68吨</t>
  </si>
  <si>
    <t>参加盘点人员：潘小龙 何宗庆 王聪慧  阮华宇 李钰 梁忠志 李龙平 黄兵 覃焕章 覃春利  吴贵捷  李奕龙 马双宝 卢仕威 李林建 张国琼 黄东勤  李金莲 廖许慧 曹琴 莫耀坚 陆飞强  文桂林  韦柳萍 王通武 韦肖勤 陶小莉  谢妮 余建龙 罗开耀 罗恒祥 王立新  覃志孔</t>
  </si>
  <si>
    <t>8月份产品产量表</t>
  </si>
  <si>
    <t>上月库存</t>
  </si>
  <si>
    <t>本月采购/调进</t>
  </si>
  <si>
    <t>实际产量</t>
  </si>
  <si>
    <t>本月销售</t>
  </si>
  <si>
    <t>内部转运量（-代表转出，+代表转进）</t>
  </si>
  <si>
    <t>生产领用</t>
  </si>
  <si>
    <t>本月库存</t>
  </si>
  <si>
    <t>98%硫酸</t>
  </si>
  <si>
    <t>尾   矿（湿重）</t>
  </si>
  <si>
    <t>硫酸钠（湿重）</t>
  </si>
  <si>
    <t>液  氧</t>
  </si>
  <si>
    <t>液氧产量以外卖量来计算，实际产量见物资盘存表</t>
  </si>
  <si>
    <t>参加盘点人员：潘小龙 何宗庆 王聪慧  阮华宇 李钰 梁忠志 李龙平 黄兵 覃焕章 覃春利  吴贵捷  李奕龙 马双宝 卢仕威 李林建 张国琼 黄东勤  李金莲 廖许慧 曹琴 莫耀坚 陆飞强  文桂林  韦柳萍 王通武 韦肖勤 陶小莉  谢妮 余建龙 罗开耀 罗恒祥   王立新  覃志孔</t>
  </si>
  <si>
    <t>2020年8月份原料、中间物料收拨结存表</t>
  </si>
  <si>
    <t>月初结存</t>
  </si>
  <si>
    <t>本月入库（本月产出）</t>
  </si>
  <si>
    <t>本月消耗</t>
  </si>
  <si>
    <t>Ag（Kg）</t>
  </si>
  <si>
    <t>湿重（t）</t>
  </si>
  <si>
    <t>干重（t）</t>
  </si>
  <si>
    <t>银锭（南丹）Kg</t>
  </si>
  <si>
    <t>铜渣（南丹）</t>
  </si>
  <si>
    <t>-</t>
  </si>
  <si>
    <t>2020年8月份产品收拨结存表</t>
  </si>
  <si>
    <t>本月入库（本月产出或调进）</t>
  </si>
  <si>
    <t>本月消耗（本月外卖）</t>
  </si>
  <si>
    <t>硫酸</t>
  </si>
</sst>
</file>

<file path=xl/styles.xml><?xml version="1.0" encoding="utf-8"?>
<styleSheet xmlns="http://schemas.openxmlformats.org/spreadsheetml/2006/main">
  <numFmts count="18">
    <numFmt numFmtId="176" formatCode="0.000"/>
    <numFmt numFmtId="177" formatCode="0.000000_);[Red]\(0.000000\)"/>
    <numFmt numFmtId="178" formatCode="0.0000_);[Red]\(0.0000\)"/>
    <numFmt numFmtId="179" formatCode="0.000_);[Red]\(0.000\)"/>
    <numFmt numFmtId="180" formatCode="0.0000_ ;[Red]\-0.0000\ "/>
    <numFmt numFmtId="181" formatCode="0.00_ ;[Red]\-0.00\ "/>
    <numFmt numFmtId="44" formatCode="_ &quot;￥&quot;* #,##0.00_ ;_ &quot;￥&quot;* \-#,##0.00_ ;_ &quot;￥&quot;* &quot;-&quot;??_ ;_ @_ "/>
    <numFmt numFmtId="182" formatCode="0.00_);\(0.00\)"/>
    <numFmt numFmtId="183" formatCode="0.00_ "/>
    <numFmt numFmtId="184" formatCode="0.000_ "/>
    <numFmt numFmtId="185" formatCode="0.0_ "/>
    <numFmt numFmtId="41" formatCode="_ * #,##0_ ;_ * \-#,##0_ ;_ * &quot;-&quot;_ ;_ @_ "/>
    <numFmt numFmtId="186" formatCode="0.0_);[Red]\(0.0\)"/>
    <numFmt numFmtId="187" formatCode="0_ "/>
    <numFmt numFmtId="43" formatCode="_ * #,##0.00_ ;_ * \-#,##0.00_ ;_ * &quot;-&quot;??_ ;_ @_ "/>
    <numFmt numFmtId="188" formatCode="0.00_);[Red]\(0.00\)"/>
    <numFmt numFmtId="189" formatCode="0.0000_ "/>
    <numFmt numFmtId="42" formatCode="_ &quot;￥&quot;* #,##0_ ;_ &quot;￥&quot;* \-#,##0_ ;_ &quot;￥&quot;* &quot;-&quot;_ ;_ @_ "/>
  </numFmts>
  <fonts count="94">
    <font>
      <sz val="11"/>
      <color theme="1"/>
      <name val="宋体"/>
      <charset val="134"/>
      <scheme val="minor"/>
    </font>
    <font>
      <b/>
      <sz val="24"/>
      <name val="宋体"/>
      <charset val="134"/>
      <scheme val="minor"/>
    </font>
    <font>
      <b/>
      <sz val="11"/>
      <name val="宋体"/>
      <charset val="134"/>
      <scheme val="minor"/>
    </font>
    <font>
      <sz val="11"/>
      <name val="宋体"/>
      <charset val="134"/>
      <scheme val="minor"/>
    </font>
    <font>
      <sz val="18"/>
      <name val="宋体"/>
      <charset val="134"/>
      <scheme val="minor"/>
    </font>
    <font>
      <sz val="12"/>
      <name val="宋体"/>
      <charset val="134"/>
    </font>
    <font>
      <b/>
      <sz val="12"/>
      <name val="宋体"/>
      <charset val="134"/>
    </font>
    <font>
      <sz val="12"/>
      <name val="宋体"/>
      <charset val="0"/>
    </font>
    <font>
      <sz val="12"/>
      <name val="宋体"/>
      <charset val="134"/>
      <scheme val="minor"/>
    </font>
    <font>
      <sz val="9"/>
      <name val="宋体"/>
      <charset val="134"/>
    </font>
    <font>
      <b/>
      <sz val="14"/>
      <name val="宋体"/>
      <charset val="134"/>
    </font>
    <font>
      <b/>
      <sz val="9"/>
      <name val="宋体"/>
      <charset val="134"/>
    </font>
    <font>
      <sz val="18"/>
      <color rgb="FF00B0F0"/>
      <name val="宋体"/>
      <charset val="134"/>
      <scheme val="minor"/>
    </font>
    <font>
      <b/>
      <sz val="12"/>
      <color rgb="FF00B0F0"/>
      <name val="宋体"/>
      <charset val="134"/>
    </font>
    <font>
      <b/>
      <sz val="10"/>
      <name val="宋体"/>
      <charset val="134"/>
    </font>
    <font>
      <sz val="11"/>
      <name val="宋体"/>
      <charset val="134"/>
    </font>
    <font>
      <sz val="11"/>
      <name val="宋体"/>
      <charset val="0"/>
      <scheme val="minor"/>
    </font>
    <font>
      <sz val="9"/>
      <color rgb="FF00B0F0"/>
      <name val="宋体"/>
      <charset val="134"/>
    </font>
    <font>
      <sz val="12"/>
      <color rgb="FF00B0F0"/>
      <name val="宋体"/>
      <charset val="134"/>
    </font>
    <font>
      <sz val="10"/>
      <name val="宋体"/>
      <charset val="134"/>
    </font>
    <font>
      <sz val="10"/>
      <color rgb="FF00B0F0"/>
      <name val="宋体"/>
      <charset val="134"/>
    </font>
    <font>
      <sz val="11"/>
      <name val="新宋体"/>
      <charset val="0"/>
    </font>
    <font>
      <b/>
      <sz val="22"/>
      <name val="宋体"/>
      <charset val="134"/>
    </font>
    <font>
      <b/>
      <sz val="11"/>
      <name val="宋体"/>
      <charset val="134"/>
    </font>
    <font>
      <b/>
      <sz val="11"/>
      <name val="Times New Roman"/>
      <charset val="134"/>
    </font>
    <font>
      <sz val="11"/>
      <color rgb="FF00B0F0"/>
      <name val="宋体"/>
      <charset val="134"/>
      <scheme val="minor"/>
    </font>
    <font>
      <sz val="11"/>
      <color rgb="FF00B0F0"/>
      <name val="宋体"/>
      <charset val="134"/>
    </font>
    <font>
      <sz val="12"/>
      <name val="Times New Roman"/>
      <charset val="134"/>
    </font>
    <font>
      <sz val="11"/>
      <name val="宋体"/>
      <charset val="0"/>
    </font>
    <font>
      <sz val="9"/>
      <name val="宋体"/>
      <charset val="134"/>
      <scheme val="minor"/>
    </font>
    <font>
      <b/>
      <sz val="10"/>
      <name val="Times New Roman"/>
      <charset val="134"/>
    </font>
    <font>
      <b/>
      <sz val="8"/>
      <name val="宋体"/>
      <charset val="134"/>
    </font>
    <font>
      <sz val="10"/>
      <name val="宋体"/>
      <charset val="134"/>
      <scheme val="minor"/>
    </font>
    <font>
      <sz val="10"/>
      <name val="宋体"/>
      <charset val="0"/>
    </font>
    <font>
      <b/>
      <sz val="10"/>
      <color rgb="FFFF0000"/>
      <name val="宋体"/>
      <charset val="134"/>
    </font>
    <font>
      <b/>
      <sz val="18"/>
      <name val="宋体"/>
      <charset val="134"/>
    </font>
    <font>
      <b/>
      <sz val="10"/>
      <name val="宋体"/>
      <charset val="134"/>
      <scheme val="minor"/>
    </font>
    <font>
      <b/>
      <sz val="12"/>
      <name val="Times New Roman"/>
      <charset val="134"/>
    </font>
    <font>
      <b/>
      <sz val="12"/>
      <name val="宋体"/>
      <charset val="134"/>
      <scheme val="minor"/>
    </font>
    <font>
      <sz val="18"/>
      <name val="宋体"/>
      <charset val="134"/>
    </font>
    <font>
      <b/>
      <sz val="16"/>
      <name val="Times New Roman"/>
      <charset val="134"/>
    </font>
    <font>
      <b/>
      <sz val="16"/>
      <name val="宋体"/>
      <charset val="134"/>
    </font>
    <font>
      <sz val="11"/>
      <name val="Times New Roman"/>
      <charset val="134"/>
    </font>
    <font>
      <b/>
      <sz val="18"/>
      <name val="Times New Roman"/>
      <charset val="134"/>
    </font>
    <font>
      <sz val="11"/>
      <color indexed="8"/>
      <name val="宋体"/>
      <charset val="134"/>
    </font>
    <font>
      <sz val="11"/>
      <color indexed="9"/>
      <name val="宋体"/>
      <charset val="134"/>
    </font>
    <font>
      <sz val="11"/>
      <color theme="0"/>
      <name val="宋体"/>
      <charset val="0"/>
      <scheme val="minor"/>
    </font>
    <font>
      <sz val="11"/>
      <color rgb="FF3F3F76"/>
      <name val="宋体"/>
      <charset val="0"/>
      <scheme val="minor"/>
    </font>
    <font>
      <b/>
      <sz val="11"/>
      <color indexed="54"/>
      <name val="宋体"/>
      <charset val="134"/>
    </font>
    <font>
      <b/>
      <sz val="13"/>
      <color rgb="FF1F4A7E"/>
      <name val="宋体"/>
      <charset val="134"/>
    </font>
    <font>
      <b/>
      <sz val="11"/>
      <color rgb="FF1F4A7E"/>
      <name val="宋体"/>
      <charset val="134"/>
    </font>
    <font>
      <sz val="11"/>
      <color rgb="FF9C0006"/>
      <name val="宋体"/>
      <charset val="134"/>
    </font>
    <font>
      <sz val="11"/>
      <color theme="1"/>
      <name val="宋体"/>
      <charset val="0"/>
      <scheme val="minor"/>
    </font>
    <font>
      <sz val="11"/>
      <color rgb="FF9C6500"/>
      <name val="宋体"/>
      <charset val="0"/>
      <scheme val="minor"/>
    </font>
    <font>
      <sz val="11"/>
      <color rgb="FFFA7D00"/>
      <name val="宋体"/>
      <charset val="134"/>
    </font>
    <font>
      <b/>
      <sz val="15"/>
      <color rgb="FF1F4A7E"/>
      <name val="宋体"/>
      <charset val="134"/>
    </font>
    <font>
      <b/>
      <sz val="18"/>
      <color rgb="FF1F4A7E"/>
      <name val="宋体"/>
      <charset val="134"/>
    </font>
    <font>
      <b/>
      <sz val="18"/>
      <color theme="3"/>
      <name val="宋体"/>
      <charset val="134"/>
      <scheme val="minor"/>
    </font>
    <font>
      <b/>
      <sz val="11"/>
      <color rgb="FFFFFFFF"/>
      <name val="宋体"/>
      <charset val="0"/>
      <scheme val="minor"/>
    </font>
    <font>
      <i/>
      <sz val="11"/>
      <color rgb="FF7F7F7F"/>
      <name val="宋体"/>
      <charset val="0"/>
      <scheme val="minor"/>
    </font>
    <font>
      <b/>
      <sz val="11"/>
      <color indexed="9"/>
      <name val="宋体"/>
      <charset val="134"/>
    </font>
    <font>
      <i/>
      <sz val="11"/>
      <color indexed="23"/>
      <name val="宋体"/>
      <charset val="134"/>
    </font>
    <font>
      <u/>
      <sz val="11"/>
      <color rgb="FF0000FF"/>
      <name val="宋体"/>
      <charset val="0"/>
      <scheme val="minor"/>
    </font>
    <font>
      <sz val="11"/>
      <color indexed="16"/>
      <name val="宋体"/>
      <charset val="134"/>
    </font>
    <font>
      <sz val="11"/>
      <color indexed="10"/>
      <name val="宋体"/>
      <charset val="134"/>
    </font>
    <font>
      <sz val="11"/>
      <color rgb="FFFF0000"/>
      <name val="宋体"/>
      <charset val="0"/>
      <scheme val="minor"/>
    </font>
    <font>
      <sz val="11"/>
      <color rgb="FF9C6500"/>
      <name val="宋体"/>
      <charset val="134"/>
    </font>
    <font>
      <b/>
      <sz val="11"/>
      <color indexed="8"/>
      <name val="宋体"/>
      <charset val="134"/>
    </font>
    <font>
      <b/>
      <sz val="18"/>
      <color indexed="54"/>
      <name val="宋体"/>
      <charset val="134"/>
    </font>
    <font>
      <b/>
      <sz val="13"/>
      <color indexed="54"/>
      <name val="宋体"/>
      <charset val="134"/>
    </font>
    <font>
      <b/>
      <sz val="11"/>
      <color rgb="FF3F3F3F"/>
      <name val="宋体"/>
      <charset val="134"/>
    </font>
    <font>
      <sz val="11"/>
      <color rgb="FF006100"/>
      <name val="宋体"/>
      <charset val="134"/>
      <scheme val="minor"/>
    </font>
    <font>
      <b/>
      <sz val="11"/>
      <color rgb="FFFA7D00"/>
      <name val="宋体"/>
      <charset val="134"/>
    </font>
    <font>
      <b/>
      <sz val="11"/>
      <color rgb="FF3F3F3F"/>
      <name val="宋体"/>
      <charset val="0"/>
      <scheme val="minor"/>
    </font>
    <font>
      <sz val="11"/>
      <color rgb="FF006100"/>
      <name val="宋体"/>
      <charset val="134"/>
    </font>
    <font>
      <b/>
      <sz val="15"/>
      <color indexed="54"/>
      <name val="宋体"/>
      <charset val="134"/>
    </font>
    <font>
      <sz val="11"/>
      <color rgb="FFFA7D00"/>
      <name val="宋体"/>
      <charset val="0"/>
      <scheme val="minor"/>
    </font>
    <font>
      <sz val="11"/>
      <color indexed="17"/>
      <name val="宋体"/>
      <charset val="134"/>
    </font>
    <font>
      <b/>
      <sz val="11"/>
      <color theme="3"/>
      <name val="宋体"/>
      <charset val="134"/>
      <scheme val="minor"/>
    </font>
    <font>
      <sz val="11"/>
      <color rgb="FF3F3F76"/>
      <name val="宋体"/>
      <charset val="134"/>
    </font>
    <font>
      <b/>
      <sz val="11"/>
      <color rgb="FFFA7D00"/>
      <name val="宋体"/>
      <charset val="0"/>
      <scheme val="minor"/>
    </font>
    <font>
      <sz val="12"/>
      <color rgb="FF000000"/>
      <name val="宋体"/>
      <charset val="134"/>
    </font>
    <font>
      <sz val="11"/>
      <color indexed="53"/>
      <name val="宋体"/>
      <charset val="134"/>
    </font>
    <font>
      <b/>
      <sz val="11"/>
      <color indexed="53"/>
      <name val="宋体"/>
      <charset val="134"/>
    </font>
    <font>
      <b/>
      <sz val="11"/>
      <color indexed="63"/>
      <name val="宋体"/>
      <charset val="134"/>
    </font>
    <font>
      <u/>
      <sz val="11"/>
      <color rgb="FF800080"/>
      <name val="宋体"/>
      <charset val="0"/>
      <scheme val="minor"/>
    </font>
    <font>
      <sz val="11"/>
      <color indexed="19"/>
      <name val="宋体"/>
      <charset val="134"/>
    </font>
    <font>
      <sz val="11"/>
      <color rgb="FF9C0006"/>
      <name val="宋体"/>
      <charset val="0"/>
      <scheme val="minor"/>
    </font>
    <font>
      <b/>
      <sz val="11"/>
      <color theme="1"/>
      <name val="宋体"/>
      <charset val="0"/>
      <scheme val="minor"/>
    </font>
    <font>
      <sz val="11"/>
      <color rgb="FF006100"/>
      <name val="宋体"/>
      <charset val="0"/>
      <scheme val="minor"/>
    </font>
    <font>
      <sz val="11"/>
      <color indexed="62"/>
      <name val="宋体"/>
      <charset val="134"/>
    </font>
    <font>
      <b/>
      <sz val="13"/>
      <color theme="3"/>
      <name val="宋体"/>
      <charset val="134"/>
      <scheme val="minor"/>
    </font>
    <font>
      <b/>
      <sz val="15"/>
      <color theme="3"/>
      <name val="宋体"/>
      <charset val="134"/>
      <scheme val="minor"/>
    </font>
    <font>
      <b/>
      <u/>
      <sz val="22"/>
      <name val="宋体"/>
      <charset val="134"/>
    </font>
  </fonts>
  <fills count="77">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FBD4B4"/>
        <bgColor indexed="64"/>
      </patternFill>
    </fill>
    <fill>
      <patternFill patternType="solid">
        <fgColor rgb="FFF2DCDB"/>
        <bgColor indexed="64"/>
      </patternFill>
    </fill>
    <fill>
      <patternFill patternType="solid">
        <fgColor rgb="FF96B3D7"/>
        <bgColor indexed="64"/>
      </patternFill>
    </fill>
    <fill>
      <patternFill patternType="solid">
        <fgColor indexed="22"/>
        <bgColor indexed="64"/>
      </patternFill>
    </fill>
    <fill>
      <patternFill patternType="solid">
        <fgColor theme="8"/>
        <bgColor indexed="64"/>
      </patternFill>
    </fill>
    <fill>
      <patternFill patternType="solid">
        <fgColor rgb="FFFFCC99"/>
        <bgColor indexed="64"/>
      </patternFill>
    </fill>
    <fill>
      <patternFill patternType="solid">
        <fgColor rgb="FFB9CCE4"/>
        <bgColor indexed="64"/>
      </patternFill>
    </fill>
    <fill>
      <patternFill patternType="solid">
        <fgColor rgb="FFB7DDE8"/>
        <bgColor indexed="64"/>
      </patternFill>
    </fill>
    <fill>
      <patternFill patternType="solid">
        <fgColor indexed="31"/>
        <bgColor indexed="64"/>
      </patternFill>
    </fill>
    <fill>
      <patternFill patternType="solid">
        <fgColor rgb="FF94CDDD"/>
        <bgColor indexed="64"/>
      </patternFill>
    </fill>
    <fill>
      <patternFill patternType="solid">
        <fgColor rgb="FFC2D69B"/>
        <bgColor indexed="64"/>
      </patternFill>
    </fill>
    <fill>
      <patternFill patternType="solid">
        <fgColor rgb="FFDCE5F1"/>
        <bgColor indexed="64"/>
      </patternFill>
    </fill>
    <fill>
      <patternFill patternType="solid">
        <fgColor rgb="FFCBC0D9"/>
        <bgColor indexed="64"/>
      </patternFill>
    </fill>
    <fill>
      <patternFill patternType="solid">
        <fgColor rgb="FFE5DFEC"/>
        <bgColor indexed="64"/>
      </patternFill>
    </fill>
    <fill>
      <patternFill patternType="solid">
        <fgColor rgb="FFEAF1DD"/>
        <bgColor indexed="64"/>
      </patternFill>
    </fill>
    <fill>
      <patternFill patternType="solid">
        <fgColor rgb="FFFFC7CE"/>
        <bgColor indexed="64"/>
      </patternFill>
    </fill>
    <fill>
      <patternFill patternType="solid">
        <fgColor rgb="FFDBEEF3"/>
        <bgColor indexed="64"/>
      </patternFill>
    </fill>
    <fill>
      <patternFill patternType="solid">
        <fgColor theme="5" tint="0.799981688894314"/>
        <bgColor indexed="64"/>
      </patternFill>
    </fill>
    <fill>
      <patternFill patternType="solid">
        <fgColor rgb="FFFFEB9C"/>
        <bgColor indexed="64"/>
      </patternFill>
    </fill>
    <fill>
      <patternFill patternType="solid">
        <fgColor rgb="FFFABF8F"/>
        <bgColor indexed="64"/>
      </patternFill>
    </fill>
    <fill>
      <patternFill patternType="solid">
        <fgColor indexed="26"/>
        <bgColor indexed="64"/>
      </patternFill>
    </fill>
    <fill>
      <patternFill patternType="solid">
        <fgColor rgb="FFD6E3BC"/>
        <bgColor indexed="64"/>
      </patternFill>
    </fill>
    <fill>
      <patternFill patternType="solid">
        <fgColor indexed="9"/>
        <bgColor indexed="64"/>
      </patternFill>
    </fill>
    <fill>
      <patternFill patternType="solid">
        <fgColor theme="6" tint="0.399975585192419"/>
        <bgColor indexed="64"/>
      </patternFill>
    </fill>
    <fill>
      <patternFill patternType="solid">
        <fgColor rgb="FFB2A1C6"/>
        <bgColor indexed="64"/>
      </patternFill>
    </fill>
    <fill>
      <patternFill patternType="solid">
        <fgColor rgb="FFFDE9D9"/>
        <bgColor indexed="64"/>
      </patternFill>
    </fill>
    <fill>
      <patternFill patternType="solid">
        <fgColor rgb="FFE6B9B8"/>
        <bgColor indexed="64"/>
      </patternFill>
    </fill>
    <fill>
      <patternFill patternType="solid">
        <fgColor theme="4" tint="0.799981688894314"/>
        <bgColor indexed="64"/>
      </patternFill>
    </fill>
    <fill>
      <patternFill patternType="solid">
        <fgColor indexed="27"/>
        <bgColor indexed="64"/>
      </patternFill>
    </fill>
    <fill>
      <patternFill patternType="solid">
        <fgColor rgb="FFD99694"/>
        <bgColor indexed="64"/>
      </patternFill>
    </fill>
    <fill>
      <patternFill patternType="solid">
        <fgColor indexed="43"/>
        <bgColor indexed="64"/>
      </patternFill>
    </fill>
    <fill>
      <patternFill patternType="solid">
        <fgColor indexed="42"/>
        <bgColor indexed="64"/>
      </patternFill>
    </fill>
    <fill>
      <patternFill patternType="solid">
        <fgColor rgb="FFA5A5A5"/>
        <bgColor indexed="64"/>
      </patternFill>
    </fill>
    <fill>
      <patternFill patternType="solid">
        <fgColor rgb="FFC0514D"/>
        <bgColor indexed="64"/>
      </patternFill>
    </fill>
    <fill>
      <patternFill patternType="solid">
        <fgColor theme="9" tint="0.399975585192419"/>
        <bgColor indexed="64"/>
      </patternFill>
    </fill>
    <fill>
      <patternFill patternType="solid">
        <fgColor rgb="FFF79544"/>
        <bgColor indexed="64"/>
      </patternFill>
    </fill>
    <fill>
      <patternFill patternType="solid">
        <fgColor indexed="55"/>
        <bgColor indexed="64"/>
      </patternFill>
    </fill>
    <fill>
      <patternFill patternType="solid">
        <fgColor indexed="47"/>
        <bgColor indexed="64"/>
      </patternFill>
    </fill>
    <fill>
      <patternFill patternType="solid">
        <fgColor indexed="4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indexed="54"/>
        <bgColor indexed="64"/>
      </patternFill>
    </fill>
    <fill>
      <patternFill patternType="solid">
        <fgColor rgb="FFC6EFCE"/>
        <bgColor indexed="64"/>
      </patternFill>
    </fill>
    <fill>
      <patternFill patternType="solid">
        <fgColor theme="8" tint="0.599993896298105"/>
        <bgColor indexed="64"/>
      </patternFill>
    </fill>
    <fill>
      <patternFill patternType="solid">
        <fgColor rgb="FF9ABA58"/>
        <bgColor indexed="64"/>
      </patternFill>
    </fill>
    <fill>
      <patternFill patternType="solid">
        <fgColor rgb="FF4CACC6"/>
        <bgColor indexed="64"/>
      </patternFill>
    </fill>
    <fill>
      <patternFill patternType="solid">
        <fgColor rgb="FFFFFFCC"/>
        <bgColor indexed="64"/>
      </patternFill>
    </fill>
    <fill>
      <patternFill patternType="solid">
        <fgColor rgb="FF5181BD"/>
        <bgColor indexed="64"/>
      </patternFill>
    </fill>
    <fill>
      <patternFill patternType="solid">
        <fgColor rgb="FF7E62A1"/>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indexed="24"/>
        <bgColor indexed="64"/>
      </patternFill>
    </fill>
    <fill>
      <patternFill patternType="solid">
        <fgColor indexed="57"/>
        <bgColor indexed="64"/>
      </patternFill>
    </fill>
    <fill>
      <patternFill patternType="solid">
        <fgColor theme="4"/>
        <bgColor indexed="64"/>
      </patternFill>
    </fill>
    <fill>
      <patternFill patternType="solid">
        <fgColor indexed="4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indexed="51"/>
        <bgColor indexed="64"/>
      </patternFill>
    </fill>
    <fill>
      <patternFill patternType="solid">
        <fgColor indexed="4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indexed="53"/>
        <bgColor indexed="64"/>
      </patternFill>
    </fill>
  </fills>
  <borders count="3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indexed="44"/>
      </bottom>
      <diagonal/>
    </border>
    <border>
      <left/>
      <right/>
      <top/>
      <bottom style="thick">
        <color rgb="FFA8C0DE"/>
      </bottom>
      <diagonal/>
    </border>
    <border>
      <left/>
      <right/>
      <top/>
      <bottom style="medium">
        <color rgb="FF96B3D7"/>
      </bottom>
      <diagonal/>
    </border>
    <border>
      <left/>
      <right/>
      <top/>
      <bottom style="double">
        <color rgb="FFFF8001"/>
      </bottom>
      <diagonal/>
    </border>
    <border>
      <left/>
      <right/>
      <top/>
      <bottom style="thick">
        <color rgb="FF5181BD"/>
      </bottom>
      <diagonal/>
    </border>
    <border>
      <left style="double">
        <color rgb="FF3F3F3F"/>
      </left>
      <right style="double">
        <color rgb="FF3F3F3F"/>
      </right>
      <top style="double">
        <color rgb="FF3F3F3F"/>
      </top>
      <bottom style="double">
        <color rgb="FF3F3F3F"/>
      </bottom>
      <diagonal/>
    </border>
    <border>
      <left style="double">
        <color indexed="63"/>
      </left>
      <right style="double">
        <color indexed="63"/>
      </right>
      <top style="double">
        <color indexed="63"/>
      </top>
      <bottom style="double">
        <color indexed="63"/>
      </bottom>
      <diagonal/>
    </border>
    <border>
      <left/>
      <right/>
      <top style="thin">
        <color rgb="FF5181BD"/>
      </top>
      <bottom style="double">
        <color rgb="FF5181BD"/>
      </bottom>
      <diagonal/>
    </border>
    <border>
      <left/>
      <right/>
      <top/>
      <bottom style="medium">
        <color indexed="48"/>
      </bottom>
      <diagonal/>
    </border>
    <border>
      <left style="thin">
        <color rgb="FF3F3F3F"/>
      </left>
      <right style="thin">
        <color rgb="FF3F3F3F"/>
      </right>
      <top style="thin">
        <color rgb="FF3F3F3F"/>
      </top>
      <bottom style="thin">
        <color rgb="FF3F3F3F"/>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right/>
      <top style="thin">
        <color indexed="48"/>
      </top>
      <bottom style="double">
        <color indexed="48"/>
      </bottom>
      <diagonal/>
    </border>
    <border>
      <left/>
      <right/>
      <top/>
      <bottom style="medium">
        <color theme="4" tint="0.49998474074526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theme="4"/>
      </top>
      <bottom style="double">
        <color theme="4"/>
      </bottom>
      <diagonal/>
    </border>
    <border>
      <left/>
      <right/>
      <top/>
      <bottom style="medium">
        <color theme="4"/>
      </bottom>
      <diagonal/>
    </border>
  </borders>
  <cellStyleXfs count="41989">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7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79" fillId="10" borderId="16" applyNumberFormat="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25" borderId="27" applyNumberFormat="0" applyFont="0" applyAlignment="0" applyProtection="0">
      <alignment vertical="center"/>
    </xf>
    <xf numFmtId="0" fontId="44" fillId="0" borderId="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45" fillId="40"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4" fillId="0" borderId="20" applyNumberFormat="0" applyFill="0" applyAlignment="0" applyProtection="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45" fillId="59" borderId="0" applyNumberFormat="0" applyBorder="0" applyAlignment="0" applyProtection="0">
      <alignment vertical="center"/>
    </xf>
    <xf numFmtId="0" fontId="5" fillId="0" borderId="0">
      <alignment vertical="center"/>
    </xf>
    <xf numFmtId="0" fontId="64" fillId="0" borderId="0" applyNumberFormat="0" applyFill="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5" fillId="60" borderId="0" applyNumberFormat="0" applyBorder="0" applyAlignment="0" applyProtection="0">
      <alignment vertical="center"/>
    </xf>
    <xf numFmtId="0" fontId="8"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61" fillId="0" borderId="0" applyNumberFormat="0" applyFill="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3" fillId="27"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2" fillId="0" borderId="3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84" fillId="27" borderId="33"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4"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4" fillId="27" borderId="33"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pplyProtection="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4"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58" borderId="28" applyNumberFormat="0" applyFont="0" applyAlignment="0" applyProtection="0">
      <alignment vertical="center"/>
    </xf>
    <xf numFmtId="0" fontId="67" fillId="0" borderId="24"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86"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90" fillId="42"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3"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5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58" borderId="28" applyNumberFormat="0" applyFont="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6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15" fillId="0" borderId="0">
      <alignment vertical="center"/>
    </xf>
    <xf numFmtId="0" fontId="45" fillId="7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4"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4"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2" fillId="0" borderId="31"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6"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4" fillId="0" borderId="20"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pplyProtection="0">
      <alignment vertical="center"/>
    </xf>
    <xf numFmtId="0" fontId="70" fillId="52" borderId="2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8"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61" fillId="0" borderId="0" applyNumberFormat="0" applyFill="0" applyBorder="0" applyAlignment="0" applyProtection="0">
      <alignment vertical="center"/>
    </xf>
    <xf numFmtId="0" fontId="0" fillId="0" borderId="0">
      <alignment vertical="center"/>
    </xf>
    <xf numFmtId="0" fontId="0"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6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8" fillId="0" borderId="0">
      <alignment vertical="center"/>
    </xf>
    <xf numFmtId="0" fontId="5" fillId="0" borderId="0"/>
    <xf numFmtId="0" fontId="8" fillId="0" borderId="0">
      <alignment vertical="center"/>
    </xf>
    <xf numFmtId="0" fontId="0"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44"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61" fillId="0" borderId="0" applyNumberFormat="0" applyFill="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76"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70" fillId="52" borderId="26" applyNumberFormat="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45" fillId="7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7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3" fillId="27"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45"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15" fillId="0" borderId="0">
      <alignment vertical="center"/>
    </xf>
    <xf numFmtId="0" fontId="5" fillId="0" borderId="0">
      <alignment vertical="center"/>
    </xf>
    <xf numFmtId="0" fontId="1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81" fillId="0" borderId="0" applyProtection="0"/>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3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56"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15" fillId="0" borderId="0">
      <alignment vertical="center"/>
    </xf>
    <xf numFmtId="0" fontId="5" fillId="0" borderId="0">
      <alignment vertical="center"/>
    </xf>
    <xf numFmtId="0" fontId="60" fillId="37" borderId="22" applyNumberFormat="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5" fillId="57"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1" fillId="20"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1" fillId="2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45" fillId="4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59" borderId="0" applyNumberFormat="0" applyBorder="0" applyAlignment="0" applyProtection="0">
      <alignment vertical="center"/>
    </xf>
    <xf numFmtId="0" fontId="5" fillId="0" borderId="0">
      <alignment vertical="center"/>
    </xf>
    <xf numFmtId="0" fontId="8"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0" fillId="0" borderId="0">
      <alignment vertical="center"/>
    </xf>
    <xf numFmtId="0" fontId="45" fillId="14"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1" fillId="20"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8" fillId="0" borderId="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2"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68" borderId="0" applyNumberFormat="0" applyBorder="0" applyAlignment="0" applyProtection="0">
      <alignment vertical="center"/>
    </xf>
    <xf numFmtId="0" fontId="5" fillId="0" borderId="0">
      <alignment vertical="center"/>
    </xf>
    <xf numFmtId="0" fontId="45" fillId="6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7" borderId="0" applyNumberFormat="0" applyBorder="0" applyAlignment="0" applyProtection="0">
      <alignment vertical="center"/>
    </xf>
    <xf numFmtId="0" fontId="45" fillId="29" borderId="0" applyNumberFormat="0" applyBorder="0" applyAlignment="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44" fillId="25" borderId="0" applyNumberFormat="0" applyBorder="0" applyAlignment="0" applyProtection="0">
      <alignment vertical="center"/>
    </xf>
    <xf numFmtId="0" fontId="44"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1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56" fillId="0" borderId="0" applyNumberFormat="0" applyFill="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5" borderId="27" applyNumberFormat="0" applyFont="0" applyAlignment="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68"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5" fillId="59"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1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1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45" fillId="7" borderId="0" applyNumberFormat="0" applyBorder="0" applyAlignment="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5" fillId="0" borderId="0">
      <protection locked="0"/>
    </xf>
    <xf numFmtId="0" fontId="44"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44" fillId="3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5" fillId="15" borderId="0" applyNumberFormat="0" applyBorder="0" applyAlignment="0" applyProtection="0">
      <alignment vertical="center"/>
    </xf>
    <xf numFmtId="0" fontId="44" fillId="19"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70" fillId="52" borderId="26" applyNumberFormat="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5" borderId="27" applyNumberFormat="0" applyFont="0" applyAlignment="0" applyProtection="0">
      <alignment vertical="center"/>
    </xf>
    <xf numFmtId="0" fontId="44" fillId="25" borderId="27" applyNumberFormat="0" applyFont="0" applyAlignment="0" applyProtection="0">
      <alignment vertical="center"/>
    </xf>
    <xf numFmtId="0" fontId="5" fillId="0" borderId="0" applyProtection="0">
      <alignment vertical="center"/>
    </xf>
    <xf numFmtId="0" fontId="44" fillId="0" borderId="0" applyProtection="0">
      <alignment vertical="center"/>
    </xf>
    <xf numFmtId="0" fontId="44" fillId="25" borderId="27" applyNumberFormat="0" applyFont="0" applyAlignment="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9"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42" borderId="0" applyNumberFormat="0" applyBorder="0" applyAlignment="0" applyProtection="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protection locked="0"/>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15" fillId="0" borderId="0">
      <alignment vertical="center"/>
    </xf>
    <xf numFmtId="0" fontId="5" fillId="0" borderId="0" applyProtection="0">
      <alignment vertical="center"/>
    </xf>
    <xf numFmtId="0" fontId="5" fillId="0" borderId="0" applyProtection="0">
      <alignment vertical="center"/>
    </xf>
    <xf numFmtId="0" fontId="1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80" fillId="52" borderId="16" applyNumberFormat="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5"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44" fillId="8" borderId="0" applyNumberFormat="0" applyBorder="0" applyAlignment="0" applyProtection="0">
      <alignment vertical="center"/>
    </xf>
    <xf numFmtId="0" fontId="44" fillId="0" borderId="0" applyProtection="0">
      <alignment vertical="center"/>
    </xf>
    <xf numFmtId="0" fontId="45" fillId="24" borderId="0" applyNumberFormat="0" applyBorder="0" applyAlignment="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44" fillId="8" borderId="0" applyNumberFormat="0" applyBorder="0" applyAlignment="0" applyProtection="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5" fillId="38"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60" borderId="0" applyNumberFormat="0" applyBorder="0" applyAlignment="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90" fillId="42" borderId="32" applyNumberFormat="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40"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1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60" fillId="37" borderId="2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1" fillId="20"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1" fillId="2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44" fillId="12"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3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4" fillId="1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58" borderId="28" applyNumberFormat="0" applyFont="0" applyAlignment="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protection locked="0"/>
    </xf>
    <xf numFmtId="0" fontId="5" fillId="0" borderId="0">
      <alignment vertical="center"/>
    </xf>
    <xf numFmtId="0" fontId="44" fillId="58" borderId="28" applyNumberFormat="0" applyFont="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6" fillId="7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protection locked="0"/>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45" fillId="7"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protection locked="0"/>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protection locked="0"/>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protection locked="0"/>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36"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77"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36" borderId="0" applyNumberFormat="0" applyBorder="0" applyAlignment="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4" fillId="36"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44" fillId="3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25" borderId="27" applyNumberFormat="0" applyFont="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0" fillId="0" borderId="0">
      <alignment vertical="center"/>
    </xf>
    <xf numFmtId="0" fontId="8" fillId="0" borderId="0">
      <alignment vertical="center"/>
    </xf>
    <xf numFmtId="0" fontId="44" fillId="0" borderId="0" applyProtection="0">
      <alignment vertical="center"/>
    </xf>
    <xf numFmtId="0" fontId="45" fillId="29" borderId="0" applyNumberFormat="0" applyBorder="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5" fillId="0" borderId="21"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6"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45" fillId="15"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2" borderId="0" applyNumberFormat="0" applyBorder="0" applyAlignment="0" applyProtection="0">
      <alignment vertical="center"/>
    </xf>
    <xf numFmtId="0" fontId="44" fillId="26" borderId="0" applyNumberFormat="0" applyBorder="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17"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44" fillId="1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0" fillId="0" borderId="19" applyNumberFormat="0" applyFill="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45"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44" fillId="33"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33" borderId="0" applyNumberFormat="0" applyBorder="0" applyAlignment="0" applyProtection="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0"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5"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6"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45" fillId="15" borderId="0" applyNumberFormat="0" applyBorder="0" applyAlignment="0" applyProtection="0">
      <alignment vertical="center"/>
    </xf>
    <xf numFmtId="0" fontId="0" fillId="0" borderId="0">
      <alignment vertical="center"/>
    </xf>
    <xf numFmtId="0" fontId="45" fillId="15"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44" fillId="33"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45" fillId="7"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45" fillId="24"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59"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60" borderId="0" applyNumberFormat="0" applyBorder="0" applyAlignment="0" applyProtection="0">
      <alignment vertical="center"/>
    </xf>
    <xf numFmtId="0" fontId="0" fillId="0" borderId="0">
      <alignment vertical="center"/>
    </xf>
    <xf numFmtId="0" fontId="44" fillId="26"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5" fillId="29" borderId="0" applyNumberFormat="0" applyBorder="0" applyAlignment="0" applyProtection="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74" fillId="54" borderId="0" applyNumberFormat="0" applyBorder="0" applyAlignment="0" applyProtection="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19"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45" fillId="56"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4" fillId="1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5"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6"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xf numFmtId="0" fontId="0"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7" borderId="0" applyNumberFormat="0" applyBorder="0" applyAlignment="0" applyProtection="0">
      <alignment vertical="center"/>
    </xf>
    <xf numFmtId="0" fontId="45" fillId="38" borderId="0" applyNumberFormat="0" applyBorder="0" applyAlignment="0" applyProtection="0">
      <alignment vertical="center"/>
    </xf>
    <xf numFmtId="0" fontId="44" fillId="16" borderId="0" applyNumberFormat="0" applyBorder="0" applyAlignment="0" applyProtection="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18" borderId="0" applyNumberFormat="0" applyBorder="0" applyAlignment="0" applyProtection="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17" borderId="0" applyNumberFormat="0" applyBorder="0" applyAlignment="0" applyProtection="0">
      <alignment vertical="center"/>
    </xf>
    <xf numFmtId="0" fontId="0" fillId="0" borderId="0">
      <alignment vertical="center"/>
    </xf>
    <xf numFmtId="0" fontId="45" fillId="14" borderId="0" applyNumberFormat="0" applyBorder="0" applyAlignment="0" applyProtection="0">
      <alignment vertical="center"/>
    </xf>
    <xf numFmtId="0" fontId="5" fillId="0" borderId="0">
      <alignment vertical="center"/>
    </xf>
    <xf numFmtId="9" fontId="0" fillId="0" borderId="0" applyFont="0" applyFill="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44" fillId="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79" fillId="10"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45" fillId="14"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9" fillId="0" borderId="18" applyNumberFormat="0" applyFill="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12"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4"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1" fillId="20" borderId="0" applyNumberFormat="0" applyBorder="0" applyAlignment="0" applyProtection="0">
      <alignment vertical="center"/>
    </xf>
    <xf numFmtId="0" fontId="0" fillId="0" borderId="0">
      <alignment vertical="center"/>
    </xf>
    <xf numFmtId="0" fontId="51" fillId="20" borderId="0" applyNumberFormat="0" applyBorder="0" applyAlignment="0" applyProtection="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8"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5" borderId="0" applyNumberFormat="0" applyBorder="0" applyAlignment="0" applyProtection="0">
      <alignment vertical="center"/>
    </xf>
    <xf numFmtId="0" fontId="54" fillId="0" borderId="20" applyNumberFormat="0" applyFill="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1" fillId="2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0"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45" fillId="6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0" fillId="0" borderId="19"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9" fillId="0" borderId="18" applyNumberFormat="0" applyFill="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17"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4" fillId="17"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17"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0"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5" fillId="24"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1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44" fillId="30"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4"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0" fillId="0" borderId="19"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75" fillId="0" borderId="25"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8"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0" borderId="0" applyProtection="0">
      <alignment vertical="center"/>
    </xf>
    <xf numFmtId="0" fontId="0"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5" fillId="7"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45" fillId="40"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25"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44"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8"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0" fillId="41" borderId="23"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34" borderId="0" applyNumberFormat="0" applyBorder="0" applyAlignment="0" applyProtection="0">
      <alignment vertical="center"/>
    </xf>
    <xf numFmtId="0" fontId="45" fillId="1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44" fillId="33" borderId="0" applyNumberFormat="0" applyBorder="0" applyAlignment="0" applyProtection="0">
      <alignment vertical="center"/>
    </xf>
    <xf numFmtId="0" fontId="44" fillId="33" borderId="0" applyNumberFormat="0" applyBorder="0" applyAlignment="0" applyProtection="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8" fillId="0" borderId="0">
      <alignment vertical="center"/>
    </xf>
    <xf numFmtId="0" fontId="5" fillId="0" borderId="0">
      <alignment vertical="center"/>
    </xf>
    <xf numFmtId="0" fontId="45" fillId="4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2" fillId="63"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4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67" fillId="0" borderId="24"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5" borderId="0" applyNumberFormat="0" applyBorder="0" applyAlignment="0" applyProtection="0">
      <alignment vertical="center"/>
    </xf>
    <xf numFmtId="0" fontId="44" fillId="6" borderId="0" applyNumberFormat="0" applyBorder="0" applyAlignment="0" applyProtection="0">
      <alignment vertical="center"/>
    </xf>
    <xf numFmtId="0" fontId="5" fillId="0" borderId="0"/>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6" borderId="0" applyNumberFormat="0" applyBorder="0" applyAlignment="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45" fillId="15"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8" fillId="0" borderId="0">
      <alignment vertical="center"/>
    </xf>
    <xf numFmtId="0" fontId="5" fillId="0" borderId="0">
      <alignment vertical="center"/>
    </xf>
    <xf numFmtId="0" fontId="44" fillId="17"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8" fillId="0" borderId="0">
      <alignment vertical="center"/>
    </xf>
    <xf numFmtId="0" fontId="45" fillId="24" borderId="0" applyNumberFormat="0" applyBorder="0" applyAlignment="0" applyProtection="0">
      <alignment vertical="center"/>
    </xf>
    <xf numFmtId="0" fontId="50" fillId="0" borderId="19" applyNumberFormat="0" applyFill="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1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44" fillId="0" borderId="0" applyProtection="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2" fillId="69"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7"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8" fillId="0" borderId="0">
      <alignment vertical="center"/>
    </xf>
    <xf numFmtId="0" fontId="44" fillId="30"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1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6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1" fillId="20"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1" fillId="20"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44" fillId="6"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0" borderId="0" applyProtection="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6"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 fillId="0" borderId="0">
      <alignment vertical="center"/>
    </xf>
    <xf numFmtId="0" fontId="44" fillId="0" borderId="0" applyProtection="0">
      <alignment vertical="center"/>
    </xf>
    <xf numFmtId="0" fontId="45" fillId="34"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50" fillId="0" borderId="19" applyNumberFormat="0" applyFill="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6" fillId="0" borderId="0" applyNumberFormat="0" applyFill="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0" fillId="0" borderId="19" applyNumberFormat="0" applyFill="0" applyAlignment="0" applyProtection="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50" fillId="0" borderId="19" applyNumberFormat="0" applyFill="0" applyAlignment="0" applyProtection="0">
      <alignment vertical="center"/>
    </xf>
    <xf numFmtId="0" fontId="5" fillId="0" borderId="0">
      <alignment vertical="center"/>
    </xf>
    <xf numFmtId="0" fontId="5" fillId="0" borderId="0" applyProtection="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50" fillId="0" borderId="19" applyNumberFormat="0" applyFill="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xf numFmtId="0" fontId="49" fillId="0" borderId="18" applyNumberFormat="0" applyFill="0" applyAlignment="0" applyProtection="0">
      <alignment vertical="center"/>
    </xf>
    <xf numFmtId="0" fontId="5" fillId="0" borderId="0">
      <alignment vertical="center"/>
    </xf>
    <xf numFmtId="0" fontId="5" fillId="0" borderId="0" applyProtection="0">
      <alignment vertical="center"/>
    </xf>
    <xf numFmtId="0" fontId="55" fillId="0" borderId="21"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5" fillId="0" borderId="21" applyNumberFormat="0" applyFill="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0" fillId="0" borderId="0" applyNumberFormat="0" applyFill="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7"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8"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45"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58" borderId="28" applyNumberFormat="0" applyFont="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0" borderId="0" applyProtection="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45" fillId="14" borderId="0" applyNumberFormat="0" applyBorder="0" applyAlignment="0" applyProtection="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5" fillId="57"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11" borderId="0" applyNumberFormat="0" applyBorder="0" applyAlignment="0" applyProtection="0">
      <alignment vertical="center"/>
    </xf>
    <xf numFmtId="0" fontId="54"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36"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0" borderId="0" applyProtection="0">
      <alignment vertical="center"/>
    </xf>
    <xf numFmtId="0" fontId="45" fillId="14" borderId="0" applyNumberFormat="0" applyBorder="0" applyAlignment="0" applyProtection="0">
      <alignment vertical="center"/>
    </xf>
    <xf numFmtId="0" fontId="74" fillId="54"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6" fillId="6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29" borderId="0" applyNumberFormat="0" applyBorder="0" applyAlignment="0" applyProtection="0">
      <alignment vertical="center"/>
    </xf>
    <xf numFmtId="0" fontId="44" fillId="6" borderId="0" applyNumberFormat="0" applyBorder="0" applyAlignment="0" applyProtection="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67" fillId="0" borderId="29"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57" borderId="0" applyNumberFormat="0" applyBorder="0" applyAlignment="0" applyProtection="0">
      <alignment vertical="center"/>
    </xf>
    <xf numFmtId="0" fontId="52" fillId="7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5" fillId="1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44" fillId="0" borderId="0" applyProtection="0">
      <alignment vertical="center"/>
    </xf>
    <xf numFmtId="0" fontId="45" fillId="1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0" fillId="0" borderId="19" applyNumberFormat="0" applyFill="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50" fillId="0" borderId="19" applyNumberFormat="0" applyFill="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0" fillId="0" borderId="19" applyNumberFormat="0" applyFill="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6" fillId="23" borderId="0" applyNumberFormat="0" applyBorder="0" applyAlignment="0" applyProtection="0">
      <alignment vertical="center"/>
    </xf>
    <xf numFmtId="0" fontId="50" fillId="0" borderId="1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44" fillId="0" borderId="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4"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6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44" fillId="25" borderId="0" applyNumberFormat="0" applyBorder="0" applyAlignment="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8" borderId="28" applyNumberFormat="0" applyFont="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44" fillId="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61" fillId="0" borderId="0" applyNumberFormat="0" applyFill="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75" fillId="0" borderId="25" applyNumberFormat="0" applyFill="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8"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44" fillId="31" borderId="0" applyNumberFormat="0" applyBorder="0" applyAlignment="0" applyProtection="0">
      <alignment vertical="center"/>
    </xf>
    <xf numFmtId="0" fontId="8" fillId="0" borderId="0">
      <alignment vertical="center"/>
    </xf>
    <xf numFmtId="0" fontId="45" fillId="34" borderId="0" applyNumberFormat="0" applyBorder="0" applyAlignment="0" applyProtection="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4" fillId="12" borderId="0" applyNumberFormat="0" applyBorder="0" applyAlignment="0" applyProtection="0">
      <alignment vertical="center"/>
    </xf>
    <xf numFmtId="0" fontId="64" fillId="0" borderId="0" applyNumberFormat="0" applyFill="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45"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protection locked="0"/>
    </xf>
    <xf numFmtId="0" fontId="44" fillId="21"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4" fillId="33"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8"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5" fillId="1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13"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0"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25" borderId="27" applyNumberFormat="0" applyFont="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1" fillId="20"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56"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6"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5" fillId="7" borderId="0" applyNumberFormat="0" applyBorder="0" applyAlignment="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0" fillId="0" borderId="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61" fillId="0" borderId="0" applyNumberFormat="0" applyFill="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0" fillId="0" borderId="1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8"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45" fillId="6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5" fillId="59" borderId="0" applyNumberFormat="0" applyBorder="0" applyAlignment="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4" fillId="6" borderId="0" applyNumberFormat="0" applyBorder="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6" borderId="0" applyNumberFormat="0" applyBorder="0" applyAlignment="0" applyProtection="0">
      <alignment vertical="center"/>
    </xf>
    <xf numFmtId="0" fontId="44" fillId="36" borderId="0" applyNumberFormat="0" applyBorder="0" applyAlignment="0" applyProtection="0">
      <alignment vertical="center"/>
    </xf>
    <xf numFmtId="0" fontId="44" fillId="5" borderId="0" applyNumberFormat="0" applyBorder="0" applyAlignment="0" applyProtection="0">
      <alignment vertical="center"/>
    </xf>
    <xf numFmtId="0" fontId="44" fillId="5"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7" borderId="0" applyNumberFormat="0" applyBorder="0" applyAlignment="0" applyProtection="0">
      <alignment vertical="center"/>
    </xf>
    <xf numFmtId="0" fontId="44" fillId="13"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44" fillId="26" borderId="0" applyNumberFormat="0" applyBorder="0" applyAlignment="0" applyProtection="0">
      <alignment vertical="center"/>
    </xf>
    <xf numFmtId="0" fontId="0"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1" borderId="0" applyNumberFormat="0" applyBorder="0" applyAlignment="0" applyProtection="0">
      <alignment vertical="center"/>
    </xf>
    <xf numFmtId="0" fontId="0"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0" fillId="0" borderId="0">
      <alignment vertical="center"/>
    </xf>
    <xf numFmtId="0" fontId="44" fillId="5" borderId="0" applyNumberFormat="0" applyBorder="0" applyAlignment="0" applyProtection="0">
      <alignment vertical="center"/>
    </xf>
    <xf numFmtId="0" fontId="45" fillId="7" borderId="0" applyNumberFormat="0" applyBorder="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0" borderId="0" applyProtection="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8" fillId="0" borderId="0">
      <alignment vertical="center"/>
    </xf>
    <xf numFmtId="0" fontId="44" fillId="26" borderId="0" applyNumberFormat="0" applyBorder="0" applyAlignment="0" applyProtection="0">
      <alignment vertical="center"/>
    </xf>
    <xf numFmtId="0" fontId="45" fillId="40" borderId="0" applyNumberFormat="0" applyBorder="0" applyAlignment="0" applyProtection="0">
      <alignment vertical="center"/>
    </xf>
    <xf numFmtId="0" fontId="44" fillId="13" borderId="0" applyNumberFormat="0" applyBorder="0" applyAlignment="0" applyProtection="0">
      <alignment vertical="center"/>
    </xf>
    <xf numFmtId="0" fontId="8"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12"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xf numFmtId="0" fontId="5" fillId="0" borderId="0">
      <alignment vertical="center"/>
    </xf>
    <xf numFmtId="0" fontId="44" fillId="13"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pplyProtection="0">
      <alignment vertical="center"/>
    </xf>
    <xf numFmtId="0" fontId="44" fillId="12" borderId="0" applyNumberFormat="0" applyBorder="0" applyAlignment="0" applyProtection="0">
      <alignment vertical="center"/>
    </xf>
    <xf numFmtId="0" fontId="45" fillId="24" borderId="0" applyNumberFormat="0" applyBorder="0" applyAlignment="0" applyProtection="0">
      <alignment vertical="center"/>
    </xf>
    <xf numFmtId="0" fontId="50" fillId="0" borderId="19" applyNumberFormat="0" applyFill="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5"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0" fillId="0" borderId="19"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73" fillId="52" borderId="26" applyNumberFormat="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76" fillId="0" borderId="20" applyNumberFormat="0" applyFill="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12" borderId="0" applyNumberFormat="0" applyBorder="0" applyAlignment="0" applyProtection="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42" borderId="0" applyNumberFormat="0" applyBorder="0" applyAlignment="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5" fillId="56" borderId="0" applyNumberFormat="0" applyBorder="0" applyAlignment="0" applyProtection="0">
      <alignment vertical="center"/>
    </xf>
    <xf numFmtId="0" fontId="45" fillId="24" borderId="0" applyNumberFormat="0" applyBorder="0" applyAlignment="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45" fillId="29" borderId="0" applyNumberFormat="0" applyBorder="0" applyAlignment="0" applyProtection="0">
      <alignment vertical="center"/>
    </xf>
    <xf numFmtId="0" fontId="44" fillId="35"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36" borderId="0" applyNumberFormat="0" applyBorder="0" applyAlignment="0" applyProtection="0">
      <alignment vertical="center"/>
    </xf>
    <xf numFmtId="0" fontId="5" fillId="0" borderId="0" applyProtection="0">
      <alignment vertical="center"/>
    </xf>
    <xf numFmtId="0" fontId="44" fillId="17" borderId="0" applyNumberFormat="0" applyBorder="0" applyAlignment="0" applyProtection="0">
      <alignment vertical="center"/>
    </xf>
    <xf numFmtId="0" fontId="45" fillId="29" borderId="0" applyNumberFormat="0" applyBorder="0" applyAlignment="0" applyProtection="0">
      <alignment vertical="center"/>
    </xf>
    <xf numFmtId="0" fontId="44" fillId="17" borderId="0" applyNumberFormat="0" applyBorder="0" applyAlignment="0" applyProtection="0">
      <alignment vertical="center"/>
    </xf>
    <xf numFmtId="0" fontId="8"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0"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45" fillId="1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26"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0" fillId="0" borderId="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44" fillId="18" borderId="0" applyNumberFormat="0" applyBorder="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44" fillId="1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0" fillId="0" borderId="19" applyNumberFormat="0" applyFill="0" applyAlignment="0" applyProtection="0">
      <alignment vertical="center"/>
    </xf>
    <xf numFmtId="0" fontId="5" fillId="0" borderId="0">
      <alignment vertical="center"/>
    </xf>
    <xf numFmtId="0" fontId="50" fillId="0" borderId="19" applyNumberFormat="0" applyFill="0" applyAlignment="0" applyProtection="0">
      <alignment vertical="center"/>
    </xf>
    <xf numFmtId="0" fontId="50" fillId="0" borderId="19" applyNumberFormat="0" applyFill="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9" fillId="0" borderId="18" applyNumberFormat="0" applyFill="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44" fillId="25" borderId="0" applyNumberFormat="0" applyBorder="0" applyAlignment="0" applyProtection="0">
      <alignment vertical="center"/>
    </xf>
    <xf numFmtId="0" fontId="50" fillId="0" borderId="19"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1" fillId="20" borderId="0" applyNumberFormat="0" applyBorder="0" applyAlignment="0" applyProtection="0">
      <alignment vertical="center"/>
    </xf>
    <xf numFmtId="0" fontId="8"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0"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5" fillId="0" borderId="21" applyNumberFormat="0" applyFill="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45" fillId="7"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64"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protection locked="0"/>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49" fillId="0" borderId="18" applyNumberFormat="0" applyFill="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9" fillId="0" borderId="18" applyNumberFormat="0" applyFill="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8" fillId="0" borderId="0">
      <alignment vertical="center"/>
    </xf>
    <xf numFmtId="0" fontId="44" fillId="30"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44" fillId="11" borderId="0" applyNumberFormat="0" applyBorder="0" applyAlignment="0" applyProtection="0">
      <alignment vertical="center"/>
    </xf>
    <xf numFmtId="0" fontId="44" fillId="26" borderId="0" applyNumberFormat="0" applyBorder="0" applyAlignment="0" applyProtection="0">
      <alignment vertical="center"/>
    </xf>
    <xf numFmtId="0" fontId="44" fillId="26"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26" borderId="0" applyNumberFormat="0" applyBorder="0" applyAlignment="0" applyProtection="0">
      <alignment vertical="center"/>
    </xf>
    <xf numFmtId="0" fontId="45" fillId="1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5" borderId="0" applyNumberFormat="0" applyBorder="0" applyAlignment="0" applyProtection="0">
      <alignment vertical="center"/>
    </xf>
    <xf numFmtId="0" fontId="44" fillId="26"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4" fillId="26" borderId="0" applyNumberFormat="0" applyBorder="0" applyAlignment="0" applyProtection="0">
      <alignment vertical="center"/>
    </xf>
    <xf numFmtId="0" fontId="44" fillId="8" borderId="0" applyNumberFormat="0" applyBorder="0" applyAlignment="0" applyProtection="0">
      <alignment vertical="center"/>
    </xf>
    <xf numFmtId="0" fontId="45" fillId="7"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5" fillId="0" borderId="21" applyNumberFormat="0" applyFill="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60" fillId="37" borderId="22" applyNumberFormat="0" applyAlignment="0" applyProtection="0">
      <alignment vertical="center"/>
    </xf>
    <xf numFmtId="0" fontId="5" fillId="0" borderId="0" applyProtection="0">
      <alignment vertical="center"/>
    </xf>
    <xf numFmtId="0" fontId="44" fillId="26"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6"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44" fillId="8"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58" borderId="28" applyNumberFormat="0" applyFont="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45" fillId="7"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8"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4" fillId="11" borderId="0" applyNumberFormat="0" applyBorder="0" applyAlignment="0" applyProtection="0">
      <alignment vertical="center"/>
    </xf>
    <xf numFmtId="0" fontId="44" fillId="58" borderId="28" applyNumberFormat="0" applyFont="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44" fillId="27"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1" fillId="2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6" borderId="0" applyNumberFormat="0" applyBorder="0" applyAlignment="0" applyProtection="0">
      <alignment vertical="center"/>
    </xf>
    <xf numFmtId="0" fontId="44" fillId="26" borderId="0" applyNumberFormat="0" applyBorder="0" applyAlignment="0" applyProtection="0">
      <alignment vertical="center"/>
    </xf>
    <xf numFmtId="0" fontId="45" fillId="7"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8" fillId="0" borderId="0">
      <alignment vertical="center"/>
    </xf>
    <xf numFmtId="0" fontId="44" fillId="11"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64" fillId="0" borderId="0" applyNumberFormat="0" applyFill="0" applyBorder="0" applyAlignment="0" applyProtection="0">
      <alignment vertical="center"/>
    </xf>
    <xf numFmtId="0" fontId="45" fillId="34" borderId="0" applyNumberFormat="0" applyBorder="0" applyAlignment="0" applyProtection="0">
      <alignment vertical="center"/>
    </xf>
    <xf numFmtId="0" fontId="44" fillId="0" borderId="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45" fillId="57" borderId="0" applyNumberFormat="0" applyBorder="0" applyAlignment="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64"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4" fillId="16" borderId="0" applyNumberFormat="0" applyBorder="0" applyAlignment="0" applyProtection="0">
      <alignment vertical="center"/>
    </xf>
    <xf numFmtId="0" fontId="45" fillId="57"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8" fillId="0" borderId="0" applyNumberFormat="0" applyFill="0" applyBorder="0" applyAlignment="0" applyProtection="0">
      <alignment vertical="center"/>
    </xf>
    <xf numFmtId="0" fontId="8"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7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0" fillId="0" borderId="19"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1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25" borderId="27" applyNumberFormat="0" applyFont="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6" borderId="0" applyNumberFormat="0" applyBorder="0" applyAlignment="0" applyProtection="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2" fillId="52" borderId="16"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42"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25"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protection locked="0"/>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44" fillId="35"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0" fillId="0" borderId="19" applyNumberFormat="0" applyFill="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8"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6" fillId="0" borderId="0" applyNumberFormat="0" applyFill="0" applyBorder="0" applyAlignment="0" applyProtection="0">
      <alignment vertical="center"/>
    </xf>
    <xf numFmtId="0" fontId="45" fillId="24" borderId="0" applyNumberFormat="0" applyBorder="0" applyAlignment="0" applyProtection="0">
      <alignment vertical="center"/>
    </xf>
    <xf numFmtId="0" fontId="44" fillId="19"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44" fillId="5" borderId="0" applyNumberFormat="0" applyBorder="0" applyAlignment="0" applyProtection="0">
      <alignment vertical="center"/>
    </xf>
    <xf numFmtId="0" fontId="44" fillId="0" borderId="0" applyProtection="0">
      <alignment vertical="center"/>
    </xf>
    <xf numFmtId="0" fontId="45" fillId="57" borderId="0" applyNumberFormat="0" applyBorder="0" applyAlignment="0" applyProtection="0">
      <alignment vertical="center"/>
    </xf>
    <xf numFmtId="0" fontId="5" fillId="0" borderId="0" applyProtection="0">
      <alignment vertical="center"/>
    </xf>
    <xf numFmtId="0" fontId="44" fillId="36"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66" fillId="23"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2"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49" fillId="0" borderId="18" applyNumberFormat="0" applyFill="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69" fillId="0" borderId="25" applyNumberFormat="0" applyFill="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1" fillId="20" borderId="0" applyNumberFormat="0" applyBorder="0" applyAlignment="0" applyProtection="0">
      <alignment vertical="center"/>
    </xf>
    <xf numFmtId="0" fontId="8"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42" borderId="0" applyNumberFormat="0" applyBorder="0" applyAlignment="0" applyProtection="0">
      <alignment vertical="center"/>
    </xf>
    <xf numFmtId="0" fontId="44" fillId="0" borderId="0" applyProtection="0">
      <alignment vertical="center"/>
    </xf>
    <xf numFmtId="9" fontId="0" fillId="0" borderId="0" applyFont="0" applyFill="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4" fillId="36" borderId="0" applyNumberFormat="0" applyBorder="0" applyAlignment="0" applyProtection="0">
      <alignment vertical="center"/>
    </xf>
    <xf numFmtId="0" fontId="5" fillId="0" borderId="0">
      <alignment vertical="center"/>
    </xf>
    <xf numFmtId="0" fontId="0" fillId="0" borderId="0">
      <alignment vertical="center"/>
    </xf>
    <xf numFmtId="0" fontId="44" fillId="12"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45" fillId="40"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44" fillId="0" borderId="0" applyProtection="0">
      <alignment vertical="center"/>
    </xf>
    <xf numFmtId="0" fontId="8" fillId="0" borderId="0">
      <alignment vertical="center"/>
    </xf>
    <xf numFmtId="0" fontId="51" fillId="20"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5"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8" fillId="0" borderId="0">
      <alignment vertical="center"/>
    </xf>
    <xf numFmtId="0" fontId="5" fillId="0" borderId="0">
      <alignment vertical="center"/>
    </xf>
    <xf numFmtId="0" fontId="44"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2" borderId="0" applyNumberFormat="0" applyBorder="0" applyAlignment="0" applyProtection="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5"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67" fillId="0" borderId="24" applyNumberFormat="0" applyFill="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5" fillId="56"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2" fillId="5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44" fillId="5" borderId="0" applyNumberFormat="0" applyBorder="0" applyAlignment="0" applyProtection="0">
      <alignment vertical="center"/>
    </xf>
    <xf numFmtId="0" fontId="44" fillId="3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5" fillId="7"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71" fillId="54" borderId="0" applyNumberFormat="0" applyBorder="0" applyAlignment="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13" borderId="0" applyNumberFormat="0" applyBorder="0" applyAlignment="0" applyProtection="0">
      <alignment vertical="center"/>
    </xf>
    <xf numFmtId="0" fontId="44" fillId="31" borderId="0" applyNumberFormat="0" applyBorder="0" applyAlignment="0" applyProtection="0">
      <alignment vertical="center"/>
    </xf>
    <xf numFmtId="0" fontId="0" fillId="0" borderId="0">
      <alignment vertical="center"/>
    </xf>
    <xf numFmtId="0" fontId="5" fillId="0" borderId="0">
      <alignment vertical="center"/>
    </xf>
    <xf numFmtId="0" fontId="44" fillId="19" borderId="0" applyNumberFormat="0" applyBorder="0" applyAlignment="0" applyProtection="0">
      <alignment vertical="center"/>
    </xf>
    <xf numFmtId="0" fontId="45" fillId="6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1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72" fillId="52" borderId="16" applyNumberFormat="0" applyAlignment="0" applyProtection="0">
      <alignment vertical="center"/>
    </xf>
    <xf numFmtId="0" fontId="5" fillId="0" borderId="0">
      <alignment vertical="center"/>
    </xf>
    <xf numFmtId="0" fontId="44" fillId="58" borderId="28" applyNumberFormat="0" applyFont="0" applyAlignment="0" applyProtection="0">
      <alignment vertical="center"/>
    </xf>
    <xf numFmtId="0" fontId="44" fillId="30" borderId="0" applyNumberFormat="0" applyBorder="0" applyAlignment="0" applyProtection="0">
      <alignment vertical="center"/>
    </xf>
    <xf numFmtId="0" fontId="44" fillId="36"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xf numFmtId="0" fontId="45" fillId="34"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30" borderId="0" applyNumberFormat="0" applyBorder="0" applyAlignment="0" applyProtection="0">
      <alignment vertical="center"/>
    </xf>
    <xf numFmtId="0" fontId="45" fillId="14"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8"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protection locked="0"/>
    </xf>
    <xf numFmtId="0" fontId="44" fillId="26"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4" fillId="6"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lignment vertical="center"/>
    </xf>
    <xf numFmtId="0" fontId="44"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53" borderId="0" applyNumberFormat="0" applyBorder="0" applyAlignment="0" applyProtection="0">
      <alignment vertical="center"/>
    </xf>
    <xf numFmtId="0" fontId="5" fillId="0" borderId="0" applyProtection="0">
      <alignment vertical="center"/>
    </xf>
    <xf numFmtId="0" fontId="44" fillId="58" borderId="28" applyNumberFormat="0" applyFont="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45" fillId="15" borderId="0" applyNumberFormat="0" applyBorder="0" applyAlignment="0" applyProtection="0">
      <alignment vertical="center"/>
    </xf>
    <xf numFmtId="0" fontId="44"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44" fillId="35"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5"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45" fillId="1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44" fillId="30" borderId="0" applyNumberFormat="0" applyBorder="0" applyAlignment="0" applyProtection="0">
      <alignment vertical="center"/>
    </xf>
    <xf numFmtId="0" fontId="0" fillId="0" borderId="0">
      <alignment vertical="center"/>
    </xf>
    <xf numFmtId="0" fontId="45" fillId="34" borderId="0" applyNumberFormat="0" applyBorder="0" applyAlignment="0" applyProtection="0">
      <alignment vertical="center"/>
    </xf>
    <xf numFmtId="0" fontId="5" fillId="0" borderId="0">
      <alignment vertical="center"/>
    </xf>
    <xf numFmtId="0" fontId="88" fillId="0" borderId="34" applyNumberFormat="0" applyFill="0" applyAlignment="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44" fillId="58" borderId="28" applyNumberFormat="0" applyFont="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36" borderId="0" applyNumberFormat="0" applyBorder="0" applyAlignment="0" applyProtection="0">
      <alignment vertical="center"/>
    </xf>
    <xf numFmtId="0" fontId="44" fillId="17" borderId="0" applyNumberFormat="0" applyBorder="0" applyAlignment="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44" fillId="36"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6" borderId="0" applyNumberFormat="0" applyBorder="0" applyAlignment="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70" fillId="52" borderId="26" applyNumberFormat="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36" borderId="0" applyNumberFormat="0" applyBorder="0" applyAlignment="0" applyProtection="0">
      <alignment vertical="center"/>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44" fillId="30" borderId="0" applyNumberFormat="0" applyBorder="0" applyAlignment="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44" fillId="36" borderId="0" applyNumberFormat="0" applyBorder="0" applyAlignment="0" applyProtection="0">
      <alignment vertical="center"/>
    </xf>
    <xf numFmtId="0" fontId="44" fillId="6" borderId="0" applyNumberFormat="0" applyBorder="0" applyAlignment="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6"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6" fillId="0" borderId="0" applyNumberFormat="0" applyFill="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0"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1" fillId="2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5" fillId="0" borderId="21" applyNumberFormat="0" applyFill="0" applyAlignment="0" applyProtection="0">
      <alignment vertical="center"/>
    </xf>
    <xf numFmtId="0" fontId="50" fillId="0" borderId="0" applyNumberFormat="0" applyFill="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4" fillId="0" borderId="20" applyNumberFormat="0" applyFill="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44" fillId="0" borderId="0" applyProtection="0">
      <alignment vertical="center"/>
    </xf>
    <xf numFmtId="0" fontId="56" fillId="0" borderId="0" applyNumberFormat="0" applyFill="0" applyBorder="0" applyAlignment="0" applyProtection="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5" fillId="0" borderId="21" applyNumberFormat="0" applyFill="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44" fillId="35"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44" fillId="17" borderId="0" applyNumberFormat="0" applyBorder="0" applyAlignment="0" applyProtection="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69" fillId="0" borderId="25" applyNumberFormat="0" applyFill="0" applyAlignment="0" applyProtection="0">
      <alignment vertical="center"/>
    </xf>
    <xf numFmtId="0" fontId="5" fillId="0" borderId="0">
      <alignment vertical="center"/>
    </xf>
    <xf numFmtId="0" fontId="49" fillId="0" borderId="18" applyNumberFormat="0" applyFill="0" applyAlignment="0" applyProtection="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5" fillId="34" borderId="0" applyNumberFormat="0" applyBorder="0" applyAlignment="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65"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26" borderId="0" applyNumberFormat="0" applyBorder="0" applyAlignment="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44" fillId="5"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1" fillId="20"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45"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45" fillId="1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44" fillId="31" borderId="0" applyNumberFormat="0" applyBorder="0" applyAlignment="0" applyProtection="0">
      <alignment vertical="center"/>
    </xf>
    <xf numFmtId="0" fontId="0" fillId="0" borderId="0">
      <alignment vertical="center"/>
    </xf>
    <xf numFmtId="0" fontId="5" fillId="0" borderId="0">
      <alignment vertical="center"/>
    </xf>
    <xf numFmtId="0" fontId="45" fillId="7" borderId="0" applyNumberFormat="0" applyBorder="0" applyAlignment="0" applyProtection="0">
      <alignment vertical="center"/>
    </xf>
    <xf numFmtId="0" fontId="44" fillId="6"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6" fillId="5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40"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45" fillId="34" borderId="0" applyNumberFormat="0" applyBorder="0" applyAlignment="0" applyProtection="0">
      <alignment vertical="center"/>
    </xf>
    <xf numFmtId="0" fontId="52" fillId="49"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7" fillId="20" borderId="0" applyNumberFormat="0" applyBorder="0" applyAlignment="0" applyProtection="0">
      <alignment vertical="center"/>
    </xf>
    <xf numFmtId="0" fontId="44" fillId="12" borderId="0" applyNumberFormat="0" applyBorder="0" applyAlignment="0" applyProtection="0">
      <alignment vertical="center"/>
    </xf>
    <xf numFmtId="0" fontId="44" fillId="17" borderId="0" applyNumberFormat="0" applyBorder="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5" fillId="14" borderId="0" applyNumberFormat="0" applyBorder="0" applyAlignment="0" applyProtection="0">
      <alignment vertical="center"/>
    </xf>
    <xf numFmtId="0" fontId="44" fillId="18"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0"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60" fillId="37" borderId="22" applyNumberFormat="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71" fillId="5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42" borderId="0" applyNumberFormat="0" applyBorder="0" applyAlignment="0" applyProtection="0">
      <alignment vertical="center"/>
    </xf>
    <xf numFmtId="0" fontId="71" fillId="5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17" borderId="0" applyNumberFormat="0" applyBorder="0" applyAlignment="0" applyProtection="0">
      <alignment vertical="center"/>
    </xf>
    <xf numFmtId="0" fontId="44"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45" fillId="34" borderId="0" applyNumberFormat="0" applyBorder="0" applyAlignment="0" applyProtection="0">
      <alignment vertical="center"/>
    </xf>
    <xf numFmtId="0" fontId="50" fillId="0" borderId="0" applyNumberFormat="0" applyFill="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67" fillId="0" borderId="24"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44" fillId="6" borderId="0" applyNumberFormat="0" applyBorder="0" applyAlignment="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9" fillId="0" borderId="18"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0"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1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5" fillId="2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1" fillId="20" borderId="0" applyNumberFormat="0" applyBorder="0" applyAlignment="0" applyProtection="0">
      <alignment vertical="center"/>
    </xf>
    <xf numFmtId="0" fontId="8" fillId="0" borderId="0">
      <alignment vertical="center"/>
    </xf>
    <xf numFmtId="0" fontId="8" fillId="0" borderId="0">
      <alignment vertical="center"/>
    </xf>
    <xf numFmtId="0" fontId="44" fillId="5"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33" borderId="0" applyNumberFormat="0" applyBorder="0" applyAlignment="0" applyProtection="0">
      <alignment vertical="center"/>
    </xf>
    <xf numFmtId="0" fontId="44" fillId="31" borderId="0" applyNumberFormat="0" applyBorder="0" applyAlignment="0" applyProtection="0">
      <alignment vertical="center"/>
    </xf>
    <xf numFmtId="0" fontId="44"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48"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2" fillId="7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4" fillId="31" borderId="0" applyNumberFormat="0" applyBorder="0" applyAlignment="0" applyProtection="0">
      <alignment vertical="center"/>
    </xf>
    <xf numFmtId="0" fontId="44"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44" fillId="0" borderId="0" applyProtection="0">
      <alignment vertical="center"/>
    </xf>
    <xf numFmtId="0" fontId="44" fillId="12"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5" fillId="0" borderId="21" applyNumberFormat="0" applyFill="0" applyAlignment="0" applyProtection="0">
      <alignment vertical="center"/>
    </xf>
    <xf numFmtId="0" fontId="46" fillId="47" borderId="0" applyNumberFormat="0" applyBorder="0" applyAlignment="0" applyProtection="0">
      <alignment vertical="center"/>
    </xf>
    <xf numFmtId="0" fontId="44" fillId="4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5" fillId="5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2" fillId="4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2" fillId="51"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8"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66" fillId="23" borderId="0" applyNumberFormat="0" applyBorder="0" applyAlignment="0" applyProtection="0">
      <alignment vertical="center"/>
    </xf>
    <xf numFmtId="0" fontId="49" fillId="0" borderId="18" applyNumberFormat="0" applyFill="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0" fillId="0" borderId="0">
      <alignment vertical="center"/>
    </xf>
    <xf numFmtId="0" fontId="5" fillId="0" borderId="0">
      <alignment vertical="center"/>
    </xf>
    <xf numFmtId="0" fontId="45" fillId="14" borderId="0" applyNumberFormat="0" applyBorder="0" applyAlignment="0" applyProtection="0">
      <alignment vertical="center"/>
    </xf>
    <xf numFmtId="0" fontId="8" fillId="0" borderId="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1" fillId="20" borderId="0" applyNumberFormat="0" applyBorder="0" applyAlignment="0" applyProtection="0">
      <alignment vertical="center"/>
    </xf>
    <xf numFmtId="0" fontId="8"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66" fillId="23" borderId="0" applyNumberFormat="0" applyBorder="0" applyAlignment="0" applyProtection="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8" borderId="0" applyNumberFormat="0" applyBorder="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45"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35"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15"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xf numFmtId="0" fontId="44" fillId="6"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74" fillId="54"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6" borderId="0" applyNumberFormat="0" applyBorder="0" applyAlignment="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6" borderId="0" applyNumberFormat="0" applyBorder="0" applyAlignment="0" applyProtection="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1" fillId="2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12" borderId="0" applyNumberFormat="0" applyBorder="0" applyAlignment="0" applyProtection="0">
      <alignment vertical="center"/>
    </xf>
    <xf numFmtId="0" fontId="0"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44" fillId="0" borderId="0" applyProtection="0">
      <alignment vertical="center"/>
    </xf>
    <xf numFmtId="0" fontId="5" fillId="0" borderId="0">
      <alignment vertical="center"/>
    </xf>
    <xf numFmtId="0" fontId="74" fillId="54" borderId="0" applyNumberFormat="0" applyBorder="0" applyAlignment="0" applyProtection="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44" fillId="8"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5" fillId="15"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1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66" fillId="23"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44" fillId="8"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5" fillId="42"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7"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5"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4" fillId="33" borderId="0" applyNumberFormat="0" applyBorder="0" applyAlignment="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44" fillId="1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67"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0" fillId="0" borderId="0">
      <alignment vertical="center"/>
    </xf>
    <xf numFmtId="0" fontId="5" fillId="0" borderId="0" applyProtection="0">
      <alignment vertical="center"/>
    </xf>
    <xf numFmtId="0" fontId="44" fillId="2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4" fillId="11" borderId="0" applyNumberFormat="0" applyBorder="0" applyAlignment="0" applyProtection="0">
      <alignment vertical="center"/>
    </xf>
    <xf numFmtId="0" fontId="44"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45" fillId="59"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4" fillId="12" borderId="0" applyNumberFormat="0" applyBorder="0" applyAlignment="0" applyProtection="0">
      <alignment vertical="center"/>
    </xf>
    <xf numFmtId="0" fontId="44" fillId="18" borderId="0" applyNumberFormat="0" applyBorder="0" applyAlignment="0" applyProtection="0">
      <alignment vertical="center"/>
    </xf>
    <xf numFmtId="0" fontId="44" fillId="5"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44" fillId="18"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79" fillId="10" borderId="16" applyNumberFormat="0" applyAlignment="0" applyProtection="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6"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44" fillId="18" borderId="0" applyNumberFormat="0" applyBorder="0" applyAlignment="0" applyProtection="0">
      <alignment vertical="center"/>
    </xf>
    <xf numFmtId="0" fontId="45" fillId="15" borderId="0" applyNumberFormat="0" applyBorder="0" applyAlignment="0" applyProtection="0">
      <alignment vertical="center"/>
    </xf>
    <xf numFmtId="0" fontId="44" fillId="19"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0" fillId="37" borderId="22" applyNumberFormat="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2" fillId="4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1" borderId="0" applyNumberFormat="0" applyBorder="0" applyAlignment="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44" fillId="18" borderId="0" applyNumberFormat="0" applyBorder="0" applyAlignment="0" applyProtection="0">
      <alignment vertical="center"/>
    </xf>
    <xf numFmtId="0" fontId="44" fillId="5"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44" fillId="25" borderId="0" applyNumberFormat="0" applyBorder="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protection locked="0"/>
    </xf>
    <xf numFmtId="0" fontId="45" fillId="7"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44" fillId="16"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49" fillId="0" borderId="18" applyNumberFormat="0" applyFill="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44" fillId="0" borderId="0">
      <alignment vertical="center"/>
    </xf>
    <xf numFmtId="0" fontId="5" fillId="0" borderId="0">
      <alignment vertical="center"/>
    </xf>
    <xf numFmtId="0" fontId="44" fillId="1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8" fillId="0" borderId="0">
      <alignment vertical="center"/>
    </xf>
    <xf numFmtId="0" fontId="45" fillId="14"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5" fillId="15"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0" fillId="0" borderId="0">
      <alignment vertical="center"/>
    </xf>
    <xf numFmtId="0" fontId="44" fillId="19"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65"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44" fillId="30" borderId="0" applyNumberFormat="0" applyBorder="0" applyAlignment="0" applyProtection="0">
      <alignment vertical="center"/>
    </xf>
    <xf numFmtId="0" fontId="0"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44" fillId="33" borderId="0" applyNumberFormat="0" applyBorder="0" applyAlignment="0" applyProtection="0">
      <alignment vertical="center"/>
    </xf>
    <xf numFmtId="0" fontId="44" fillId="33" borderId="0" applyNumberFormat="0" applyBorder="0" applyAlignment="0" applyProtection="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0"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61" fillId="0" borderId="0" applyNumberFormat="0" applyFill="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44" fillId="5" borderId="0" applyNumberFormat="0" applyBorder="0" applyAlignment="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64" fillId="0" borderId="0" applyNumberFormat="0" applyFill="0" applyBorder="0" applyAlignment="0" applyProtection="0">
      <alignment vertical="center"/>
    </xf>
    <xf numFmtId="0" fontId="44" fillId="19" borderId="0" applyNumberFormat="0" applyBorder="0" applyAlignment="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44"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8"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44" fillId="0" borderId="0" applyProtection="0">
      <alignment vertical="center"/>
    </xf>
    <xf numFmtId="0" fontId="45" fillId="56" borderId="0" applyNumberFormat="0" applyBorder="0" applyAlignment="0" applyProtection="0">
      <alignment vertical="center"/>
    </xf>
    <xf numFmtId="0" fontId="44" fillId="17" borderId="0" applyNumberFormat="0" applyBorder="0" applyAlignment="0" applyProtection="0">
      <alignment vertical="center"/>
    </xf>
    <xf numFmtId="0" fontId="44" fillId="21"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0"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42" borderId="0" applyNumberFormat="0" applyBorder="0" applyAlignment="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62"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5" fillId="7"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8"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44" fillId="27" borderId="0" applyNumberFormat="0" applyBorder="0" applyAlignment="0" applyProtection="0">
      <alignment vertical="center"/>
    </xf>
    <xf numFmtId="0" fontId="49" fillId="0" borderId="18" applyNumberFormat="0" applyFill="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45" fillId="24" borderId="0" applyNumberFormat="0" applyBorder="0" applyAlignment="0" applyProtection="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44" fillId="31" borderId="0" applyNumberFormat="0" applyBorder="0" applyAlignment="0" applyProtection="0">
      <alignment vertical="center"/>
    </xf>
    <xf numFmtId="0" fontId="0" fillId="0" borderId="0">
      <alignment vertical="center"/>
    </xf>
    <xf numFmtId="0" fontId="44" fillId="12"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61" fillId="0" borderId="0" applyNumberFormat="0" applyFill="0" applyBorder="0" applyAlignment="0" applyProtection="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4" fillId="25" borderId="0" applyNumberFormat="0" applyBorder="0" applyAlignment="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44" fillId="19" borderId="0" applyNumberFormat="0" applyBorder="0" applyAlignment="0" applyProtection="0">
      <alignment vertical="center"/>
    </xf>
    <xf numFmtId="0" fontId="44" fillId="25"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5"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5" fillId="0" borderId="21"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0"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8" fillId="0" borderId="0">
      <alignment vertical="center"/>
    </xf>
    <xf numFmtId="0" fontId="44" fillId="13" borderId="0" applyNumberFormat="0" applyBorder="0" applyAlignment="0" applyProtection="0">
      <alignment vertical="center"/>
    </xf>
    <xf numFmtId="0" fontId="8"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92" fillId="0" borderId="35" applyNumberFormat="0" applyFill="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6" borderId="0" applyNumberFormat="0" applyBorder="0" applyAlignment="0" applyProtection="0">
      <alignment vertical="center"/>
    </xf>
    <xf numFmtId="0" fontId="0" fillId="0" borderId="0">
      <alignment vertical="center"/>
    </xf>
    <xf numFmtId="0" fontId="44" fillId="1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5" fillId="0" borderId="21" applyNumberFormat="0" applyFill="0" applyAlignment="0" applyProtection="0">
      <alignment vertical="center"/>
    </xf>
    <xf numFmtId="0" fontId="60" fillId="41" borderId="23"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44" fillId="0" borderId="0" applyProtection="0">
      <alignment vertical="center"/>
    </xf>
    <xf numFmtId="0" fontId="44" fillId="26" borderId="0" applyNumberFormat="0" applyBorder="0" applyAlignment="0" applyProtection="0">
      <alignment vertical="center"/>
    </xf>
    <xf numFmtId="0" fontId="44"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13" borderId="0" applyNumberFormat="0" applyBorder="0" applyAlignment="0" applyProtection="0">
      <alignment vertical="center"/>
    </xf>
    <xf numFmtId="0" fontId="55" fillId="0" borderId="21" applyNumberFormat="0" applyFill="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5" fillId="24" borderId="0" applyNumberFormat="0" applyBorder="0" applyAlignment="0" applyProtection="0">
      <alignment vertical="center"/>
    </xf>
    <xf numFmtId="0" fontId="44" fillId="2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6" fillId="4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44"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44" fillId="19" borderId="0" applyNumberFormat="0" applyBorder="0" applyAlignment="0" applyProtection="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5" fillId="0" borderId="0" applyNumberFormat="0" applyFill="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44" fillId="26"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5" fillId="29"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8" borderId="0" applyNumberFormat="0" applyBorder="0" applyAlignment="0" applyProtection="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44" fillId="35"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4" fillId="13"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5" borderId="0" applyNumberFormat="0" applyBorder="0" applyAlignment="0" applyProtection="0">
      <alignment vertical="center"/>
    </xf>
    <xf numFmtId="0" fontId="44" fillId="0" borderId="0" applyProtection="0">
      <alignment vertical="center"/>
    </xf>
    <xf numFmtId="0" fontId="44" fillId="8" borderId="0" applyNumberFormat="0" applyBorder="0" applyAlignment="0" applyProtection="0">
      <alignment vertical="center"/>
    </xf>
    <xf numFmtId="0" fontId="44" fillId="6" borderId="0" applyNumberFormat="0" applyBorder="0" applyAlignment="0" applyProtection="0">
      <alignment vertical="center"/>
    </xf>
    <xf numFmtId="0" fontId="44" fillId="27"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35"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6"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5" borderId="27" applyNumberFormat="0" applyFont="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4" fillId="18"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17" borderId="0" applyNumberFormat="0" applyBorder="0" applyAlignment="0" applyProtection="0">
      <alignment vertical="center"/>
    </xf>
    <xf numFmtId="0" fontId="49" fillId="0" borderId="18" applyNumberFormat="0" applyFill="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4" fillId="0" borderId="20" applyNumberFormat="0" applyFill="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45" fillId="40"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1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6" fillId="39" borderId="0" applyNumberFormat="0" applyBorder="0" applyAlignment="0" applyProtection="0">
      <alignment vertical="center"/>
    </xf>
    <xf numFmtId="0" fontId="5" fillId="0" borderId="0">
      <alignment vertical="center"/>
    </xf>
    <xf numFmtId="0" fontId="44" fillId="26"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3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78" fillId="0" borderId="30" applyNumberFormat="0" applyFill="0" applyAlignment="0" applyProtection="0">
      <alignment vertical="center"/>
    </xf>
    <xf numFmtId="0" fontId="44" fillId="25" borderId="0" applyNumberFormat="0" applyBorder="0" applyAlignment="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9" fillId="0" borderId="18" applyNumberFormat="0" applyFill="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6"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4" fillId="12" borderId="0" applyNumberFormat="0" applyBorder="0" applyAlignment="0" applyProtection="0">
      <alignment vertical="center"/>
    </xf>
    <xf numFmtId="0" fontId="44" fillId="0" borderId="0" applyProtection="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31" borderId="0" applyNumberFormat="0" applyBorder="0" applyAlignment="0" applyProtection="0">
      <alignment vertical="center"/>
    </xf>
    <xf numFmtId="0" fontId="44" fillId="1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0" fillId="0" borderId="0">
      <alignment vertical="center"/>
    </xf>
    <xf numFmtId="0" fontId="45" fillId="29"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44"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0" fillId="0" borderId="0" applyNumberFormat="0" applyFill="0" applyBorder="0" applyAlignment="0" applyProtection="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59"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45" fillId="40" borderId="0" applyNumberFormat="0" applyBorder="0" applyAlignment="0" applyProtection="0">
      <alignment vertical="center"/>
    </xf>
    <xf numFmtId="0" fontId="44" fillId="36" borderId="0" applyNumberFormat="0" applyBorder="0" applyAlignment="0" applyProtection="0">
      <alignment vertical="center"/>
    </xf>
    <xf numFmtId="0" fontId="5" fillId="0" borderId="0">
      <alignment vertical="center"/>
    </xf>
    <xf numFmtId="0" fontId="8" fillId="0" borderId="0">
      <alignment vertical="center"/>
    </xf>
    <xf numFmtId="0" fontId="48" fillId="0" borderId="0" applyNumberFormat="0" applyFill="0" applyBorder="0" applyAlignment="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67"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45"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7" fillId="0" borderId="0" applyNumberFormat="0" applyFill="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2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3" borderId="0" applyNumberFormat="0" applyBorder="0" applyAlignment="0" applyProtection="0">
      <alignment vertical="center"/>
    </xf>
    <xf numFmtId="0" fontId="44" fillId="26"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1" fillId="2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8"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5"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0" fillId="0" borderId="0">
      <alignment vertical="center"/>
    </xf>
    <xf numFmtId="0" fontId="44" fillId="26" borderId="0" applyNumberFormat="0" applyBorder="0" applyAlignment="0" applyProtection="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3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45" fillId="15"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protection locked="0"/>
    </xf>
    <xf numFmtId="0" fontId="44" fillId="12" borderId="0" applyNumberFormat="0" applyBorder="0" applyAlignment="0" applyProtection="0">
      <alignment vertical="center"/>
    </xf>
    <xf numFmtId="0" fontId="5" fillId="0" borderId="0" applyProtection="0">
      <alignment vertical="center"/>
    </xf>
    <xf numFmtId="0" fontId="44" fillId="2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66" fillId="23" borderId="0" applyNumberFormat="0" applyBorder="0" applyAlignment="0" applyProtection="0">
      <alignment vertical="center"/>
    </xf>
    <xf numFmtId="0" fontId="55" fillId="0" borderId="21" applyNumberFormat="0" applyFill="0" applyAlignment="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0" fillId="0" borderId="19"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44" fillId="8" borderId="0" applyNumberFormat="0" applyBorder="0" applyAlignment="0" applyProtection="0">
      <alignment vertical="center"/>
    </xf>
    <xf numFmtId="0" fontId="44" fillId="6"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1" fillId="20" borderId="0" applyNumberFormat="0" applyBorder="0" applyAlignment="0" applyProtection="0">
      <alignment vertical="center"/>
    </xf>
    <xf numFmtId="0" fontId="0" fillId="0" borderId="0">
      <alignment vertical="center"/>
    </xf>
    <xf numFmtId="0" fontId="5" fillId="0" borderId="0">
      <alignment vertical="center"/>
    </xf>
    <xf numFmtId="0" fontId="50"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5" fillId="14"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14"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5" fillId="2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44" fillId="2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44" fontId="0" fillId="0" borderId="0" applyFont="0" applyFill="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pplyProtection="0">
      <alignment vertical="center"/>
    </xf>
    <xf numFmtId="0" fontId="44" fillId="18"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7"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0" borderId="21" applyNumberFormat="0" applyFill="0" applyAlignment="0" applyProtection="0">
      <alignment vertical="center"/>
    </xf>
    <xf numFmtId="0" fontId="45" fillId="14" borderId="0" applyNumberFormat="0" applyBorder="0" applyAlignment="0" applyProtection="0">
      <alignment vertical="center"/>
    </xf>
    <xf numFmtId="0" fontId="44" fillId="17"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4" fillId="0" borderId="20" applyNumberFormat="0" applyFill="0" applyAlignment="0" applyProtection="0">
      <alignment vertical="center"/>
    </xf>
    <xf numFmtId="0" fontId="8"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45"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0" fillId="0" borderId="0" applyNumberFormat="0" applyFill="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44" fillId="12" borderId="0" applyNumberFormat="0" applyBorder="0" applyAlignment="0" applyProtection="0">
      <alignment vertical="center"/>
    </xf>
    <xf numFmtId="0" fontId="0" fillId="0" borderId="0">
      <alignment vertical="center"/>
    </xf>
    <xf numFmtId="0" fontId="44" fillId="19" borderId="0" applyNumberFormat="0" applyBorder="0" applyAlignment="0" applyProtection="0">
      <alignment vertical="center"/>
    </xf>
    <xf numFmtId="0" fontId="0"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9" fillId="0" borderId="18" applyNumberFormat="0" applyFill="0" applyAlignment="0" applyProtection="0">
      <alignment vertical="center"/>
    </xf>
    <xf numFmtId="0" fontId="44"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2" fillId="32"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44" fillId="0" borderId="0" applyProtection="0">
      <alignment vertical="center"/>
    </xf>
    <xf numFmtId="0" fontId="8"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0" borderId="0" applyProtection="0">
      <alignment vertical="center"/>
    </xf>
    <xf numFmtId="0" fontId="45" fillId="7"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4"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5" fillId="24" borderId="0" applyNumberFormat="0" applyBorder="0" applyAlignment="0" applyProtection="0">
      <alignment vertical="center"/>
    </xf>
    <xf numFmtId="0" fontId="5" fillId="0" borderId="0">
      <alignment vertical="center"/>
    </xf>
    <xf numFmtId="0" fontId="46" fillId="67" borderId="0" applyNumberFormat="0" applyBorder="0" applyAlignment="0" applyProtection="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29"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5" fillId="29"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28" borderId="0" applyNumberFormat="0" applyBorder="0" applyAlignment="0" applyProtection="0">
      <alignment vertical="center"/>
    </xf>
    <xf numFmtId="0" fontId="5" fillId="0" borderId="0">
      <alignment vertical="center"/>
    </xf>
    <xf numFmtId="0" fontId="45" fillId="24" borderId="0" applyNumberFormat="0" applyBorder="0" applyAlignment="0" applyProtection="0">
      <alignment vertical="center"/>
    </xf>
    <xf numFmtId="0" fontId="44" fillId="11" borderId="0" applyNumberFormat="0" applyBorder="0" applyAlignment="0" applyProtection="0">
      <alignment vertical="center"/>
    </xf>
    <xf numFmtId="0" fontId="44" fillId="18"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0" fillId="0" borderId="0">
      <alignment vertical="center"/>
    </xf>
    <xf numFmtId="0" fontId="5" fillId="0" borderId="0">
      <alignment vertical="center"/>
    </xf>
    <xf numFmtId="0" fontId="44" fillId="26"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6" fillId="6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5"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8"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45" fillId="24" borderId="0" applyNumberFormat="0" applyBorder="0" applyAlignment="0" applyProtection="0">
      <alignment vertical="center"/>
    </xf>
    <xf numFmtId="0" fontId="45" fillId="7" borderId="0" applyNumberFormat="0" applyBorder="0" applyAlignment="0" applyProtection="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5" fillId="0" borderId="0">
      <alignment vertical="center"/>
    </xf>
    <xf numFmtId="0" fontId="44" fillId="6" borderId="0" applyNumberFormat="0" applyBorder="0" applyAlignment="0" applyProtection="0">
      <alignment vertical="center"/>
    </xf>
    <xf numFmtId="0" fontId="44" fillId="30" borderId="0" applyNumberFormat="0" applyBorder="0" applyAlignment="0" applyProtection="0">
      <alignment vertical="center"/>
    </xf>
    <xf numFmtId="0" fontId="53" fillId="23" borderId="0" applyNumberFormat="0" applyBorder="0" applyAlignment="0" applyProtection="0">
      <alignment vertical="center"/>
    </xf>
    <xf numFmtId="0" fontId="5" fillId="0" borderId="0" applyProtection="0">
      <alignment vertical="center"/>
    </xf>
    <xf numFmtId="0" fontId="52" fillId="2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8" fillId="37" borderId="22" applyNumberFormat="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4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0" fillId="0" borderId="19" applyNumberFormat="0" applyFill="0" applyAlignment="0" applyProtection="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5" fillId="15" borderId="0" applyNumberFormat="0" applyBorder="0" applyAlignment="0" applyProtection="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5" fillId="1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42" fontId="0" fillId="0" borderId="0" applyFont="0" applyFill="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5"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8" fillId="0" borderId="0">
      <alignment vertical="center"/>
    </xf>
    <xf numFmtId="0" fontId="44" fillId="5"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5" borderId="0" applyNumberFormat="0" applyBorder="0" applyAlignment="0" applyProtection="0">
      <alignment vertical="center"/>
    </xf>
    <xf numFmtId="0" fontId="44" fillId="1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44" fillId="6" borderId="0" applyNumberFormat="0" applyBorder="0" applyAlignment="0" applyProtection="0">
      <alignment vertical="center"/>
    </xf>
    <xf numFmtId="0" fontId="5" fillId="0" borderId="0" applyProtection="0">
      <alignment vertical="center"/>
    </xf>
    <xf numFmtId="0" fontId="8"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6" fillId="6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5" fillId="0" borderId="0">
      <alignment vertical="center"/>
    </xf>
    <xf numFmtId="0" fontId="44" fillId="1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9"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45" fillId="7" borderId="0" applyNumberFormat="0" applyBorder="0" applyAlignment="0" applyProtection="0">
      <alignment vertical="center"/>
    </xf>
    <xf numFmtId="0" fontId="44" fillId="0" borderId="0" applyProtection="0">
      <alignment vertical="center"/>
    </xf>
    <xf numFmtId="0" fontId="44" fillId="5"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5"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43" fontId="0" fillId="0" borderId="0" applyFont="0" applyFill="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1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2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44" fillId="25" borderId="0" applyNumberFormat="0" applyBorder="0" applyAlignment="0" applyProtection="0">
      <alignment vertical="center"/>
    </xf>
    <xf numFmtId="0" fontId="44" fillId="8"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6"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47" fillId="10" borderId="16" applyNumberFormat="0" applyAlignment="0" applyProtection="0">
      <alignment vertical="center"/>
    </xf>
    <xf numFmtId="0" fontId="5" fillId="0" borderId="0">
      <alignment vertical="center"/>
    </xf>
    <xf numFmtId="0" fontId="46" fillId="9" borderId="0" applyNumberFormat="0" applyBorder="0" applyAlignment="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8" borderId="0" applyNumberFormat="0" applyBorder="0" applyAlignment="0" applyProtection="0">
      <alignment vertical="center"/>
    </xf>
    <xf numFmtId="0" fontId="5" fillId="0" borderId="0">
      <alignment vertical="center"/>
    </xf>
    <xf numFmtId="0" fontId="5" fillId="0" borderId="0">
      <alignment vertical="center"/>
    </xf>
    <xf numFmtId="0" fontId="45" fillId="34" borderId="0" applyNumberFormat="0" applyBorder="0" applyAlignment="0" applyProtection="0">
      <alignment vertical="center"/>
    </xf>
    <xf numFmtId="0" fontId="89" fillId="54"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44"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45" fillId="7" borderId="0" applyNumberFormat="0" applyBorder="0" applyAlignment="0" applyProtection="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58" borderId="28" applyNumberFormat="0" applyFont="0" applyAlignment="0" applyProtection="0">
      <alignment vertical="center"/>
    </xf>
    <xf numFmtId="0" fontId="44"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1"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5" fillId="15" borderId="0" applyNumberFormat="0" applyBorder="0" applyAlignment="0" applyProtection="0">
      <alignment vertical="center"/>
    </xf>
    <xf numFmtId="0" fontId="45" fillId="7" borderId="0" applyNumberFormat="0" applyBorder="0" applyAlignment="0" applyProtection="0">
      <alignment vertical="center"/>
    </xf>
    <xf numFmtId="0" fontId="45" fillId="7" borderId="0" applyNumberFormat="0" applyBorder="0" applyAlignment="0" applyProtection="0">
      <alignment vertical="center"/>
    </xf>
    <xf numFmtId="0" fontId="44" fillId="26" borderId="0" applyNumberFormat="0" applyBorder="0" applyAlignment="0" applyProtection="0">
      <alignment vertical="center"/>
    </xf>
    <xf numFmtId="0" fontId="44" fillId="6"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lignment vertical="center"/>
    </xf>
    <xf numFmtId="0" fontId="44" fillId="25" borderId="0" applyNumberFormat="0" applyBorder="0" applyAlignment="0" applyProtection="0">
      <alignment vertical="center"/>
    </xf>
    <xf numFmtId="0" fontId="45" fillId="34" borderId="0" applyNumberFormat="0" applyBorder="0" applyAlignment="0" applyProtection="0">
      <alignment vertical="center"/>
    </xf>
    <xf numFmtId="0" fontId="44"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41" fontId="0" fillId="0" borderId="0" applyFont="0" applyFill="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9" fillId="0" borderId="18" applyNumberFormat="0" applyFill="0" applyAlignment="0" applyProtection="0">
      <alignment vertical="center"/>
    </xf>
    <xf numFmtId="0" fontId="5" fillId="0" borderId="0">
      <alignment vertical="center"/>
    </xf>
    <xf numFmtId="0" fontId="5" fillId="0" borderId="0">
      <alignment vertical="center"/>
    </xf>
  </cellStyleXfs>
  <cellXfs count="673">
    <xf numFmtId="0" fontId="0" fillId="0" borderId="0" xfId="0">
      <alignment vertical="center"/>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184" fontId="3" fillId="0" borderId="5" xfId="0" applyNumberFormat="1" applyFont="1" applyFill="1" applyBorder="1" applyAlignment="1">
      <alignment horizontal="center" vertical="center"/>
    </xf>
    <xf numFmtId="189" fontId="3" fillId="0" borderId="5" xfId="0" applyNumberFormat="1" applyFont="1" applyFill="1" applyBorder="1" applyAlignment="1">
      <alignment horizontal="center" vertical="center"/>
    </xf>
    <xf numFmtId="183" fontId="3" fillId="0" borderId="5"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184"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184" fontId="3" fillId="0" borderId="5" xfId="12169" applyNumberFormat="1" applyFont="1" applyFill="1" applyBorder="1" applyAlignment="1">
      <alignment horizontal="center" vertical="center" wrapText="1"/>
    </xf>
    <xf numFmtId="0" fontId="3" fillId="0" borderId="5" xfId="41867"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4" fillId="0" borderId="0" xfId="0" applyFont="1" applyFill="1" applyAlignment="1">
      <alignment horizontal="center" vertical="center"/>
    </xf>
    <xf numFmtId="0" fontId="5" fillId="0" borderId="7" xfId="960" applyNumberFormat="1" applyFont="1" applyFill="1" applyBorder="1" applyAlignment="1">
      <alignment horizontal="center" vertical="center" wrapText="1"/>
    </xf>
    <xf numFmtId="0" fontId="6" fillId="0" borderId="5" xfId="960"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181" fontId="7" fillId="0" borderId="5" xfId="0" applyNumberFormat="1" applyFont="1" applyFill="1" applyBorder="1" applyAlignment="1">
      <alignment horizontal="center" vertical="center"/>
    </xf>
    <xf numFmtId="180" fontId="7" fillId="0" borderId="5" xfId="0" applyNumberFormat="1" applyFont="1" applyFill="1" applyBorder="1" applyAlignment="1">
      <alignment horizontal="center" vertical="center"/>
    </xf>
    <xf numFmtId="183" fontId="7" fillId="0" borderId="5" xfId="0" applyNumberFormat="1" applyFont="1" applyFill="1" applyBorder="1" applyAlignment="1">
      <alignment horizontal="center" vertical="center"/>
    </xf>
    <xf numFmtId="188" fontId="8" fillId="2" borderId="5" xfId="0" applyNumberFormat="1" applyFont="1" applyFill="1" applyBorder="1" applyAlignment="1">
      <alignment horizontal="center" vertical="center"/>
    </xf>
    <xf numFmtId="0" fontId="5" fillId="0" borderId="5" xfId="0" applyFont="1" applyFill="1" applyBorder="1" applyAlignment="1">
      <alignment horizontal="left" vertical="center" wrapText="1"/>
    </xf>
    <xf numFmtId="0" fontId="3" fillId="0" borderId="0" xfId="0" applyFont="1">
      <alignment vertical="center"/>
    </xf>
    <xf numFmtId="0" fontId="9" fillId="0" borderId="0" xfId="29005" applyNumberFormat="1" applyFont="1" applyFill="1" applyBorder="1" applyAlignment="1">
      <alignment vertical="center"/>
    </xf>
    <xf numFmtId="0" fontId="5" fillId="0" borderId="0" xfId="0" applyFont="1" applyFill="1" applyBorder="1" applyAlignment="1">
      <alignment vertical="center"/>
    </xf>
    <xf numFmtId="0" fontId="10" fillId="0" borderId="5" xfId="0" applyFont="1" applyFill="1" applyBorder="1" applyAlignment="1">
      <alignment horizontal="center" vertical="center" wrapText="1"/>
    </xf>
    <xf numFmtId="181" fontId="5" fillId="0" borderId="0" xfId="0" applyNumberFormat="1" applyFont="1" applyFill="1" applyBorder="1" applyAlignment="1">
      <alignment vertical="center"/>
    </xf>
    <xf numFmtId="181" fontId="7" fillId="0" borderId="0" xfId="0" applyNumberFormat="1" applyFont="1" applyFill="1" applyBorder="1" applyAlignment="1">
      <alignment horizontal="center" vertical="center"/>
    </xf>
    <xf numFmtId="188" fontId="5" fillId="0" borderId="0" xfId="0" applyNumberFormat="1" applyFont="1" applyFill="1" applyBorder="1" applyAlignment="1">
      <alignment vertical="center"/>
    </xf>
    <xf numFmtId="0" fontId="11" fillId="0" borderId="0" xfId="0" applyFont="1" applyFill="1" applyAlignment="1">
      <alignment vertical="center"/>
    </xf>
    <xf numFmtId="0" fontId="11" fillId="0" borderId="0" xfId="29005" applyNumberFormat="1" applyFont="1" applyFill="1" applyBorder="1" applyAlignment="1">
      <alignment vertical="center"/>
    </xf>
    <xf numFmtId="0" fontId="12" fillId="0" borderId="0" xfId="0" applyFont="1" applyFill="1" applyAlignment="1">
      <alignment horizontal="center" vertical="center"/>
    </xf>
    <xf numFmtId="0" fontId="6" fillId="0" borderId="7" xfId="960" applyNumberFormat="1" applyFont="1" applyFill="1" applyBorder="1" applyAlignment="1">
      <alignment horizontal="center" vertical="center" wrapText="1"/>
    </xf>
    <xf numFmtId="0" fontId="13" fillId="0" borderId="7" xfId="960" applyNumberFormat="1" applyFont="1" applyFill="1" applyBorder="1" applyAlignment="1">
      <alignment horizontal="center" vertical="center" wrapText="1"/>
    </xf>
    <xf numFmtId="0" fontId="14" fillId="0" borderId="5" xfId="960" applyNumberFormat="1" applyFont="1" applyFill="1" applyBorder="1" applyAlignment="1">
      <alignment horizontal="center" vertical="center" wrapText="1"/>
    </xf>
    <xf numFmtId="0" fontId="15" fillId="0" borderId="5" xfId="27046" applyNumberFormat="1" applyFont="1" applyFill="1" applyBorder="1" applyAlignment="1">
      <alignment horizontal="center" vertical="center" wrapText="1"/>
    </xf>
    <xf numFmtId="0" fontId="15" fillId="0" borderId="3" xfId="27046" applyNumberFormat="1" applyFont="1" applyFill="1" applyBorder="1" applyAlignment="1">
      <alignment horizontal="center" vertical="center" wrapText="1"/>
    </xf>
    <xf numFmtId="0" fontId="15" fillId="0" borderId="5" xfId="0" applyFont="1" applyFill="1" applyBorder="1" applyAlignment="1">
      <alignment horizontal="center" vertical="center" wrapText="1"/>
    </xf>
    <xf numFmtId="183" fontId="15" fillId="0" borderId="5" xfId="12973" applyNumberFormat="1" applyFont="1" applyFill="1" applyBorder="1" applyAlignment="1">
      <alignment horizontal="center" vertical="center" wrapText="1"/>
    </xf>
    <xf numFmtId="0" fontId="15" fillId="0" borderId="8" xfId="27046" applyNumberFormat="1" applyFont="1" applyFill="1" applyBorder="1" applyAlignment="1">
      <alignment horizontal="center" vertical="center" wrapText="1"/>
    </xf>
    <xf numFmtId="183" fontId="15" fillId="0" borderId="5" xfId="0" applyNumberFormat="1" applyFont="1" applyFill="1" applyBorder="1" applyAlignment="1">
      <alignment horizontal="center" vertical="center"/>
    </xf>
    <xf numFmtId="184" fontId="15" fillId="0" borderId="5" xfId="0" applyNumberFormat="1" applyFont="1" applyFill="1" applyBorder="1" applyAlignment="1">
      <alignment horizontal="center" vertical="center"/>
    </xf>
    <xf numFmtId="189" fontId="15" fillId="0" borderId="5" xfId="0" applyNumberFormat="1" applyFont="1" applyFill="1" applyBorder="1" applyAlignment="1">
      <alignment horizontal="center" vertical="center"/>
    </xf>
    <xf numFmtId="183" fontId="16" fillId="0" borderId="5" xfId="0" applyNumberFormat="1" applyFont="1" applyFill="1" applyBorder="1" applyAlignment="1">
      <alignment horizontal="center" vertical="center"/>
    </xf>
    <xf numFmtId="184" fontId="15" fillId="0" borderId="5" xfId="12973" applyNumberFormat="1" applyFont="1" applyFill="1" applyBorder="1" applyAlignment="1">
      <alignment horizontal="center" vertical="center" wrapText="1"/>
    </xf>
    <xf numFmtId="0" fontId="3" fillId="0" borderId="0" xfId="0" applyFont="1" applyAlignment="1">
      <alignment horizontal="center" vertical="center"/>
    </xf>
    <xf numFmtId="185" fontId="15" fillId="0" borderId="5" xfId="0" applyNumberFormat="1" applyFont="1" applyFill="1" applyBorder="1" applyAlignment="1">
      <alignment horizontal="center" vertical="center"/>
    </xf>
    <xf numFmtId="0" fontId="3" fillId="0" borderId="5" xfId="0" applyFont="1" applyFill="1" applyBorder="1" applyAlignment="1">
      <alignment horizontal="center" vertical="center"/>
    </xf>
    <xf numFmtId="183" fontId="5" fillId="0" borderId="5" xfId="0" applyNumberFormat="1" applyFont="1" applyFill="1" applyBorder="1" applyAlignment="1">
      <alignment horizontal="center" vertical="center"/>
    </xf>
    <xf numFmtId="0" fontId="4" fillId="0" borderId="0" xfId="0" applyFont="1" applyFill="1" applyAlignment="1">
      <alignment horizontal="left" vertical="center"/>
    </xf>
    <xf numFmtId="0" fontId="6" fillId="0" borderId="7" xfId="960" applyNumberFormat="1" applyFont="1" applyFill="1" applyBorder="1" applyAlignment="1">
      <alignment horizontal="left" vertical="center" wrapText="1"/>
    </xf>
    <xf numFmtId="0" fontId="6" fillId="0" borderId="5" xfId="960" applyNumberFormat="1" applyFont="1" applyFill="1" applyBorder="1" applyAlignment="1">
      <alignment horizontal="left" vertical="center" wrapText="1"/>
    </xf>
    <xf numFmtId="0" fontId="5" fillId="0" borderId="9" xfId="0" applyFont="1" applyFill="1" applyBorder="1" applyAlignment="1">
      <alignment vertical="center"/>
    </xf>
    <xf numFmtId="0" fontId="15" fillId="0" borderId="5" xfId="0" applyFont="1" applyFill="1" applyBorder="1" applyAlignment="1">
      <alignment horizontal="center" vertical="center"/>
    </xf>
    <xf numFmtId="0" fontId="15" fillId="0" borderId="5" xfId="17439" applyNumberFormat="1" applyFont="1" applyFill="1" applyBorder="1" applyAlignment="1">
      <alignment horizontal="center" vertical="center" wrapText="1"/>
    </xf>
    <xf numFmtId="0" fontId="15" fillId="0" borderId="5" xfId="8684" applyNumberFormat="1" applyFont="1" applyFill="1" applyBorder="1" applyAlignment="1">
      <alignment horizontal="left" vertical="center" wrapText="1"/>
    </xf>
    <xf numFmtId="0" fontId="17" fillId="0" borderId="0" xfId="8684" applyNumberFormat="1" applyFont="1" applyFill="1" applyBorder="1" applyAlignment="1">
      <alignment horizontal="left" vertical="center" wrapText="1"/>
    </xf>
    <xf numFmtId="0" fontId="17" fillId="0" borderId="0" xfId="8684" applyNumberFormat="1" applyFont="1" applyFill="1" applyAlignment="1">
      <alignment horizontal="left" vertical="center" wrapText="1"/>
    </xf>
    <xf numFmtId="0" fontId="18" fillId="0" borderId="0" xfId="0" applyFont="1" applyFill="1" applyAlignment="1">
      <alignment vertical="center"/>
    </xf>
    <xf numFmtId="0" fontId="5" fillId="0" borderId="0" xfId="0" applyFont="1" applyFill="1" applyAlignment="1">
      <alignment vertical="center"/>
    </xf>
    <xf numFmtId="187" fontId="15" fillId="0" borderId="5" xfId="17439" applyNumberFormat="1" applyFont="1" applyFill="1" applyBorder="1" applyAlignment="1">
      <alignment horizontal="center" vertical="center" wrapText="1"/>
    </xf>
    <xf numFmtId="0" fontId="9" fillId="0" borderId="5" xfId="8684" applyNumberFormat="1" applyFont="1" applyFill="1" applyBorder="1" applyAlignment="1">
      <alignment horizontal="left" vertical="center" wrapText="1"/>
    </xf>
    <xf numFmtId="188" fontId="15" fillId="0" borderId="5" xfId="0" applyNumberFormat="1" applyFont="1" applyFill="1" applyBorder="1" applyAlignment="1">
      <alignment horizontal="left" vertical="center"/>
    </xf>
    <xf numFmtId="0" fontId="9" fillId="0" borderId="0" xfId="8684" applyNumberFormat="1" applyFont="1" applyFill="1" applyAlignment="1">
      <alignment horizontal="left" vertical="center" wrapText="1"/>
    </xf>
    <xf numFmtId="0" fontId="18" fillId="0" borderId="0" xfId="0" applyFont="1" applyFill="1" applyBorder="1" applyAlignment="1">
      <alignment vertical="center"/>
    </xf>
    <xf numFmtId="183" fontId="15" fillId="0" borderId="0" xfId="12973" applyNumberFormat="1" applyFont="1" applyFill="1" applyBorder="1" applyAlignment="1">
      <alignment horizontal="center" vertical="center" wrapText="1"/>
    </xf>
    <xf numFmtId="0" fontId="19" fillId="0" borderId="0" xfId="0" applyNumberFormat="1" applyFont="1" applyFill="1" applyAlignment="1">
      <alignment vertical="center"/>
    </xf>
    <xf numFmtId="0" fontId="20" fillId="0" borderId="0" xfId="0" applyNumberFormat="1" applyFont="1" applyFill="1" applyAlignment="1">
      <alignment vertical="center"/>
    </xf>
    <xf numFmtId="183" fontId="15" fillId="0" borderId="3" xfId="0" applyNumberFormat="1" applyFont="1" applyFill="1" applyBorder="1" applyAlignment="1">
      <alignment horizontal="center" vertical="center"/>
    </xf>
    <xf numFmtId="0" fontId="15" fillId="0" borderId="4" xfId="27046" applyNumberFormat="1" applyFont="1" applyFill="1" applyBorder="1" applyAlignment="1">
      <alignment horizontal="center" vertical="center" wrapText="1"/>
    </xf>
    <xf numFmtId="0" fontId="15" fillId="0" borderId="5" xfId="29765" applyFont="1" applyFill="1" applyBorder="1" applyAlignment="1">
      <alignment horizontal="left" vertical="center" wrapText="1"/>
    </xf>
    <xf numFmtId="183" fontId="21" fillId="0" borderId="5" xfId="0" applyNumberFormat="1" applyFont="1" applyFill="1" applyBorder="1" applyAlignment="1">
      <alignment horizontal="center" vertical="center"/>
    </xf>
    <xf numFmtId="0" fontId="5" fillId="0" borderId="0" xfId="0" applyFont="1" applyFill="1" applyAlignment="1">
      <alignment horizontal="left" vertical="center"/>
    </xf>
    <xf numFmtId="0" fontId="22" fillId="0" borderId="0" xfId="0" applyFont="1" applyFill="1" applyBorder="1" applyAlignment="1">
      <alignment horizontal="center" vertical="center"/>
    </xf>
    <xf numFmtId="0" fontId="23" fillId="0" borderId="5"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2" xfId="0" applyFont="1" applyFill="1" applyBorder="1" applyAlignment="1">
      <alignment horizontal="center" vertical="center"/>
    </xf>
    <xf numFmtId="0" fontId="24" fillId="0" borderId="5" xfId="0" applyFont="1" applyFill="1" applyBorder="1" applyAlignment="1">
      <alignment horizontal="center" vertical="center"/>
    </xf>
    <xf numFmtId="0" fontId="24" fillId="0" borderId="5"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5" xfId="0" applyFont="1" applyFill="1" applyBorder="1" applyAlignment="1">
      <alignment horizontal="left" vertical="center"/>
    </xf>
    <xf numFmtId="183" fontId="25" fillId="0" borderId="4" xfId="0" applyNumberFormat="1" applyFont="1" applyFill="1" applyBorder="1" applyAlignment="1">
      <alignment horizontal="center" vertical="center"/>
    </xf>
    <xf numFmtId="184" fontId="26" fillId="0" borderId="5" xfId="0" applyNumberFormat="1" applyFont="1" applyFill="1" applyBorder="1" applyAlignment="1">
      <alignment horizontal="center" vertical="center"/>
    </xf>
    <xf numFmtId="188" fontId="26" fillId="0" borderId="5" xfId="12169" applyNumberFormat="1" applyFont="1" applyFill="1" applyBorder="1" applyAlignment="1">
      <alignment horizontal="center" vertical="center" wrapText="1"/>
    </xf>
    <xf numFmtId="184" fontId="26" fillId="0" borderId="5" xfId="12169" applyNumberFormat="1" applyFont="1" applyFill="1" applyBorder="1" applyAlignment="1">
      <alignment horizontal="center" vertical="center" wrapText="1"/>
    </xf>
    <xf numFmtId="1" fontId="25" fillId="0" borderId="6" xfId="0" applyNumberFormat="1" applyFont="1" applyFill="1" applyBorder="1" applyAlignment="1">
      <alignment horizontal="center" vertical="center" wrapText="1"/>
    </xf>
    <xf numFmtId="189" fontId="25" fillId="0" borderId="5" xfId="0" applyNumberFormat="1" applyFont="1" applyFill="1" applyBorder="1" applyAlignment="1">
      <alignment horizontal="center" vertical="center"/>
    </xf>
    <xf numFmtId="183" fontId="25" fillId="0" borderId="5" xfId="0" applyNumberFormat="1" applyFont="1" applyFill="1" applyBorder="1" applyAlignment="1">
      <alignment horizontal="center" vertical="center"/>
    </xf>
    <xf numFmtId="1" fontId="3" fillId="0" borderId="6" xfId="0" applyNumberFormat="1" applyFont="1" applyFill="1" applyBorder="1" applyAlignment="1">
      <alignment horizontal="center" vertical="center" wrapText="1"/>
    </xf>
    <xf numFmtId="188" fontId="15" fillId="0" borderId="5" xfId="12169" applyNumberFormat="1" applyFont="1" applyFill="1" applyBorder="1" applyAlignment="1">
      <alignment horizontal="center" vertical="center" wrapText="1"/>
    </xf>
    <xf numFmtId="184" fontId="15" fillId="0" borderId="5" xfId="12169" applyNumberFormat="1" applyFont="1" applyFill="1" applyBorder="1" applyAlignment="1">
      <alignment horizontal="center" vertical="center" wrapText="1"/>
    </xf>
    <xf numFmtId="183" fontId="23" fillId="0" borderId="5" xfId="0" applyNumberFormat="1" applyFont="1" applyFill="1" applyBorder="1" applyAlignment="1">
      <alignment horizontal="center" vertical="center"/>
    </xf>
    <xf numFmtId="184" fontId="23" fillId="0" borderId="5" xfId="38444" applyNumberFormat="1" applyFont="1" applyFill="1" applyBorder="1" applyAlignment="1">
      <alignment horizontal="center" vertical="center"/>
    </xf>
    <xf numFmtId="184" fontId="23" fillId="0" borderId="5" xfId="0" applyNumberFormat="1" applyFont="1" applyFill="1" applyBorder="1" applyAlignment="1">
      <alignment horizontal="center" vertical="center"/>
    </xf>
    <xf numFmtId="184" fontId="15" fillId="0" borderId="4" xfId="0" applyNumberFormat="1" applyFont="1" applyFill="1" applyBorder="1" applyAlignment="1">
      <alignment horizontal="center" vertical="center"/>
    </xf>
    <xf numFmtId="183" fontId="25" fillId="0" borderId="3" xfId="0" applyNumberFormat="1" applyFont="1" applyFill="1" applyBorder="1" applyAlignment="1">
      <alignment horizontal="center" vertical="center"/>
    </xf>
    <xf numFmtId="1" fontId="25" fillId="0" borderId="5" xfId="0" applyNumberFormat="1" applyFont="1" applyFill="1" applyBorder="1" applyAlignment="1">
      <alignment horizontal="center" vertical="center"/>
    </xf>
    <xf numFmtId="1" fontId="3" fillId="0" borderId="5" xfId="0" applyNumberFormat="1" applyFont="1" applyFill="1" applyBorder="1" applyAlignment="1">
      <alignment horizontal="center" vertical="center"/>
    </xf>
    <xf numFmtId="188" fontId="23" fillId="0" borderId="5" xfId="12169" applyNumberFormat="1" applyFont="1" applyFill="1" applyBorder="1" applyAlignment="1">
      <alignment horizontal="center" vertical="center" wrapText="1"/>
    </xf>
    <xf numFmtId="184" fontId="23" fillId="0" borderId="5" xfId="12169" applyNumberFormat="1" applyFont="1" applyFill="1" applyBorder="1" applyAlignment="1">
      <alignment horizontal="center"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23" fillId="0" borderId="5" xfId="0" applyFont="1" applyFill="1" applyBorder="1" applyAlignment="1">
      <alignment vertical="center"/>
    </xf>
    <xf numFmtId="179" fontId="15" fillId="0" borderId="5" xfId="0" applyNumberFormat="1" applyFont="1" applyFill="1" applyBorder="1" applyAlignment="1">
      <alignment horizontal="center" vertical="center"/>
    </xf>
    <xf numFmtId="189" fontId="3" fillId="0" borderId="3" xfId="0" applyNumberFormat="1" applyFont="1" applyFill="1" applyBorder="1" applyAlignment="1">
      <alignment horizontal="center" vertical="center"/>
    </xf>
    <xf numFmtId="188" fontId="15" fillId="0" borderId="5" xfId="6262" applyNumberFormat="1" applyFont="1" applyFill="1" applyBorder="1" applyAlignment="1">
      <alignment horizontal="center" vertical="center"/>
    </xf>
    <xf numFmtId="189" fontId="3" fillId="0" borderId="3" xfId="12169" applyNumberFormat="1" applyFont="1" applyFill="1" applyBorder="1" applyAlignment="1">
      <alignment horizontal="center" vertical="center" wrapText="1"/>
    </xf>
    <xf numFmtId="178" fontId="23" fillId="0" borderId="5" xfId="72" applyNumberFormat="1" applyFont="1" applyFill="1" applyBorder="1" applyAlignment="1">
      <alignment horizontal="center" vertical="center"/>
    </xf>
    <xf numFmtId="179" fontId="23" fillId="0" borderId="5" xfId="72" applyNumberFormat="1" applyFont="1" applyFill="1" applyBorder="1" applyAlignment="1">
      <alignment horizontal="center" vertical="center"/>
    </xf>
    <xf numFmtId="179" fontId="11" fillId="0" borderId="5" xfId="0" applyNumberFormat="1" applyFont="1" applyFill="1" applyBorder="1" applyAlignment="1">
      <alignment horizontal="center" vertical="center"/>
    </xf>
    <xf numFmtId="179" fontId="14" fillId="0" borderId="5" xfId="0" applyNumberFormat="1" applyFont="1" applyFill="1" applyBorder="1" applyAlignment="1">
      <alignment horizontal="center" vertical="center"/>
    </xf>
    <xf numFmtId="179" fontId="14" fillId="0" borderId="3" xfId="0" applyNumberFormat="1" applyFont="1" applyFill="1" applyBorder="1" applyAlignment="1">
      <alignment horizontal="center" vertical="center"/>
    </xf>
    <xf numFmtId="179" fontId="14" fillId="0" borderId="5" xfId="0" applyNumberFormat="1" applyFont="1" applyFill="1" applyBorder="1" applyAlignment="1">
      <alignment horizontal="left" vertical="center"/>
    </xf>
    <xf numFmtId="179" fontId="9" fillId="0" borderId="5" xfId="0" applyNumberFormat="1" applyFont="1" applyFill="1" applyBorder="1" applyAlignment="1">
      <alignment horizontal="left" vertical="center" wrapText="1"/>
    </xf>
    <xf numFmtId="179" fontId="9" fillId="0" borderId="5" xfId="0" applyNumberFormat="1" applyFont="1" applyFill="1" applyBorder="1" applyAlignment="1">
      <alignment vertical="center" wrapText="1"/>
    </xf>
    <xf numFmtId="179" fontId="9" fillId="0" borderId="5" xfId="0" applyNumberFormat="1" applyFont="1" applyFill="1" applyBorder="1" applyAlignment="1">
      <alignment horizontal="left" vertical="center"/>
    </xf>
    <xf numFmtId="183" fontId="19" fillId="0" borderId="0" xfId="0" applyNumberFormat="1" applyFont="1" applyFill="1" applyAlignment="1">
      <alignment horizontal="center" vertical="center"/>
    </xf>
    <xf numFmtId="183" fontId="26" fillId="0" borderId="5" xfId="12169" applyNumberFormat="1" applyFont="1" applyFill="1" applyBorder="1" applyAlignment="1">
      <alignment horizontal="center" vertical="center" wrapText="1"/>
    </xf>
    <xf numFmtId="183" fontId="15" fillId="0" borderId="5" xfId="12169" applyNumberFormat="1" applyFont="1" applyFill="1" applyBorder="1" applyAlignment="1">
      <alignment horizontal="center" vertical="center" wrapText="1"/>
    </xf>
    <xf numFmtId="0" fontId="23" fillId="0" borderId="6" xfId="0" applyFont="1" applyFill="1" applyBorder="1" applyAlignment="1">
      <alignment horizontal="left" vertical="center"/>
    </xf>
    <xf numFmtId="184" fontId="3" fillId="0" borderId="4" xfId="12169" applyNumberFormat="1" applyFont="1" applyFill="1" applyBorder="1" applyAlignment="1">
      <alignment horizontal="center" vertical="center" wrapText="1"/>
    </xf>
    <xf numFmtId="179" fontId="15" fillId="0" borderId="5" xfId="6262" applyNumberFormat="1" applyFont="1" applyFill="1" applyBorder="1" applyAlignment="1">
      <alignment horizontal="center" vertical="center"/>
    </xf>
    <xf numFmtId="179" fontId="14" fillId="0" borderId="2" xfId="0" applyNumberFormat="1" applyFont="1" applyFill="1" applyBorder="1" applyAlignment="1">
      <alignment vertical="center"/>
    </xf>
    <xf numFmtId="179" fontId="19" fillId="0" borderId="5" xfId="6262" applyNumberFormat="1" applyFont="1" applyFill="1" applyBorder="1" applyAlignment="1">
      <alignment horizontal="center" vertical="center"/>
    </xf>
    <xf numFmtId="0" fontId="3" fillId="0" borderId="0" xfId="0" applyFont="1" applyBorder="1" applyAlignment="1">
      <alignment horizontal="center" vertical="center"/>
    </xf>
    <xf numFmtId="179" fontId="15" fillId="0" borderId="5" xfId="12169" applyNumberFormat="1" applyFont="1" applyFill="1" applyBorder="1" applyAlignment="1">
      <alignment horizontal="center" vertical="center" wrapText="1"/>
    </xf>
    <xf numFmtId="183" fontId="15" fillId="0" borderId="5" xfId="34843" applyNumberFormat="1" applyFont="1" applyFill="1" applyBorder="1" applyAlignment="1">
      <alignment horizontal="center" vertical="center"/>
    </xf>
    <xf numFmtId="179" fontId="23" fillId="0" borderId="5" xfId="12169" applyNumberFormat="1" applyFont="1" applyFill="1" applyBorder="1" applyAlignment="1">
      <alignment horizontal="center" vertical="center" wrapText="1"/>
    </xf>
    <xf numFmtId="178" fontId="15" fillId="0" borderId="5" xfId="0" applyNumberFormat="1" applyFont="1" applyFill="1" applyBorder="1" applyAlignment="1">
      <alignment horizontal="center" vertical="center"/>
    </xf>
    <xf numFmtId="188" fontId="15" fillId="0" borderId="5" xfId="0" applyNumberFormat="1" applyFont="1" applyFill="1" applyBorder="1" applyAlignment="1">
      <alignment horizontal="center" vertical="center"/>
    </xf>
    <xf numFmtId="178" fontId="23" fillId="0" borderId="5" xfId="0" applyNumberFormat="1" applyFont="1" applyFill="1" applyBorder="1" applyAlignment="1">
      <alignment horizontal="center" vertical="center"/>
    </xf>
    <xf numFmtId="179" fontId="23" fillId="0" borderId="5" xfId="0" applyNumberFormat="1" applyFont="1" applyFill="1" applyBorder="1" applyAlignment="1">
      <alignment horizontal="center" vertical="center"/>
    </xf>
    <xf numFmtId="188" fontId="14" fillId="0" borderId="10" xfId="0" applyNumberFormat="1" applyFont="1" applyFill="1" applyBorder="1" applyAlignment="1">
      <alignment horizontal="center" vertical="center"/>
    </xf>
    <xf numFmtId="188" fontId="14" fillId="0" borderId="11" xfId="0" applyNumberFormat="1" applyFont="1" applyFill="1" applyBorder="1" applyAlignment="1">
      <alignment horizontal="center" vertical="center"/>
    </xf>
    <xf numFmtId="188" fontId="14" fillId="0" borderId="12" xfId="0" applyNumberFormat="1" applyFont="1" applyFill="1" applyBorder="1" applyAlignment="1">
      <alignment horizontal="center" vertical="center"/>
    </xf>
    <xf numFmtId="188" fontId="14" fillId="0" borderId="13"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2" fillId="4" borderId="0" xfId="0" applyFont="1" applyFill="1" applyBorder="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183" fontId="23" fillId="0" borderId="5" xfId="12169" applyNumberFormat="1" applyFont="1" applyFill="1" applyBorder="1" applyAlignment="1">
      <alignment horizontal="center" vertical="center" wrapText="1"/>
    </xf>
    <xf numFmtId="0" fontId="23" fillId="0" borderId="6" xfId="0" applyFont="1" applyFill="1" applyBorder="1" applyAlignment="1">
      <alignment horizontal="center" vertical="center"/>
    </xf>
    <xf numFmtId="179" fontId="14" fillId="0" borderId="1" xfId="0" applyNumberFormat="1" applyFont="1" applyFill="1" applyBorder="1" applyAlignment="1">
      <alignment horizontal="center" vertical="center"/>
    </xf>
    <xf numFmtId="179" fontId="14" fillId="0" borderId="2" xfId="0" applyNumberFormat="1" applyFont="1" applyFill="1" applyBorder="1" applyAlignment="1">
      <alignment horizontal="center" vertical="center"/>
    </xf>
    <xf numFmtId="0" fontId="5" fillId="4" borderId="6" xfId="0" applyFont="1" applyFill="1" applyBorder="1" applyAlignment="1">
      <alignment horizontal="center" vertical="center"/>
    </xf>
    <xf numFmtId="179" fontId="19" fillId="0" borderId="1" xfId="6262" applyNumberFormat="1" applyFont="1" applyFill="1" applyBorder="1" applyAlignment="1">
      <alignment horizontal="center" vertical="center"/>
    </xf>
    <xf numFmtId="179" fontId="19" fillId="0" borderId="6" xfId="6262" applyNumberFormat="1" applyFont="1" applyFill="1" applyBorder="1" applyAlignment="1">
      <alignment horizontal="center" vertical="center"/>
    </xf>
    <xf numFmtId="188" fontId="19" fillId="3" borderId="5" xfId="6262" applyNumberFormat="1"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27" fillId="0" borderId="5" xfId="0" applyFont="1" applyFill="1" applyBorder="1" applyAlignment="1">
      <alignment horizontal="center" vertical="center"/>
    </xf>
    <xf numFmtId="0" fontId="27" fillId="0" borderId="1" xfId="0" applyFont="1" applyFill="1" applyBorder="1" applyAlignment="1">
      <alignment horizontal="center" vertical="center"/>
    </xf>
    <xf numFmtId="0" fontId="27" fillId="0" borderId="6" xfId="0" applyFont="1" applyFill="1" applyBorder="1" applyAlignment="1">
      <alignment horizontal="center" vertical="center"/>
    </xf>
    <xf numFmtId="10" fontId="0" fillId="0" borderId="1" xfId="0" applyNumberFormat="1" applyBorder="1" applyAlignment="1">
      <alignment horizontal="center" vertical="center"/>
    </xf>
    <xf numFmtId="184" fontId="28" fillId="0" borderId="5" xfId="0" applyNumberFormat="1" applyFont="1" applyFill="1" applyBorder="1" applyAlignment="1">
      <alignment horizontal="center" vertical="center"/>
    </xf>
    <xf numFmtId="179" fontId="14" fillId="0" borderId="6"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27" fillId="4" borderId="5" xfId="0" applyFont="1" applyFill="1" applyBorder="1" applyAlignment="1">
      <alignment horizontal="center" vertical="center"/>
    </xf>
    <xf numFmtId="0" fontId="3" fillId="0" borderId="4" xfId="0" applyFont="1" applyFill="1" applyBorder="1">
      <alignment vertical="center"/>
    </xf>
    <xf numFmtId="0" fontId="3" fillId="0" borderId="5" xfId="0" applyFont="1" applyFill="1" applyBorder="1">
      <alignment vertical="center"/>
    </xf>
    <xf numFmtId="188" fontId="19" fillId="3" borderId="1" xfId="6262" applyNumberFormat="1" applyFont="1" applyFill="1" applyBorder="1" applyAlignment="1">
      <alignment horizontal="center" vertical="center"/>
    </xf>
    <xf numFmtId="188" fontId="19" fillId="3" borderId="6" xfId="6262" applyNumberFormat="1" applyFont="1" applyFill="1" applyBorder="1" applyAlignment="1">
      <alignment horizontal="center" vertical="center"/>
    </xf>
    <xf numFmtId="0" fontId="3" fillId="0" borderId="12"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183" fontId="15" fillId="0" borderId="0" xfId="0" applyNumberFormat="1" applyFont="1" applyFill="1" applyAlignment="1">
      <alignment horizontal="center" vertical="center"/>
    </xf>
    <xf numFmtId="183" fontId="15" fillId="0" borderId="0" xfId="0" applyNumberFormat="1" applyFont="1" applyFill="1" applyBorder="1" applyAlignment="1">
      <alignment horizontal="center" vertical="center"/>
    </xf>
    <xf numFmtId="0" fontId="23" fillId="0" borderId="0" xfId="0" applyFont="1" applyFill="1" applyBorder="1" applyAlignment="1">
      <alignment horizontal="center"/>
    </xf>
    <xf numFmtId="0" fontId="29" fillId="0" borderId="4" xfId="0" applyFont="1" applyFill="1" applyBorder="1" applyAlignment="1">
      <alignment horizontal="center" vertical="center"/>
    </xf>
    <xf numFmtId="0" fontId="29" fillId="0" borderId="5" xfId="0" applyFont="1" applyFill="1" applyBorder="1" applyAlignment="1">
      <alignment horizontal="center" vertical="center"/>
    </xf>
    <xf numFmtId="0" fontId="29" fillId="0" borderId="1" xfId="0" applyFont="1" applyFill="1" applyBorder="1" applyAlignment="1">
      <alignment horizontal="center" vertical="center"/>
    </xf>
    <xf numFmtId="0" fontId="29" fillId="0" borderId="6" xfId="0" applyFont="1" applyFill="1" applyBorder="1" applyAlignment="1">
      <alignment horizontal="center" vertical="center"/>
    </xf>
    <xf numFmtId="0" fontId="3" fillId="0" borderId="5" xfId="0" applyFont="1" applyBorder="1">
      <alignment vertical="center"/>
    </xf>
    <xf numFmtId="0" fontId="3" fillId="0" borderId="0" xfId="0" applyFont="1" applyFill="1" applyAlignment="1">
      <alignment vertical="center" wrapText="1"/>
    </xf>
    <xf numFmtId="0" fontId="3" fillId="0" borderId="0" xfId="0" applyFont="1" applyFill="1">
      <alignment vertical="center"/>
    </xf>
    <xf numFmtId="0" fontId="15" fillId="0" borderId="0" xfId="0" applyFont="1" applyFill="1" applyAlignment="1">
      <alignment horizontal="center"/>
    </xf>
    <xf numFmtId="0" fontId="15" fillId="0" borderId="0" xfId="0" applyFont="1" applyFill="1" applyBorder="1" applyAlignment="1">
      <alignment horizontal="center" vertical="center"/>
    </xf>
    <xf numFmtId="0" fontId="15" fillId="0" borderId="0" xfId="0" applyFont="1" applyFill="1" applyBorder="1" applyAlignment="1">
      <alignment horizontal="center"/>
    </xf>
    <xf numFmtId="188" fontId="15" fillId="0" borderId="0" xfId="0" applyNumberFormat="1" applyFont="1" applyFill="1" applyBorder="1" applyAlignment="1">
      <alignment horizontal="center" vertical="center"/>
    </xf>
    <xf numFmtId="0" fontId="3" fillId="0" borderId="0" xfId="0" applyFont="1" applyFill="1" applyAlignment="1">
      <alignment horizontal="left" vertical="center"/>
    </xf>
    <xf numFmtId="0" fontId="14" fillId="0" borderId="5" xfId="0" applyFont="1" applyFill="1" applyBorder="1" applyAlignment="1">
      <alignment horizontal="center" vertical="center"/>
    </xf>
    <xf numFmtId="0" fontId="30" fillId="0" borderId="5" xfId="0" applyFont="1" applyFill="1" applyBorder="1" applyAlignment="1">
      <alignment horizontal="center" vertical="center"/>
    </xf>
    <xf numFmtId="0" fontId="30" fillId="0" borderId="5"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31" fillId="0" borderId="5" xfId="0" applyFont="1" applyFill="1" applyBorder="1" applyAlignment="1">
      <alignment horizontal="left" vertical="center"/>
    </xf>
    <xf numFmtId="183" fontId="32" fillId="0" borderId="4" xfId="0" applyNumberFormat="1" applyFont="1" applyFill="1" applyBorder="1" applyAlignment="1">
      <alignment horizontal="center" vertical="center"/>
    </xf>
    <xf numFmtId="184" fontId="19" fillId="0" borderId="5" xfId="0" applyNumberFormat="1" applyFont="1" applyFill="1" applyBorder="1" applyAlignment="1">
      <alignment horizontal="center" vertical="center"/>
    </xf>
    <xf numFmtId="188" fontId="19" fillId="0" borderId="5" xfId="12169" applyNumberFormat="1" applyFont="1" applyFill="1" applyBorder="1" applyAlignment="1">
      <alignment horizontal="center" vertical="center" wrapText="1"/>
    </xf>
    <xf numFmtId="184" fontId="19" fillId="0" borderId="5" xfId="12169" applyNumberFormat="1" applyFont="1" applyFill="1" applyBorder="1" applyAlignment="1">
      <alignment horizontal="center" vertical="center" wrapText="1"/>
    </xf>
    <xf numFmtId="183" fontId="11" fillId="0" borderId="5" xfId="0" applyNumberFormat="1" applyFont="1" applyFill="1" applyBorder="1" applyAlignment="1">
      <alignment horizontal="center" vertical="center"/>
    </xf>
    <xf numFmtId="184" fontId="11" fillId="0" borderId="5" xfId="38444" applyNumberFormat="1" applyFont="1" applyFill="1" applyBorder="1" applyAlignment="1">
      <alignment horizontal="center" vertical="center"/>
    </xf>
    <xf numFmtId="183" fontId="9" fillId="0" borderId="5" xfId="0" applyNumberFormat="1" applyFont="1" applyFill="1" applyBorder="1" applyAlignment="1">
      <alignment horizontal="center" vertical="center"/>
    </xf>
    <xf numFmtId="184" fontId="11" fillId="0" borderId="5" xfId="0" applyNumberFormat="1" applyFont="1" applyFill="1" applyBorder="1" applyAlignment="1">
      <alignment horizontal="center" vertical="center"/>
    </xf>
    <xf numFmtId="0" fontId="14" fillId="0" borderId="5" xfId="0" applyFont="1" applyFill="1" applyBorder="1" applyAlignment="1">
      <alignment horizontal="left" vertical="center"/>
    </xf>
    <xf numFmtId="184" fontId="19" fillId="0" borderId="4" xfId="0" applyNumberFormat="1" applyFont="1" applyFill="1" applyBorder="1" applyAlignment="1">
      <alignment horizontal="center" vertical="center"/>
    </xf>
    <xf numFmtId="183" fontId="32" fillId="0" borderId="5" xfId="0" applyNumberFormat="1" applyFont="1" applyFill="1" applyBorder="1" applyAlignment="1">
      <alignment horizontal="center" vertical="center"/>
    </xf>
    <xf numFmtId="183" fontId="19" fillId="0" borderId="5" xfId="0" applyNumberFormat="1" applyFont="1" applyFill="1" applyBorder="1" applyAlignment="1">
      <alignment horizontal="center" vertical="center"/>
    </xf>
    <xf numFmtId="183" fontId="32" fillId="0" borderId="3" xfId="0" applyNumberFormat="1" applyFont="1" applyFill="1" applyBorder="1" applyAlignment="1">
      <alignment horizontal="center" vertical="center"/>
    </xf>
    <xf numFmtId="1" fontId="32" fillId="0" borderId="5" xfId="0" applyNumberFormat="1" applyFont="1" applyFill="1" applyBorder="1" applyAlignment="1">
      <alignment horizontal="center" vertical="center"/>
    </xf>
    <xf numFmtId="188" fontId="11" fillId="0" borderId="5" xfId="12169" applyNumberFormat="1" applyFont="1" applyFill="1" applyBorder="1" applyAlignment="1">
      <alignment horizontal="center" vertical="center" wrapText="1"/>
    </xf>
    <xf numFmtId="188" fontId="9" fillId="0" borderId="5" xfId="12169" applyNumberFormat="1" applyFont="1" applyFill="1" applyBorder="1" applyAlignment="1">
      <alignment horizontal="center" vertical="center" wrapText="1"/>
    </xf>
    <xf numFmtId="184" fontId="11" fillId="0" borderId="5" xfId="12169" applyNumberFormat="1" applyFont="1" applyFill="1" applyBorder="1" applyAlignment="1">
      <alignment horizontal="center" vertical="center" wrapText="1"/>
    </xf>
    <xf numFmtId="0" fontId="14" fillId="0" borderId="1" xfId="0" applyFont="1" applyFill="1" applyBorder="1" applyAlignment="1">
      <alignment horizontal="left" vertical="center"/>
    </xf>
    <xf numFmtId="0" fontId="14" fillId="0" borderId="2" xfId="0" applyFont="1" applyFill="1" applyBorder="1" applyAlignment="1">
      <alignment horizontal="left" vertical="center"/>
    </xf>
    <xf numFmtId="0" fontId="14" fillId="0" borderId="5" xfId="0" applyFont="1" applyFill="1" applyBorder="1" applyAlignment="1">
      <alignment vertical="center"/>
    </xf>
    <xf numFmtId="179" fontId="19" fillId="0" borderId="5" xfId="0" applyNumberFormat="1" applyFont="1" applyFill="1" applyBorder="1" applyAlignment="1">
      <alignment horizontal="center" vertical="center"/>
    </xf>
    <xf numFmtId="188" fontId="19" fillId="0" borderId="5" xfId="6262" applyNumberFormat="1" applyFont="1" applyFill="1" applyBorder="1" applyAlignment="1">
      <alignment horizontal="center" vertical="center"/>
    </xf>
    <xf numFmtId="178" fontId="14" fillId="0" borderId="5" xfId="72" applyNumberFormat="1" applyFont="1" applyFill="1" applyBorder="1" applyAlignment="1">
      <alignment horizontal="center" vertical="center"/>
    </xf>
    <xf numFmtId="179" fontId="14" fillId="0" borderId="5" xfId="72" applyNumberFormat="1" applyFont="1" applyFill="1" applyBorder="1" applyAlignment="1">
      <alignment horizontal="center" vertical="center"/>
    </xf>
    <xf numFmtId="183" fontId="19" fillId="0" borderId="5" xfId="12169" applyNumberFormat="1" applyFont="1" applyFill="1" applyBorder="1" applyAlignment="1">
      <alignment horizontal="center" vertical="center" wrapText="1"/>
    </xf>
    <xf numFmtId="0" fontId="14" fillId="0" borderId="6" xfId="0" applyFont="1" applyFill="1" applyBorder="1" applyAlignment="1">
      <alignment horizontal="left" vertical="center"/>
    </xf>
    <xf numFmtId="0" fontId="32" fillId="0" borderId="5" xfId="0" applyFont="1" applyFill="1" applyBorder="1" applyAlignment="1">
      <alignment horizontal="center" vertical="center"/>
    </xf>
    <xf numFmtId="0" fontId="3" fillId="0" borderId="2" xfId="0" applyFont="1" applyBorder="1" applyAlignment="1">
      <alignment horizontal="center" vertical="center"/>
    </xf>
    <xf numFmtId="179" fontId="19" fillId="0" borderId="5" xfId="12169" applyNumberFormat="1" applyFont="1" applyFill="1" applyBorder="1" applyAlignment="1">
      <alignment horizontal="center" vertical="center" wrapText="1"/>
    </xf>
    <xf numFmtId="183" fontId="9" fillId="0" borderId="5" xfId="34843" applyNumberFormat="1" applyFont="1" applyFill="1" applyBorder="1" applyAlignment="1">
      <alignment horizontal="center" vertical="center"/>
    </xf>
    <xf numFmtId="0" fontId="19" fillId="0" borderId="5" xfId="0" applyFont="1" applyFill="1" applyBorder="1" applyAlignment="1">
      <alignment horizontal="center" vertical="center"/>
    </xf>
    <xf numFmtId="179" fontId="11" fillId="0" borderId="5" xfId="12169" applyNumberFormat="1" applyFont="1" applyFill="1" applyBorder="1" applyAlignment="1">
      <alignment horizontal="center" vertical="center" wrapText="1"/>
    </xf>
    <xf numFmtId="0" fontId="14" fillId="0" borderId="1" xfId="0" applyFont="1" applyFill="1" applyBorder="1" applyAlignment="1">
      <alignment horizontal="center" vertical="center"/>
    </xf>
    <xf numFmtId="0" fontId="14" fillId="0" borderId="2" xfId="0" applyFont="1" applyFill="1" applyBorder="1" applyAlignment="1">
      <alignment horizontal="center" vertical="center"/>
    </xf>
    <xf numFmtId="188" fontId="19" fillId="3" borderId="5" xfId="12169" applyNumberFormat="1" applyFont="1" applyFill="1" applyBorder="1" applyAlignment="1">
      <alignment horizontal="center" vertical="center" wrapText="1"/>
    </xf>
    <xf numFmtId="178" fontId="19" fillId="0" borderId="5" xfId="0" applyNumberFormat="1" applyFont="1" applyFill="1" applyBorder="1" applyAlignment="1">
      <alignment horizontal="center" vertical="center"/>
    </xf>
    <xf numFmtId="188" fontId="19" fillId="0" borderId="5" xfId="0" applyNumberFormat="1" applyFont="1" applyFill="1" applyBorder="1" applyAlignment="1">
      <alignment horizontal="center" vertical="center"/>
    </xf>
    <xf numFmtId="178" fontId="14" fillId="0" borderId="5" xfId="0" applyNumberFormat="1" applyFont="1" applyFill="1" applyBorder="1" applyAlignment="1">
      <alignment horizontal="center" vertical="center"/>
    </xf>
    <xf numFmtId="0" fontId="5" fillId="3" borderId="2" xfId="0" applyFont="1" applyFill="1" applyBorder="1" applyAlignment="1">
      <alignment horizontal="center" vertical="center"/>
    </xf>
    <xf numFmtId="0" fontId="2" fillId="4" borderId="5" xfId="0" applyFont="1" applyFill="1" applyBorder="1" applyAlignment="1">
      <alignment horizontal="center" vertical="center"/>
    </xf>
    <xf numFmtId="183" fontId="11" fillId="0" borderId="5" xfId="12169" applyNumberFormat="1" applyFont="1" applyFill="1" applyBorder="1" applyAlignment="1">
      <alignment horizontal="center" vertical="center" wrapText="1"/>
    </xf>
    <xf numFmtId="0" fontId="14" fillId="0" borderId="6" xfId="0" applyFont="1" applyFill="1" applyBorder="1" applyAlignment="1">
      <alignment horizontal="center" vertical="center"/>
    </xf>
    <xf numFmtId="184" fontId="33" fillId="0" borderId="5" xfId="0" applyNumberFormat="1" applyFont="1" applyFill="1" applyBorder="1" applyAlignment="1">
      <alignment horizontal="center" vertical="center"/>
    </xf>
    <xf numFmtId="188" fontId="9" fillId="0" borderId="5" xfId="0" applyNumberFormat="1" applyFont="1" applyFill="1" applyBorder="1" applyAlignment="1">
      <alignment horizontal="center" vertical="center"/>
    </xf>
    <xf numFmtId="179" fontId="9" fillId="0" borderId="5" xfId="0" applyNumberFormat="1" applyFont="1" applyFill="1" applyBorder="1" applyAlignment="1">
      <alignment horizontal="center" vertical="center"/>
    </xf>
    <xf numFmtId="177" fontId="19" fillId="0" borderId="5" xfId="0" applyNumberFormat="1" applyFont="1" applyFill="1" applyBorder="1" applyAlignment="1">
      <alignment horizontal="center" vertical="center"/>
    </xf>
    <xf numFmtId="183" fontId="19" fillId="0" borderId="0" xfId="0" applyNumberFormat="1" applyFont="1" applyFill="1" applyBorder="1" applyAlignment="1">
      <alignment horizontal="center" vertical="center"/>
    </xf>
    <xf numFmtId="0" fontId="19" fillId="0" borderId="0" xfId="0" applyFont="1" applyFill="1" applyBorder="1" applyAlignment="1">
      <alignment horizontal="center" vertical="center"/>
    </xf>
    <xf numFmtId="183" fontId="9" fillId="0" borderId="0" xfId="0" applyNumberFormat="1" applyFont="1" applyFill="1" applyBorder="1" applyAlignment="1">
      <alignment horizontal="center" vertical="center"/>
    </xf>
    <xf numFmtId="188" fontId="9" fillId="0" borderId="0" xfId="0" applyNumberFormat="1" applyFont="1" applyFill="1" applyBorder="1" applyAlignment="1">
      <alignment horizontal="center" vertical="center"/>
    </xf>
    <xf numFmtId="183" fontId="5" fillId="0" borderId="0" xfId="0" applyNumberFormat="1" applyFont="1" applyFill="1" applyBorder="1" applyAlignment="1">
      <alignment horizontal="center" vertical="center"/>
    </xf>
    <xf numFmtId="188" fontId="5" fillId="0" borderId="0" xfId="0" applyNumberFormat="1" applyFont="1" applyFill="1" applyBorder="1" applyAlignment="1">
      <alignment horizontal="center" vertical="center"/>
    </xf>
    <xf numFmtId="0" fontId="6" fillId="0" borderId="0" xfId="0" applyFont="1" applyFill="1" applyBorder="1" applyAlignment="1">
      <alignment horizontal="center"/>
    </xf>
    <xf numFmtId="0" fontId="19" fillId="0" borderId="0" xfId="0" applyFont="1" applyFill="1" applyAlignment="1">
      <alignment horizontal="center"/>
    </xf>
    <xf numFmtId="0" fontId="19" fillId="0" borderId="0" xfId="0" applyFont="1" applyFill="1" applyBorder="1" applyAlignment="1">
      <alignment horizontal="center"/>
    </xf>
    <xf numFmtId="0" fontId="32" fillId="0" borderId="0" xfId="0" applyFont="1" applyFill="1">
      <alignment vertical="center"/>
    </xf>
    <xf numFmtId="0" fontId="9" fillId="0" borderId="0" xfId="0" applyFont="1" applyFill="1" applyBorder="1" applyAlignment="1">
      <alignment horizontal="center"/>
    </xf>
    <xf numFmtId="0" fontId="5" fillId="0" borderId="0" xfId="0" applyFont="1" applyFill="1" applyBorder="1" applyAlignment="1">
      <alignment horizontal="center"/>
    </xf>
    <xf numFmtId="183" fontId="32" fillId="4" borderId="5" xfId="0" applyNumberFormat="1" applyFont="1" applyFill="1" applyBorder="1" applyAlignment="1">
      <alignment horizontal="center" vertical="center"/>
    </xf>
    <xf numFmtId="184" fontId="19" fillId="4" borderId="5" xfId="0" applyNumberFormat="1" applyFont="1" applyFill="1" applyBorder="1" applyAlignment="1">
      <alignment horizontal="center" vertical="center"/>
    </xf>
    <xf numFmtId="183" fontId="19" fillId="4" borderId="5" xfId="12169" applyNumberFormat="1" applyFont="1" applyFill="1" applyBorder="1" applyAlignment="1">
      <alignment horizontal="center" vertical="center" wrapText="1"/>
    </xf>
    <xf numFmtId="184" fontId="33" fillId="4" borderId="5" xfId="0" applyNumberFormat="1" applyFont="1" applyFill="1" applyBorder="1" applyAlignment="1">
      <alignment horizontal="center" vertical="center"/>
    </xf>
    <xf numFmtId="183" fontId="3" fillId="0" borderId="5" xfId="0" applyNumberFormat="1" applyFont="1" applyFill="1" applyBorder="1" applyAlignment="1">
      <alignment horizontal="center" vertical="center" wrapText="1"/>
    </xf>
    <xf numFmtId="183" fontId="2" fillId="0" borderId="5" xfId="0" applyNumberFormat="1" applyFont="1" applyFill="1" applyBorder="1" applyAlignment="1">
      <alignment horizontal="center" vertical="center" wrapText="1"/>
    </xf>
    <xf numFmtId="183" fontId="14" fillId="0" borderId="5" xfId="0" applyNumberFormat="1" applyFont="1" applyFill="1" applyBorder="1" applyAlignment="1">
      <alignment horizontal="center" vertical="center"/>
    </xf>
    <xf numFmtId="188" fontId="14" fillId="0" borderId="5" xfId="12169" applyNumberFormat="1" applyFont="1" applyFill="1" applyBorder="1" applyAlignment="1">
      <alignment horizontal="center" vertical="center" wrapText="1"/>
    </xf>
    <xf numFmtId="184" fontId="14" fillId="0" borderId="5" xfId="12169" applyNumberFormat="1" applyFont="1" applyFill="1" applyBorder="1" applyAlignment="1">
      <alignment horizontal="center" vertical="center" wrapText="1"/>
    </xf>
    <xf numFmtId="188" fontId="19" fillId="4" borderId="5" xfId="12169" applyNumberFormat="1" applyFont="1" applyFill="1" applyBorder="1" applyAlignment="1">
      <alignment horizontal="center" vertical="center" wrapText="1"/>
    </xf>
    <xf numFmtId="179" fontId="19" fillId="4" borderId="5" xfId="12169" applyNumberFormat="1" applyFont="1" applyFill="1" applyBorder="1" applyAlignment="1">
      <alignment horizontal="center" vertical="center" wrapText="1"/>
    </xf>
    <xf numFmtId="184" fontId="19" fillId="4" borderId="5" xfId="12169" applyNumberFormat="1" applyFont="1" applyFill="1" applyBorder="1" applyAlignment="1">
      <alignment horizontal="center" vertical="center" wrapText="1"/>
    </xf>
    <xf numFmtId="183" fontId="29" fillId="0" borderId="5" xfId="0" applyNumberFormat="1" applyFont="1" applyFill="1" applyBorder="1" applyAlignment="1">
      <alignment horizontal="center" vertical="center"/>
    </xf>
    <xf numFmtId="0" fontId="14" fillId="0" borderId="1" xfId="0" applyFont="1" applyFill="1" applyBorder="1" applyAlignment="1">
      <alignment vertical="center"/>
    </xf>
    <xf numFmtId="0" fontId="14" fillId="0" borderId="2" xfId="0" applyFont="1" applyFill="1" applyBorder="1" applyAlignment="1">
      <alignment vertical="center"/>
    </xf>
    <xf numFmtId="0" fontId="19" fillId="4" borderId="5" xfId="0" applyFont="1" applyFill="1" applyBorder="1" applyAlignment="1">
      <alignment horizontal="center" vertical="center"/>
    </xf>
    <xf numFmtId="184" fontId="19" fillId="4" borderId="3" xfId="0" applyNumberFormat="1" applyFont="1" applyFill="1" applyBorder="1" applyAlignment="1">
      <alignment horizontal="center" vertical="center"/>
    </xf>
    <xf numFmtId="183" fontId="19" fillId="4" borderId="5" xfId="0" applyNumberFormat="1" applyFont="1" applyFill="1" applyBorder="1" applyAlignment="1">
      <alignment horizontal="center" vertical="center"/>
    </xf>
    <xf numFmtId="179" fontId="14" fillId="0" borderId="5" xfId="0" applyNumberFormat="1" applyFont="1" applyFill="1" applyBorder="1" applyAlignment="1">
      <alignment vertical="center"/>
    </xf>
    <xf numFmtId="0" fontId="3" fillId="0" borderId="0" xfId="0" applyFont="1" applyBorder="1">
      <alignment vertical="center"/>
    </xf>
    <xf numFmtId="183" fontId="33" fillId="4" borderId="5" xfId="0" applyNumberFormat="1" applyFont="1" applyFill="1" applyBorder="1" applyAlignment="1">
      <alignment horizontal="center" vertical="center"/>
    </xf>
    <xf numFmtId="184" fontId="19" fillId="4" borderId="4" xfId="0" applyNumberFormat="1" applyFont="1" applyFill="1" applyBorder="1" applyAlignment="1">
      <alignment horizontal="center" vertical="center"/>
    </xf>
    <xf numFmtId="179" fontId="14" fillId="0" borderId="14" xfId="0" applyNumberFormat="1" applyFont="1" applyFill="1" applyBorder="1" applyAlignment="1">
      <alignment vertical="center"/>
    </xf>
    <xf numFmtId="183" fontId="3" fillId="0" borderId="5" xfId="29812" applyNumberFormat="1" applyFont="1" applyFill="1" applyBorder="1" applyAlignment="1">
      <alignment horizontal="center" vertical="center" wrapText="1"/>
    </xf>
    <xf numFmtId="179" fontId="14" fillId="0" borderId="5" xfId="12169" applyNumberFormat="1" applyFont="1" applyFill="1" applyBorder="1" applyAlignment="1">
      <alignment horizontal="center" vertical="center" wrapText="1"/>
    </xf>
    <xf numFmtId="179" fontId="3" fillId="0" borderId="5" xfId="0" applyNumberFormat="1" applyFont="1" applyFill="1" applyBorder="1" applyAlignment="1">
      <alignment horizontal="center" vertical="center"/>
    </xf>
    <xf numFmtId="188" fontId="14" fillId="0" borderId="9" xfId="0" applyNumberFormat="1" applyFont="1" applyFill="1" applyBorder="1" applyAlignment="1">
      <alignment horizontal="center" vertical="center"/>
    </xf>
    <xf numFmtId="188" fontId="14" fillId="0" borderId="15" xfId="0" applyNumberFormat="1" applyFont="1" applyFill="1" applyBorder="1" applyAlignment="1">
      <alignment horizontal="center" vertical="center"/>
    </xf>
    <xf numFmtId="0" fontId="32" fillId="0" borderId="5" xfId="0" applyFont="1" applyBorder="1" applyAlignment="1">
      <alignment horizontal="center" vertical="center"/>
    </xf>
    <xf numFmtId="183" fontId="3" fillId="3" borderId="1" xfId="0" applyNumberFormat="1" applyFont="1" applyFill="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179" fontId="34" fillId="0" borderId="1" xfId="0" applyNumberFormat="1" applyFont="1" applyFill="1" applyBorder="1" applyAlignment="1">
      <alignment horizontal="center" vertical="center"/>
    </xf>
    <xf numFmtId="179" fontId="34" fillId="0" borderId="2" xfId="0" applyNumberFormat="1" applyFont="1" applyFill="1" applyBorder="1" applyAlignment="1">
      <alignment horizontal="center" vertical="center"/>
    </xf>
    <xf numFmtId="179" fontId="34" fillId="0" borderId="6" xfId="0" applyNumberFormat="1" applyFont="1" applyFill="1" applyBorder="1" applyAlignment="1">
      <alignment horizontal="center" vertical="center"/>
    </xf>
    <xf numFmtId="179" fontId="34" fillId="0" borderId="10" xfId="0" applyNumberFormat="1" applyFont="1" applyFill="1" applyBorder="1" applyAlignment="1">
      <alignment horizontal="center" vertical="center"/>
    </xf>
    <xf numFmtId="179" fontId="34" fillId="0" borderId="14" xfId="0" applyNumberFormat="1" applyFont="1" applyFill="1" applyBorder="1" applyAlignment="1">
      <alignment horizontal="center" vertical="center"/>
    </xf>
    <xf numFmtId="179" fontId="34" fillId="0" borderId="11" xfId="0" applyNumberFormat="1" applyFont="1" applyFill="1" applyBorder="1" applyAlignment="1">
      <alignment horizontal="center" vertical="center"/>
    </xf>
    <xf numFmtId="184" fontId="5" fillId="0" borderId="5" xfId="0" applyNumberFormat="1" applyFont="1" applyFill="1" applyBorder="1" applyAlignment="1">
      <alignment horizontal="center" vertical="center"/>
    </xf>
    <xf numFmtId="183" fontId="3" fillId="3" borderId="6"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0" borderId="6" xfId="0" applyFont="1" applyBorder="1">
      <alignment vertical="center"/>
    </xf>
    <xf numFmtId="188" fontId="19" fillId="4" borderId="5" xfId="0" applyNumberFormat="1" applyFont="1" applyFill="1" applyBorder="1" applyAlignment="1">
      <alignment horizontal="center" vertical="center"/>
    </xf>
    <xf numFmtId="0" fontId="3" fillId="3" borderId="6" xfId="0" applyFont="1" applyFill="1" applyBorder="1" applyAlignment="1">
      <alignment horizontal="center" vertical="center"/>
    </xf>
    <xf numFmtId="179" fontId="19" fillId="4" borderId="5" xfId="0" applyNumberFormat="1" applyFont="1" applyFill="1" applyBorder="1" applyAlignment="1">
      <alignment horizontal="center" vertical="center"/>
    </xf>
    <xf numFmtId="0" fontId="14" fillId="0" borderId="6" xfId="0" applyFont="1" applyFill="1" applyBorder="1" applyAlignment="1">
      <alignment vertical="center"/>
    </xf>
    <xf numFmtId="183" fontId="3" fillId="0" borderId="0" xfId="0" applyNumberFormat="1" applyFont="1">
      <alignment vertical="center"/>
    </xf>
    <xf numFmtId="183" fontId="14" fillId="0" borderId="0" xfId="0" applyNumberFormat="1" applyFont="1" applyFill="1" applyBorder="1" applyAlignment="1">
      <alignment horizontal="center" vertical="center"/>
    </xf>
    <xf numFmtId="0" fontId="14" fillId="0" borderId="0" xfId="0" applyFont="1" applyFill="1" applyBorder="1" applyAlignment="1">
      <alignment horizontal="center" vertical="center"/>
    </xf>
    <xf numFmtId="183" fontId="5" fillId="4" borderId="0" xfId="0" applyNumberFormat="1" applyFont="1" applyFill="1" applyBorder="1" applyAlignment="1">
      <alignment horizontal="center" vertical="center"/>
    </xf>
    <xf numFmtId="188" fontId="5" fillId="4" borderId="0" xfId="0" applyNumberFormat="1" applyFont="1" applyFill="1" applyBorder="1" applyAlignment="1">
      <alignment horizontal="center" vertical="center"/>
    </xf>
    <xf numFmtId="0" fontId="14" fillId="0" borderId="0" xfId="0" applyFont="1" applyFill="1" applyBorder="1" applyAlignment="1">
      <alignment horizontal="center"/>
    </xf>
    <xf numFmtId="0" fontId="5" fillId="4" borderId="0" xfId="0" applyFont="1" applyFill="1" applyBorder="1" applyAlignment="1">
      <alignment horizontal="center"/>
    </xf>
    <xf numFmtId="189" fontId="3" fillId="4" borderId="3" xfId="0" applyNumberFormat="1" applyFont="1" applyFill="1" applyBorder="1" applyAlignment="1">
      <alignment horizontal="center" vertical="center"/>
    </xf>
    <xf numFmtId="188" fontId="19" fillId="4" borderId="5" xfId="6262" applyNumberFormat="1" applyFont="1" applyFill="1" applyBorder="1" applyAlignment="1">
      <alignment horizontal="center" vertical="center"/>
    </xf>
    <xf numFmtId="189" fontId="3" fillId="4" borderId="3" xfId="12169" applyNumberFormat="1" applyFont="1" applyFill="1" applyBorder="1" applyAlignment="1">
      <alignment horizontal="center" vertical="center" wrapText="1"/>
    </xf>
    <xf numFmtId="0" fontId="32" fillId="4" borderId="5" xfId="0" applyFont="1" applyFill="1" applyBorder="1" applyAlignment="1">
      <alignment horizontal="center" vertical="center"/>
    </xf>
    <xf numFmtId="184" fontId="3" fillId="4" borderId="4" xfId="12169" applyNumberFormat="1" applyFont="1" applyFill="1" applyBorder="1" applyAlignment="1">
      <alignment horizontal="center" vertical="center" wrapText="1"/>
    </xf>
    <xf numFmtId="179" fontId="19" fillId="4" borderId="5" xfId="6262" applyNumberFormat="1" applyFont="1" applyFill="1" applyBorder="1" applyAlignment="1">
      <alignment horizontal="center" vertical="center"/>
    </xf>
    <xf numFmtId="0" fontId="5" fillId="0" borderId="0" xfId="0" applyFont="1" applyAlignment="1">
      <alignment horizontal="justify" vertical="center"/>
    </xf>
    <xf numFmtId="188" fontId="9" fillId="4" borderId="5" xfId="12169" applyNumberFormat="1" applyFont="1" applyFill="1" applyBorder="1" applyAlignment="1">
      <alignment horizontal="center" vertical="center" wrapText="1"/>
    </xf>
    <xf numFmtId="178" fontId="19" fillId="4" borderId="5" xfId="0" applyNumberFormat="1" applyFont="1" applyFill="1" applyBorder="1" applyAlignment="1">
      <alignment horizontal="center" vertical="center"/>
    </xf>
    <xf numFmtId="188" fontId="5" fillId="3" borderId="5" xfId="6262" applyNumberFormat="1" applyFont="1" applyFill="1" applyBorder="1" applyAlignment="1">
      <alignment horizontal="center" vertical="center"/>
    </xf>
    <xf numFmtId="183" fontId="9" fillId="4" borderId="5" xfId="0" applyNumberFormat="1" applyFont="1" applyFill="1" applyBorder="1" applyAlignment="1">
      <alignment horizontal="center" vertical="center"/>
    </xf>
    <xf numFmtId="177" fontId="19" fillId="4" borderId="5" xfId="0" applyNumberFormat="1" applyFont="1" applyFill="1" applyBorder="1" applyAlignment="1">
      <alignment horizontal="center" vertical="center"/>
    </xf>
    <xf numFmtId="188" fontId="5" fillId="3" borderId="1" xfId="6262" applyNumberFormat="1" applyFont="1" applyFill="1" applyBorder="1" applyAlignment="1">
      <alignment horizontal="center" vertical="center"/>
    </xf>
    <xf numFmtId="188" fontId="5" fillId="3" borderId="6" xfId="6262" applyNumberFormat="1" applyFont="1" applyFill="1" applyBorder="1" applyAlignment="1">
      <alignment horizontal="center" vertical="center"/>
    </xf>
    <xf numFmtId="183" fontId="19" fillId="4" borderId="0" xfId="0" applyNumberFormat="1" applyFont="1" applyFill="1" applyBorder="1" applyAlignment="1">
      <alignment horizontal="center" vertical="center"/>
    </xf>
    <xf numFmtId="0" fontId="32" fillId="0" borderId="1" xfId="0" applyFont="1" applyFill="1" applyBorder="1" applyAlignment="1">
      <alignment horizontal="center" vertical="center"/>
    </xf>
    <xf numFmtId="0" fontId="32" fillId="0" borderId="6" xfId="0" applyFont="1" applyFill="1" applyBorder="1" applyAlignment="1">
      <alignment horizontal="center" vertical="center"/>
    </xf>
    <xf numFmtId="0" fontId="19" fillId="4" borderId="0" xfId="0" applyFont="1" applyFill="1" applyBorder="1" applyAlignment="1">
      <alignment horizontal="center"/>
    </xf>
    <xf numFmtId="0" fontId="32" fillId="4" borderId="0" xfId="0" applyFont="1" applyFill="1">
      <alignment vertical="center"/>
    </xf>
    <xf numFmtId="0" fontId="35" fillId="0" borderId="1" xfId="0" applyFont="1" applyFill="1" applyBorder="1" applyAlignment="1">
      <alignment horizontal="center" vertical="center"/>
    </xf>
    <xf numFmtId="0" fontId="35" fillId="0" borderId="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left" vertical="center"/>
    </xf>
    <xf numFmtId="183" fontId="3" fillId="0" borderId="5" xfId="12169" applyNumberFormat="1" applyFont="1" applyFill="1" applyBorder="1" applyAlignment="1">
      <alignment horizontal="center" vertical="center" wrapText="1"/>
    </xf>
    <xf numFmtId="0" fontId="3" fillId="0" borderId="3" xfId="0" applyFont="1" applyFill="1" applyBorder="1" applyAlignment="1">
      <alignment horizontal="center" vertical="center"/>
    </xf>
    <xf numFmtId="183" fontId="3" fillId="0" borderId="3" xfId="0" applyNumberFormat="1" applyFont="1" applyFill="1" applyBorder="1" applyAlignment="1">
      <alignment horizontal="center" vertical="center"/>
    </xf>
    <xf numFmtId="183" fontId="36" fillId="0" borderId="5" xfId="0" applyNumberFormat="1" applyFont="1" applyFill="1" applyBorder="1" applyAlignment="1">
      <alignment horizontal="center" vertical="center"/>
    </xf>
    <xf numFmtId="184" fontId="36" fillId="0" borderId="5" xfId="38444" applyNumberFormat="1" applyFont="1" applyFill="1" applyBorder="1" applyAlignment="1">
      <alignment horizontal="center" vertical="center"/>
    </xf>
    <xf numFmtId="183" fontId="36" fillId="0" borderId="5" xfId="12169" applyNumberFormat="1" applyFont="1" applyFill="1" applyBorder="1" applyAlignment="1">
      <alignment horizontal="center" vertical="center" wrapText="1"/>
    </xf>
    <xf numFmtId="184" fontId="36" fillId="0" borderId="5" xfId="0" applyNumberFormat="1" applyFont="1" applyFill="1" applyBorder="1" applyAlignment="1">
      <alignment horizontal="center" vertical="center"/>
    </xf>
    <xf numFmtId="183" fontId="2" fillId="0" borderId="5" xfId="12169" applyNumberFormat="1" applyFont="1" applyFill="1" applyBorder="1" applyAlignment="1">
      <alignment horizontal="center" vertical="center" wrapText="1"/>
    </xf>
    <xf numFmtId="188" fontId="36" fillId="0" borderId="5" xfId="12169" applyNumberFormat="1" applyFont="1" applyFill="1" applyBorder="1" applyAlignment="1">
      <alignment horizontal="center" vertical="center" wrapText="1"/>
    </xf>
    <xf numFmtId="184" fontId="36" fillId="0" borderId="5" xfId="12169" applyNumberFormat="1" applyFont="1" applyFill="1" applyBorder="1" applyAlignment="1">
      <alignment horizontal="center" vertical="center" wrapText="1"/>
    </xf>
    <xf numFmtId="188" fontId="2" fillId="0" borderId="1" xfId="12169" applyNumberFormat="1" applyFont="1" applyFill="1" applyBorder="1" applyAlignment="1">
      <alignment horizontal="left" vertical="center" wrapText="1"/>
    </xf>
    <xf numFmtId="188" fontId="2" fillId="0" borderId="2" xfId="12169" applyNumberFormat="1" applyFont="1" applyFill="1" applyBorder="1" applyAlignment="1">
      <alignment horizontal="left" vertical="center" wrapText="1"/>
    </xf>
    <xf numFmtId="188" fontId="3" fillId="4" borderId="5" xfId="12169" applyNumberFormat="1" applyFont="1" applyFill="1" applyBorder="1" applyAlignment="1">
      <alignment horizontal="center" vertical="center" wrapText="1"/>
    </xf>
    <xf numFmtId="179" fontId="3" fillId="4" borderId="5" xfId="12169" applyNumberFormat="1" applyFont="1" applyFill="1" applyBorder="1" applyAlignment="1">
      <alignment horizontal="center" vertical="center" wrapText="1"/>
    </xf>
    <xf numFmtId="183" fontId="3" fillId="4" borderId="5" xfId="12169" applyNumberFormat="1" applyFont="1" applyFill="1" applyBorder="1" applyAlignment="1">
      <alignment horizontal="center" vertical="center" wrapText="1"/>
    </xf>
    <xf numFmtId="184" fontId="3" fillId="4" borderId="5" xfId="12169" applyNumberFormat="1"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2" xfId="0" applyFont="1" applyFill="1" applyBorder="1" applyAlignment="1">
      <alignment horizontal="left" vertical="center"/>
    </xf>
    <xf numFmtId="179" fontId="3" fillId="4" borderId="5" xfId="0" applyNumberFormat="1" applyFont="1" applyFill="1" applyBorder="1" applyAlignment="1">
      <alignment horizontal="center" vertical="center"/>
    </xf>
    <xf numFmtId="179" fontId="3" fillId="4" borderId="5" xfId="11049" applyNumberFormat="1" applyFont="1" applyFill="1" applyBorder="1" applyAlignment="1">
      <alignment horizontal="center" vertical="center"/>
    </xf>
    <xf numFmtId="179" fontId="3" fillId="4" borderId="5" xfId="6262" applyNumberFormat="1" applyFont="1" applyFill="1" applyBorder="1" applyAlignment="1">
      <alignment horizontal="center" vertical="center"/>
    </xf>
    <xf numFmtId="179" fontId="36" fillId="0" borderId="5" xfId="0" applyNumberFormat="1" applyFont="1" applyFill="1" applyBorder="1" applyAlignment="1">
      <alignment horizontal="center" vertical="center"/>
    </xf>
    <xf numFmtId="179" fontId="36" fillId="0" borderId="5" xfId="72" applyNumberFormat="1" applyFont="1" applyFill="1" applyBorder="1" applyAlignment="1">
      <alignment horizontal="center" vertical="center"/>
    </xf>
    <xf numFmtId="183" fontId="2" fillId="0" borderId="5" xfId="0" applyNumberFormat="1" applyFont="1" applyFill="1" applyBorder="1" applyAlignment="1">
      <alignment horizontal="left" vertical="center"/>
    </xf>
    <xf numFmtId="188" fontId="3" fillId="0" borderId="5" xfId="12169" applyNumberFormat="1" applyFont="1" applyFill="1" applyBorder="1" applyAlignment="1">
      <alignment horizontal="center" vertical="center" wrapText="1"/>
    </xf>
    <xf numFmtId="189" fontId="3" fillId="0" borderId="5" xfId="12169" applyNumberFormat="1" applyFont="1" applyFill="1" applyBorder="1" applyAlignment="1">
      <alignment horizontal="center" vertical="center" wrapText="1"/>
    </xf>
    <xf numFmtId="183" fontId="3" fillId="4" borderId="5" xfId="0" applyNumberFormat="1" applyFont="1" applyFill="1" applyBorder="1" applyAlignment="1">
      <alignment horizontal="center" vertical="center"/>
    </xf>
    <xf numFmtId="184" fontId="3" fillId="4" borderId="5" xfId="0" applyNumberFormat="1" applyFont="1" applyFill="1" applyBorder="1" applyAlignment="1">
      <alignment horizontal="center" vertical="center"/>
    </xf>
    <xf numFmtId="188" fontId="3" fillId="4" borderId="5" xfId="0" applyNumberFormat="1" applyFont="1" applyFill="1" applyBorder="1" applyAlignment="1">
      <alignment horizontal="center" vertical="center"/>
    </xf>
    <xf numFmtId="178" fontId="36" fillId="0" borderId="5" xfId="72" applyNumberFormat="1" applyFont="1" applyFill="1" applyBorder="1" applyAlignment="1">
      <alignment horizontal="center" vertical="center"/>
    </xf>
    <xf numFmtId="179" fontId="2" fillId="0" borderId="5" xfId="0" applyNumberFormat="1" applyFont="1" applyFill="1" applyBorder="1" applyAlignment="1">
      <alignment horizontal="center" vertical="center"/>
    </xf>
    <xf numFmtId="179" fontId="2" fillId="0" borderId="1" xfId="0" applyNumberFormat="1" applyFont="1" applyFill="1" applyBorder="1" applyAlignment="1">
      <alignment horizontal="center" vertical="center"/>
    </xf>
    <xf numFmtId="179" fontId="2" fillId="0" borderId="5" xfId="0" applyNumberFormat="1" applyFont="1" applyFill="1" applyBorder="1" applyAlignment="1">
      <alignment horizontal="left" vertical="center"/>
    </xf>
    <xf numFmtId="183" fontId="11" fillId="0" borderId="0" xfId="0" applyNumberFormat="1" applyFont="1" applyFill="1" applyAlignment="1">
      <alignment horizontal="center" vertical="center"/>
    </xf>
    <xf numFmtId="179" fontId="6" fillId="0" borderId="0" xfId="11049" applyNumberFormat="1" applyFont="1" applyFill="1" applyBorder="1" applyAlignment="1">
      <alignment horizontal="center" vertical="center"/>
    </xf>
    <xf numFmtId="188" fontId="6" fillId="0" borderId="0" xfId="6262" applyNumberFormat="1" applyFont="1" applyFill="1" applyBorder="1" applyAlignment="1">
      <alignment horizontal="center" vertical="center"/>
    </xf>
    <xf numFmtId="179" fontId="6" fillId="0" borderId="0" xfId="6262" applyNumberFormat="1" applyFont="1" applyFill="1" applyBorder="1" applyAlignment="1">
      <alignment horizontal="center" vertical="center"/>
    </xf>
    <xf numFmtId="0" fontId="37" fillId="0" borderId="0" xfId="0" applyFont="1" applyFill="1" applyBorder="1" applyAlignment="1">
      <alignment horizontal="center" vertical="center"/>
    </xf>
    <xf numFmtId="0" fontId="8" fillId="0" borderId="0" xfId="0" applyFont="1" applyFill="1">
      <alignment vertical="center"/>
    </xf>
    <xf numFmtId="188" fontId="2" fillId="0" borderId="6" xfId="12169" applyNumberFormat="1" applyFont="1" applyFill="1" applyBorder="1" applyAlignment="1">
      <alignment horizontal="left" vertical="center" wrapText="1"/>
    </xf>
    <xf numFmtId="179" fontId="3" fillId="4" borderId="1" xfId="6262" applyNumberFormat="1" applyFont="1" applyFill="1" applyBorder="1" applyAlignment="1">
      <alignment horizontal="center" vertical="center"/>
    </xf>
    <xf numFmtId="188" fontId="3" fillId="4" borderId="5" xfId="6262" applyNumberFormat="1" applyFont="1" applyFill="1" applyBorder="1" applyAlignment="1">
      <alignment horizontal="center" vertical="center"/>
    </xf>
    <xf numFmtId="179" fontId="2" fillId="0" borderId="2" xfId="0" applyNumberFormat="1" applyFont="1" applyFill="1" applyBorder="1" applyAlignment="1">
      <alignment vertical="center"/>
    </xf>
    <xf numFmtId="179" fontId="2" fillId="0" borderId="2" xfId="0" applyNumberFormat="1" applyFont="1" applyFill="1" applyBorder="1" applyAlignment="1">
      <alignment horizontal="center" vertical="center"/>
    </xf>
    <xf numFmtId="179" fontId="2" fillId="0" borderId="6" xfId="0" applyNumberFormat="1" applyFont="1" applyFill="1" applyBorder="1" applyAlignment="1">
      <alignment horizontal="center" vertical="center"/>
    </xf>
    <xf numFmtId="179" fontId="6" fillId="0" borderId="5" xfId="6262" applyNumberFormat="1" applyFont="1" applyFill="1" applyBorder="1" applyAlignment="1">
      <alignment horizontal="center" vertical="center"/>
    </xf>
    <xf numFmtId="0" fontId="6" fillId="0" borderId="5" xfId="0" applyFont="1" applyFill="1" applyBorder="1" applyAlignment="1">
      <alignment horizontal="center" vertical="center"/>
    </xf>
    <xf numFmtId="179" fontId="3" fillId="0" borderId="5" xfId="12169" applyNumberFormat="1" applyFont="1" applyFill="1" applyBorder="1" applyAlignment="1">
      <alignment horizontal="center" vertical="center" wrapText="1"/>
    </xf>
    <xf numFmtId="183" fontId="36" fillId="0" borderId="5" xfId="34843" applyNumberFormat="1" applyFont="1" applyFill="1" applyBorder="1" applyAlignment="1">
      <alignment horizontal="center" vertical="center"/>
    </xf>
    <xf numFmtId="0" fontId="2" fillId="0" borderId="10" xfId="0" applyFont="1" applyFill="1" applyBorder="1" applyAlignment="1">
      <alignment horizontal="center" vertical="center"/>
    </xf>
    <xf numFmtId="0" fontId="2" fillId="0" borderId="14" xfId="0" applyFont="1" applyFill="1" applyBorder="1" applyAlignment="1">
      <alignment horizontal="center" vertical="center"/>
    </xf>
    <xf numFmtId="188" fontId="3" fillId="0" borderId="5" xfId="0" applyNumberFormat="1" applyFont="1" applyFill="1" applyBorder="1" applyAlignment="1">
      <alignment horizontal="center" vertical="center"/>
    </xf>
    <xf numFmtId="188" fontId="3" fillId="0" borderId="6" xfId="6262" applyNumberFormat="1" applyFont="1" applyFill="1" applyBorder="1" applyAlignment="1">
      <alignment horizontal="center" vertical="center"/>
    </xf>
    <xf numFmtId="179" fontId="36" fillId="0" borderId="4" xfId="0" applyNumberFormat="1" applyFont="1" applyFill="1" applyBorder="1" applyAlignment="1">
      <alignment horizontal="center" vertical="center"/>
    </xf>
    <xf numFmtId="178" fontId="36" fillId="0" borderId="5" xfId="0" applyNumberFormat="1" applyFont="1" applyFill="1" applyBorder="1" applyAlignment="1">
      <alignment horizontal="center" vertical="center"/>
    </xf>
    <xf numFmtId="188" fontId="2" fillId="0" borderId="10" xfId="0" applyNumberFormat="1" applyFont="1" applyFill="1" applyBorder="1" applyAlignment="1">
      <alignment horizontal="center" vertical="center"/>
    </xf>
    <xf numFmtId="188" fontId="2" fillId="0" borderId="11" xfId="0" applyNumberFormat="1" applyFont="1" applyFill="1" applyBorder="1" applyAlignment="1">
      <alignment horizontal="center" vertical="center"/>
    </xf>
    <xf numFmtId="188" fontId="2" fillId="0" borderId="12" xfId="0" applyNumberFormat="1" applyFont="1" applyFill="1" applyBorder="1" applyAlignment="1">
      <alignment horizontal="center" vertical="center"/>
    </xf>
    <xf numFmtId="188" fontId="2" fillId="0" borderId="13" xfId="0" applyNumberFormat="1" applyFont="1" applyFill="1" applyBorder="1" applyAlignment="1">
      <alignment horizontal="center" vertical="center"/>
    </xf>
    <xf numFmtId="0" fontId="6" fillId="0" borderId="2"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8" xfId="0" applyFont="1" applyFill="1" applyBorder="1" applyAlignment="1">
      <alignment horizontal="center" vertical="center"/>
    </xf>
    <xf numFmtId="0" fontId="37" fillId="0" borderId="8" xfId="0" applyFont="1" applyFill="1" applyBorder="1" applyAlignment="1">
      <alignment horizontal="center" vertical="center"/>
    </xf>
    <xf numFmtId="0" fontId="37" fillId="0" borderId="5" xfId="0" applyFont="1" applyFill="1" applyBorder="1" applyAlignment="1">
      <alignment horizontal="center" vertical="center"/>
    </xf>
    <xf numFmtId="183" fontId="2" fillId="0" borderId="1" xfId="0" applyNumberFormat="1" applyFont="1" applyFill="1" applyBorder="1" applyAlignment="1">
      <alignment horizontal="center" vertical="center"/>
    </xf>
    <xf numFmtId="179" fontId="3" fillId="0" borderId="5" xfId="6262" applyNumberFormat="1" applyFont="1" applyFill="1" applyBorder="1" applyAlignment="1">
      <alignment horizontal="center" vertical="center"/>
    </xf>
    <xf numFmtId="188" fontId="3" fillId="0" borderId="5" xfId="6262" applyNumberFormat="1" applyFont="1" applyFill="1" applyBorder="1" applyAlignment="1">
      <alignment horizontal="center" vertical="center"/>
    </xf>
    <xf numFmtId="178" fontId="3" fillId="0" borderId="5" xfId="0" applyNumberFormat="1" applyFont="1" applyFill="1" applyBorder="1" applyAlignment="1">
      <alignment horizontal="center" vertical="center"/>
    </xf>
    <xf numFmtId="184" fontId="3" fillId="0" borderId="5" xfId="6262" applyNumberFormat="1" applyFont="1" applyFill="1" applyBorder="1" applyAlignment="1">
      <alignment horizontal="center" vertical="center"/>
    </xf>
    <xf numFmtId="179" fontId="6" fillId="0" borderId="1" xfId="6262" applyNumberFormat="1" applyFont="1" applyFill="1" applyBorder="1" applyAlignment="1">
      <alignment horizontal="center" vertical="center"/>
    </xf>
    <xf numFmtId="179" fontId="6" fillId="0" borderId="6" xfId="6262" applyNumberFormat="1" applyFont="1" applyFill="1" applyBorder="1" applyAlignment="1">
      <alignment horizontal="center" vertical="center"/>
    </xf>
    <xf numFmtId="188" fontId="6" fillId="0" borderId="5" xfId="6262" applyNumberFormat="1" applyFont="1" applyFill="1" applyBorder="1" applyAlignment="1">
      <alignment horizontal="center" vertical="center"/>
    </xf>
    <xf numFmtId="0" fontId="38" fillId="0" borderId="4" xfId="0" applyFont="1" applyFill="1" applyBorder="1">
      <alignment vertical="center"/>
    </xf>
    <xf numFmtId="0" fontId="38" fillId="0" borderId="12" xfId="0" applyFont="1" applyFill="1" applyBorder="1" applyAlignment="1">
      <alignment horizontal="center" vertical="center"/>
    </xf>
    <xf numFmtId="0" fontId="38" fillId="0" borderId="5" xfId="0" applyFont="1" applyFill="1" applyBorder="1" applyAlignment="1">
      <alignment horizontal="center" vertical="center"/>
    </xf>
    <xf numFmtId="0" fontId="8" fillId="0" borderId="1" xfId="0" applyFont="1" applyFill="1" applyBorder="1" applyAlignment="1">
      <alignment horizontal="center" vertical="center"/>
    </xf>
    <xf numFmtId="0" fontId="38" fillId="0" borderId="5" xfId="0" applyFont="1" applyFill="1" applyBorder="1">
      <alignment vertical="center"/>
    </xf>
    <xf numFmtId="184" fontId="16" fillId="0" borderId="5" xfId="0" applyNumberFormat="1" applyFont="1" applyFill="1" applyBorder="1" applyAlignment="1">
      <alignment horizontal="center" vertical="center"/>
    </xf>
    <xf numFmtId="188" fontId="36" fillId="0" borderId="5" xfId="0" applyNumberFormat="1" applyFont="1" applyFill="1" applyBorder="1" applyAlignment="1">
      <alignment horizontal="center" vertical="center"/>
    </xf>
    <xf numFmtId="183" fontId="2" fillId="0" borderId="2" xfId="0" applyNumberFormat="1" applyFont="1" applyFill="1" applyBorder="1" applyAlignment="1">
      <alignment horizontal="center" vertical="center"/>
    </xf>
    <xf numFmtId="188" fontId="2" fillId="0" borderId="5" xfId="0" applyNumberFormat="1" applyFont="1" applyFill="1" applyBorder="1" applyAlignment="1">
      <alignment horizontal="center" vertical="center"/>
    </xf>
    <xf numFmtId="0" fontId="38" fillId="0" borderId="13" xfId="0" applyFont="1" applyFill="1" applyBorder="1" applyAlignment="1">
      <alignment horizontal="center" vertical="center"/>
    </xf>
    <xf numFmtId="0" fontId="38" fillId="0" borderId="4" xfId="0" applyFont="1" applyFill="1" applyBorder="1" applyAlignment="1">
      <alignment horizontal="center" vertical="center"/>
    </xf>
    <xf numFmtId="0" fontId="8" fillId="0" borderId="6" xfId="0" applyFont="1" applyFill="1" applyBorder="1" applyAlignment="1">
      <alignment horizontal="center" vertical="center"/>
    </xf>
    <xf numFmtId="0" fontId="38" fillId="0" borderId="1" xfId="0" applyFont="1" applyFill="1" applyBorder="1" applyAlignment="1">
      <alignment horizontal="center" vertical="center"/>
    </xf>
    <xf numFmtId="0" fontId="38" fillId="0" borderId="6"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5" xfId="0" applyFont="1" applyFill="1" applyBorder="1">
      <alignment vertical="center"/>
    </xf>
    <xf numFmtId="187" fontId="38" fillId="0" borderId="1" xfId="0" applyNumberFormat="1" applyFont="1" applyFill="1" applyBorder="1" applyAlignment="1">
      <alignment horizontal="center" vertical="center"/>
    </xf>
    <xf numFmtId="187" fontId="38" fillId="0" borderId="6" xfId="0" applyNumberFormat="1" applyFont="1" applyFill="1" applyBorder="1" applyAlignment="1">
      <alignment horizontal="center" vertical="center"/>
    </xf>
    <xf numFmtId="0" fontId="3" fillId="0" borderId="0" xfId="0" applyFont="1" applyFill="1" applyAlignment="1">
      <alignment horizontal="center" vertical="center"/>
    </xf>
    <xf numFmtId="0" fontId="2" fillId="0" borderId="6" xfId="0" applyFont="1" applyFill="1" applyBorder="1" applyAlignment="1">
      <alignment horizontal="left" vertical="center"/>
    </xf>
    <xf numFmtId="188" fontId="6" fillId="0" borderId="1" xfId="6262" applyNumberFormat="1" applyFont="1" applyFill="1" applyBorder="1" applyAlignment="1">
      <alignment horizontal="center" vertical="center"/>
    </xf>
    <xf numFmtId="188" fontId="6" fillId="0" borderId="6" xfId="6262" applyNumberFormat="1" applyFont="1" applyFill="1" applyBorder="1" applyAlignment="1">
      <alignment horizontal="center" vertical="center"/>
    </xf>
    <xf numFmtId="0" fontId="35" fillId="0" borderId="6" xfId="0" applyFont="1" applyFill="1" applyBorder="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Border="1">
      <alignment vertical="center"/>
    </xf>
    <xf numFmtId="183" fontId="2" fillId="0" borderId="0" xfId="0" applyNumberFormat="1" applyFont="1" applyFill="1" applyBorder="1" applyAlignment="1">
      <alignment horizontal="center" vertical="center"/>
    </xf>
    <xf numFmtId="0" fontId="2" fillId="0" borderId="0" xfId="0" applyFont="1" applyFill="1" applyAlignment="1">
      <alignment horizontal="left" vertical="center"/>
    </xf>
    <xf numFmtId="183" fontId="3" fillId="0" borderId="0" xfId="0" applyNumberFormat="1" applyFont="1" applyFill="1" applyBorder="1" applyAlignment="1">
      <alignment horizontal="center" vertical="center"/>
    </xf>
    <xf numFmtId="179" fontId="3" fillId="0" borderId="0" xfId="0" applyNumberFormat="1" applyFont="1" applyFill="1" applyBorder="1" applyAlignment="1">
      <alignment horizontal="center" vertical="center"/>
    </xf>
    <xf numFmtId="179" fontId="3" fillId="0" borderId="0" xfId="0" applyNumberFormat="1" applyFont="1" applyFill="1" applyAlignment="1">
      <alignment horizontal="center" vertical="center"/>
    </xf>
    <xf numFmtId="183" fontId="36" fillId="0" borderId="0" xfId="0" applyNumberFormat="1" applyFont="1" applyFill="1" applyAlignment="1">
      <alignment horizontal="center" vertical="center"/>
    </xf>
    <xf numFmtId="183" fontId="36" fillId="0" borderId="0" xfId="0" applyNumberFormat="1" applyFont="1" applyFill="1" applyBorder="1" applyAlignment="1">
      <alignment horizontal="center" vertical="center"/>
    </xf>
    <xf numFmtId="179" fontId="36" fillId="0" borderId="0" xfId="0" applyNumberFormat="1" applyFont="1" applyFill="1" applyBorder="1" applyAlignment="1">
      <alignment horizontal="center" vertical="center"/>
    </xf>
    <xf numFmtId="183" fontId="2" fillId="0" borderId="6" xfId="0" applyNumberFormat="1" applyFont="1" applyFill="1" applyBorder="1" applyAlignment="1">
      <alignment horizontal="center" vertical="center"/>
    </xf>
    <xf numFmtId="179" fontId="2" fillId="0" borderId="0" xfId="0" applyNumberFormat="1" applyFont="1" applyFill="1" applyBorder="1" applyAlignment="1">
      <alignment horizontal="center" vertical="center"/>
    </xf>
    <xf numFmtId="179" fontId="3" fillId="4" borderId="0" xfId="0" applyNumberFormat="1" applyFont="1" applyFill="1" applyBorder="1" applyAlignment="1">
      <alignment horizontal="center" vertical="center"/>
    </xf>
    <xf numFmtId="183" fontId="3" fillId="4" borderId="0" xfId="0" applyNumberFormat="1" applyFont="1" applyFill="1" applyBorder="1" applyAlignment="1">
      <alignment horizontal="center" vertical="center"/>
    </xf>
    <xf numFmtId="0" fontId="2" fillId="0" borderId="0" xfId="0" applyFont="1" applyFill="1" applyBorder="1" applyAlignment="1">
      <alignment horizontal="left" vertical="center"/>
    </xf>
    <xf numFmtId="0" fontId="36" fillId="0" borderId="0" xfId="0" applyFont="1" applyFill="1" applyBorder="1" applyAlignment="1"/>
    <xf numFmtId="179" fontId="2" fillId="0" borderId="0" xfId="0" applyNumberFormat="1" applyFont="1" applyFill="1" applyAlignment="1">
      <alignment horizontal="center" vertical="center"/>
    </xf>
    <xf numFmtId="183" fontId="11" fillId="0" borderId="0" xfId="0" applyNumberFormat="1" applyFont="1" applyFill="1" applyAlignment="1">
      <alignment horizontal="left" vertical="center"/>
    </xf>
    <xf numFmtId="0" fontId="37" fillId="0" borderId="1" xfId="0" applyFont="1" applyFill="1" applyBorder="1" applyAlignment="1">
      <alignment horizontal="center" vertical="center"/>
    </xf>
    <xf numFmtId="0" fontId="37" fillId="0" borderId="6" xfId="0" applyFont="1" applyFill="1" applyBorder="1" applyAlignment="1">
      <alignment horizontal="center" vertical="center"/>
    </xf>
    <xf numFmtId="0" fontId="37" fillId="0" borderId="0" xfId="0" applyFont="1" applyFill="1" applyAlignment="1">
      <alignment horizontal="center" vertical="center"/>
    </xf>
    <xf numFmtId="0" fontId="2" fillId="0" borderId="0" xfId="0" applyFont="1" applyFill="1" applyBorder="1" applyAlignment="1"/>
    <xf numFmtId="0" fontId="2" fillId="0" borderId="0" xfId="0" applyFont="1" applyFill="1" applyBorder="1" applyAlignment="1">
      <alignment horizontal="center"/>
    </xf>
    <xf numFmtId="184" fontId="3" fillId="0" borderId="0" xfId="0" applyNumberFormat="1" applyFont="1" applyFill="1" applyBorder="1" applyAlignment="1"/>
    <xf numFmtId="0" fontId="3" fillId="0" borderId="0" xfId="0" applyFont="1" applyFill="1" applyBorder="1">
      <alignment vertical="center"/>
    </xf>
    <xf numFmtId="0" fontId="3" fillId="0" borderId="0" xfId="0" applyFont="1" applyFill="1" applyBorder="1" applyAlignment="1"/>
    <xf numFmtId="0" fontId="36" fillId="0" borderId="0" xfId="0" applyFont="1" applyFill="1" applyBorder="1">
      <alignment vertical="center"/>
    </xf>
    <xf numFmtId="184" fontId="2" fillId="0" borderId="0" xfId="0" applyNumberFormat="1" applyFont="1" applyFill="1" applyBorder="1" applyAlignment="1"/>
    <xf numFmtId="188" fontId="3" fillId="0" borderId="0" xfId="0" applyNumberFormat="1" applyFont="1" applyFill="1" applyBorder="1" applyAlignment="1">
      <alignment horizontal="center" vertical="center"/>
    </xf>
    <xf numFmtId="176" fontId="3" fillId="0" borderId="0" xfId="0" applyNumberFormat="1" applyFont="1" applyFill="1" applyBorder="1" applyAlignment="1">
      <alignment horizontal="center" vertical="center"/>
    </xf>
    <xf numFmtId="188" fontId="36" fillId="0" borderId="0" xfId="0" applyNumberFormat="1" applyFont="1" applyFill="1" applyBorder="1" applyAlignment="1">
      <alignment horizontal="center" vertical="center"/>
    </xf>
    <xf numFmtId="184" fontId="36" fillId="0" borderId="0" xfId="0" applyNumberFormat="1" applyFont="1" applyFill="1" applyBorder="1" applyAlignment="1"/>
    <xf numFmtId="188" fontId="2" fillId="0" borderId="0" xfId="0" applyNumberFormat="1" applyFont="1" applyFill="1" applyBorder="1" applyAlignment="1">
      <alignment horizontal="center" vertical="center"/>
    </xf>
    <xf numFmtId="188" fontId="3" fillId="4" borderId="0" xfId="0" applyNumberFormat="1" applyFont="1" applyFill="1" applyBorder="1" applyAlignment="1">
      <alignment horizontal="center" vertical="center"/>
    </xf>
    <xf numFmtId="0" fontId="3" fillId="4" borderId="0" xfId="0" applyFont="1" applyFill="1" applyBorder="1" applyAlignment="1"/>
    <xf numFmtId="0" fontId="3" fillId="4" borderId="0" xfId="0" applyFont="1" applyFill="1" applyBorder="1">
      <alignment vertical="center"/>
    </xf>
    <xf numFmtId="0" fontId="22" fillId="0" borderId="1" xfId="0" applyFont="1" applyFill="1" applyBorder="1" applyAlignment="1">
      <alignment horizontal="center" vertical="center"/>
    </xf>
    <xf numFmtId="0" fontId="22" fillId="0" borderId="2" xfId="0" applyFont="1" applyFill="1" applyBorder="1" applyAlignment="1">
      <alignment horizontal="center" vertical="center"/>
    </xf>
    <xf numFmtId="0" fontId="14" fillId="0" borderId="3" xfId="0" applyFont="1" applyFill="1" applyBorder="1" applyAlignment="1">
      <alignment horizontal="center" vertical="center"/>
    </xf>
    <xf numFmtId="0" fontId="14" fillId="0" borderId="4" xfId="0" applyFont="1" applyFill="1" applyBorder="1" applyAlignment="1">
      <alignment horizontal="center" vertical="center"/>
    </xf>
    <xf numFmtId="0" fontId="32" fillId="0" borderId="3" xfId="0" applyFont="1" applyFill="1" applyBorder="1" applyAlignment="1">
      <alignment horizontal="center" vertical="center"/>
    </xf>
    <xf numFmtId="184" fontId="32" fillId="0" borderId="5" xfId="12169" applyNumberFormat="1" applyFont="1" applyFill="1" applyBorder="1" applyAlignment="1">
      <alignment horizontal="center" vertical="center" wrapText="1"/>
    </xf>
    <xf numFmtId="183" fontId="32" fillId="0" borderId="5" xfId="12169" applyNumberFormat="1" applyFont="1" applyFill="1" applyBorder="1" applyAlignment="1">
      <alignment horizontal="center" vertical="center" wrapText="1"/>
    </xf>
    <xf numFmtId="189" fontId="19" fillId="0" borderId="5" xfId="0" applyNumberFormat="1" applyFont="1" applyFill="1" applyBorder="1" applyAlignment="1">
      <alignment horizontal="center" vertical="center"/>
    </xf>
    <xf numFmtId="189" fontId="19" fillId="0" borderId="5" xfId="12169" applyNumberFormat="1" applyFont="1" applyFill="1" applyBorder="1" applyAlignment="1">
      <alignment horizontal="center" vertical="center" wrapText="1"/>
    </xf>
    <xf numFmtId="1" fontId="3" fillId="0" borderId="4" xfId="0" applyNumberFormat="1" applyFont="1" applyFill="1" applyBorder="1" applyAlignment="1">
      <alignment horizontal="center" vertical="center"/>
    </xf>
    <xf numFmtId="188" fontId="14" fillId="0" borderId="1" xfId="12169" applyNumberFormat="1" applyFont="1" applyFill="1" applyBorder="1" applyAlignment="1">
      <alignment horizontal="left" vertical="center" wrapText="1"/>
    </xf>
    <xf numFmtId="188" fontId="14" fillId="0" borderId="2" xfId="12169" applyNumberFormat="1" applyFont="1" applyFill="1" applyBorder="1" applyAlignment="1">
      <alignment horizontal="left" vertical="center" wrapText="1"/>
    </xf>
    <xf numFmtId="189" fontId="32" fillId="0" borderId="5" xfId="0" applyNumberFormat="1" applyFont="1" applyFill="1" applyBorder="1" applyAlignment="1">
      <alignment horizontal="center" vertical="center"/>
    </xf>
    <xf numFmtId="189" fontId="32" fillId="0" borderId="5" xfId="12169" applyNumberFormat="1" applyFont="1" applyFill="1" applyBorder="1" applyAlignment="1">
      <alignment horizontal="center" vertical="center" wrapText="1"/>
    </xf>
    <xf numFmtId="1" fontId="29" fillId="0" borderId="4" xfId="0" applyNumberFormat="1" applyFont="1" applyFill="1" applyBorder="1" applyAlignment="1">
      <alignment horizontal="center" vertical="center"/>
    </xf>
    <xf numFmtId="183" fontId="2" fillId="0" borderId="5" xfId="0" applyNumberFormat="1" applyFont="1" applyFill="1" applyBorder="1" applyAlignment="1">
      <alignment horizontal="center" vertical="center"/>
    </xf>
    <xf numFmtId="189" fontId="36" fillId="0" borderId="5" xfId="0" applyNumberFormat="1" applyFont="1" applyFill="1" applyBorder="1" applyAlignment="1">
      <alignment horizontal="center" vertical="center"/>
    </xf>
    <xf numFmtId="189" fontId="36" fillId="0" borderId="5" xfId="12169" applyNumberFormat="1" applyFont="1" applyFill="1" applyBorder="1" applyAlignment="1">
      <alignment horizontal="center" vertical="center" wrapText="1"/>
    </xf>
    <xf numFmtId="184" fontId="32" fillId="0" borderId="5" xfId="0" applyNumberFormat="1" applyFont="1" applyFill="1" applyBorder="1" applyAlignment="1">
      <alignment horizontal="center" vertical="center"/>
    </xf>
    <xf numFmtId="183" fontId="3" fillId="0" borderId="4" xfId="0" applyNumberFormat="1" applyFont="1" applyFill="1" applyBorder="1" applyAlignment="1">
      <alignment horizontal="center" vertical="center"/>
    </xf>
    <xf numFmtId="0" fontId="30" fillId="0" borderId="1" xfId="0" applyFont="1" applyFill="1" applyBorder="1" applyAlignment="1">
      <alignment horizontal="center" vertical="center"/>
    </xf>
    <xf numFmtId="0" fontId="30" fillId="0" borderId="6" xfId="0" applyFont="1" applyFill="1" applyBorder="1" applyAlignment="1">
      <alignment horizontal="center" vertical="center"/>
    </xf>
    <xf numFmtId="0" fontId="30" fillId="0" borderId="2" xfId="0" applyFont="1" applyFill="1" applyBorder="1" applyAlignment="1">
      <alignment horizontal="center" vertical="center"/>
    </xf>
    <xf numFmtId="188" fontId="14" fillId="0" borderId="6" xfId="12169" applyNumberFormat="1" applyFont="1" applyFill="1" applyBorder="1" applyAlignment="1">
      <alignment horizontal="left" vertical="center" wrapText="1"/>
    </xf>
    <xf numFmtId="188" fontId="32" fillId="0" borderId="5" xfId="12169" applyNumberFormat="1" applyFont="1" applyFill="1" applyBorder="1" applyAlignment="1">
      <alignment horizontal="center" vertical="center" wrapText="1"/>
    </xf>
    <xf numFmtId="187" fontId="19" fillId="0" borderId="5" xfId="12169" applyNumberFormat="1" applyFont="1" applyFill="1" applyBorder="1" applyAlignment="1">
      <alignment horizontal="center" vertical="center" wrapText="1"/>
    </xf>
    <xf numFmtId="188" fontId="14" fillId="0" borderId="5" xfId="0" applyNumberFormat="1" applyFont="1" applyFill="1" applyBorder="1" applyAlignment="1">
      <alignment horizontal="center" vertical="center"/>
    </xf>
    <xf numFmtId="188" fontId="14" fillId="0" borderId="5" xfId="6262" applyNumberFormat="1" applyFont="1" applyFill="1" applyBorder="1" applyAlignment="1">
      <alignment horizontal="center" vertical="center"/>
    </xf>
    <xf numFmtId="183" fontId="19" fillId="0" borderId="1" xfId="0" applyNumberFormat="1" applyFont="1" applyFill="1" applyBorder="1" applyAlignment="1">
      <alignment vertical="center"/>
    </xf>
    <xf numFmtId="179" fontId="14" fillId="0" borderId="5" xfId="6262" applyNumberFormat="1" applyFont="1" applyFill="1" applyBorder="1" applyAlignment="1">
      <alignment horizontal="center" vertical="center"/>
    </xf>
    <xf numFmtId="183" fontId="19" fillId="0" borderId="2" xfId="0" applyNumberFormat="1" applyFont="1" applyFill="1" applyBorder="1" applyAlignment="1">
      <alignment vertical="center"/>
    </xf>
    <xf numFmtId="188" fontId="11" fillId="0" borderId="5" xfId="0" applyNumberFormat="1" applyFont="1" applyFill="1" applyBorder="1" applyAlignment="1">
      <alignment horizontal="center" vertical="center"/>
    </xf>
    <xf numFmtId="0" fontId="22" fillId="0" borderId="6" xfId="0" applyFont="1" applyFill="1" applyBorder="1" applyAlignment="1">
      <alignment horizontal="center" vertical="center"/>
    </xf>
    <xf numFmtId="0" fontId="22" fillId="0" borderId="0" xfId="0" applyFont="1" applyFill="1" applyAlignment="1">
      <alignment horizontal="center" vertical="center"/>
    </xf>
    <xf numFmtId="0" fontId="30" fillId="0" borderId="0" xfId="0" applyFont="1" applyFill="1" applyAlignment="1">
      <alignment horizontal="center" vertical="center"/>
    </xf>
    <xf numFmtId="0" fontId="14" fillId="0" borderId="0" xfId="0" applyFont="1" applyFill="1" applyAlignment="1">
      <alignment horizontal="center" vertical="center"/>
    </xf>
    <xf numFmtId="0" fontId="31" fillId="0" borderId="0" xfId="0" applyFont="1" applyFill="1" applyAlignment="1">
      <alignment horizontal="left" vertical="center"/>
    </xf>
    <xf numFmtId="0" fontId="36" fillId="0" borderId="0" xfId="0" applyFont="1" applyFill="1" applyAlignment="1">
      <alignment horizontal="center" vertical="center"/>
    </xf>
    <xf numFmtId="189" fontId="14" fillId="0" borderId="0" xfId="0" applyNumberFormat="1" applyFont="1" applyFill="1" applyAlignment="1">
      <alignment horizontal="center" vertical="center"/>
    </xf>
    <xf numFmtId="0" fontId="32" fillId="0" borderId="0" xfId="0" applyFont="1" applyFill="1" applyAlignment="1">
      <alignment horizontal="center" vertical="center"/>
    </xf>
    <xf numFmtId="183" fontId="32" fillId="0" borderId="0" xfId="0" applyNumberFormat="1" applyFont="1" applyFill="1" applyBorder="1" applyAlignment="1">
      <alignment horizontal="center" vertical="center"/>
    </xf>
    <xf numFmtId="183" fontId="9" fillId="0" borderId="0" xfId="0" applyNumberFormat="1" applyFont="1" applyFill="1" applyAlignment="1">
      <alignment horizontal="center" vertical="center"/>
    </xf>
    <xf numFmtId="0" fontId="14" fillId="0" borderId="0" xfId="0" applyFont="1" applyFill="1" applyAlignment="1">
      <alignment horizontal="left" vertical="center"/>
    </xf>
    <xf numFmtId="179" fontId="19" fillId="0" borderId="0" xfId="0" applyNumberFormat="1" applyFont="1" applyFill="1" applyBorder="1" applyAlignment="1">
      <alignment horizontal="center" vertical="center"/>
    </xf>
    <xf numFmtId="179" fontId="11" fillId="0" borderId="0" xfId="0" applyNumberFormat="1" applyFont="1" applyFill="1" applyBorder="1" applyAlignment="1">
      <alignment horizontal="center" vertical="center"/>
    </xf>
    <xf numFmtId="179" fontId="14" fillId="0" borderId="0" xfId="0" applyNumberFormat="1" applyFont="1" applyFill="1" applyBorder="1" applyAlignment="1">
      <alignment horizontal="center" vertical="center"/>
    </xf>
    <xf numFmtId="0" fontId="14" fillId="0" borderId="0" xfId="0" applyFont="1" applyFill="1" applyBorder="1" applyAlignment="1">
      <alignment horizontal="left" vertical="center"/>
    </xf>
    <xf numFmtId="184" fontId="32" fillId="0" borderId="0" xfId="0" applyNumberFormat="1" applyFont="1" applyFill="1" applyBorder="1" applyAlignment="1">
      <alignment horizontal="center" vertical="center"/>
    </xf>
    <xf numFmtId="184" fontId="32" fillId="0" borderId="0" xfId="0" applyNumberFormat="1" applyFont="1" applyFill="1" applyBorder="1" applyAlignment="1"/>
    <xf numFmtId="0" fontId="32" fillId="0" borderId="0" xfId="0" applyFont="1" applyFill="1" applyBorder="1">
      <alignment vertical="center"/>
    </xf>
    <xf numFmtId="178" fontId="11" fillId="0" borderId="5" xfId="72" applyNumberFormat="1" applyFont="1" applyFill="1" applyBorder="1" applyAlignment="1">
      <alignment horizontal="center" vertical="center"/>
    </xf>
    <xf numFmtId="179" fontId="11" fillId="0" borderId="5" xfId="72" applyNumberFormat="1" applyFont="1" applyFill="1" applyBorder="1" applyAlignment="1">
      <alignment horizontal="center" vertical="center"/>
    </xf>
    <xf numFmtId="179" fontId="11" fillId="0" borderId="5" xfId="0" applyNumberFormat="1" applyFont="1" applyFill="1" applyBorder="1" applyAlignment="1">
      <alignment horizontal="left" vertical="center"/>
    </xf>
    <xf numFmtId="179" fontId="19" fillId="0" borderId="0" xfId="11049" applyNumberFormat="1" applyFont="1" applyFill="1" applyBorder="1" applyAlignment="1">
      <alignment horizontal="center" vertical="center"/>
    </xf>
    <xf numFmtId="188" fontId="19" fillId="0" borderId="0" xfId="6262" applyNumberFormat="1" applyFont="1" applyFill="1" applyBorder="1" applyAlignment="1">
      <alignment horizontal="center" vertical="center"/>
    </xf>
    <xf numFmtId="179" fontId="19" fillId="0" borderId="0" xfId="6262" applyNumberFormat="1" applyFont="1" applyFill="1" applyBorder="1" applyAlignment="1">
      <alignment horizontal="center" vertical="center"/>
    </xf>
    <xf numFmtId="0" fontId="27" fillId="0" borderId="0" xfId="0" applyFont="1" applyFill="1" applyBorder="1" applyAlignment="1">
      <alignment horizontal="center" vertical="center"/>
    </xf>
    <xf numFmtId="178" fontId="14" fillId="0" borderId="1" xfId="0" applyNumberFormat="1" applyFont="1" applyFill="1" applyBorder="1" applyAlignment="1">
      <alignment horizontal="center" vertical="center"/>
    </xf>
    <xf numFmtId="178" fontId="14" fillId="0" borderId="2" xfId="0" applyNumberFormat="1" applyFont="1" applyFill="1" applyBorder="1" applyAlignment="1">
      <alignment horizontal="center" vertical="center"/>
    </xf>
    <xf numFmtId="178" fontId="14" fillId="0" borderId="6" xfId="0" applyNumberFormat="1" applyFont="1" applyFill="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0" fontId="2" fillId="0" borderId="2" xfId="0" applyFont="1" applyBorder="1" applyAlignment="1">
      <alignment horizontal="center" vertical="center"/>
    </xf>
    <xf numFmtId="178" fontId="11" fillId="0" borderId="5" xfId="0" applyNumberFormat="1" applyFont="1" applyFill="1" applyBorder="1" applyAlignment="1">
      <alignment horizontal="center" vertical="center"/>
    </xf>
    <xf numFmtId="183" fontId="6" fillId="0" borderId="5" xfId="0" applyNumberFormat="1" applyFont="1" applyFill="1" applyBorder="1" applyAlignment="1">
      <alignment horizontal="center" vertical="center"/>
    </xf>
    <xf numFmtId="0" fontId="6" fillId="0" borderId="0" xfId="0" applyFont="1" applyFill="1" applyBorder="1" applyAlignment="1">
      <alignment horizontal="center" vertical="center"/>
    </xf>
    <xf numFmtId="189" fontId="3" fillId="3" borderId="5" xfId="0" applyNumberFormat="1" applyFont="1" applyFill="1" applyBorder="1" applyAlignment="1">
      <alignment horizontal="center" vertical="center"/>
    </xf>
    <xf numFmtId="0" fontId="3" fillId="3" borderId="5" xfId="0" applyFont="1" applyFill="1" applyBorder="1" applyAlignment="1">
      <alignment horizontal="center" vertical="center"/>
    </xf>
    <xf numFmtId="184" fontId="3" fillId="0" borderId="4" xfId="0" applyNumberFormat="1" applyFont="1" applyBorder="1" applyAlignment="1">
      <alignment horizontal="center" vertical="center"/>
    </xf>
    <xf numFmtId="188" fontId="14" fillId="0" borderId="0" xfId="6262" applyNumberFormat="1" applyFont="1" applyFill="1" applyAlignment="1">
      <alignment horizontal="center" vertical="center"/>
    </xf>
    <xf numFmtId="0" fontId="5" fillId="0" borderId="0" xfId="0" applyFont="1" applyFill="1" applyBorder="1" applyAlignment="1">
      <alignment horizontal="center" vertical="center"/>
    </xf>
    <xf numFmtId="184" fontId="27" fillId="0" borderId="5" xfId="0" applyNumberFormat="1" applyFont="1" applyFill="1" applyBorder="1" applyAlignment="1">
      <alignment horizontal="center" vertical="center"/>
    </xf>
    <xf numFmtId="184" fontId="3" fillId="3" borderId="5" xfId="0" applyNumberFormat="1" applyFont="1" applyFill="1" applyBorder="1" applyAlignment="1">
      <alignment horizontal="center" vertical="center"/>
    </xf>
    <xf numFmtId="0" fontId="3" fillId="0" borderId="6" xfId="0" applyFont="1" applyFill="1" applyBorder="1">
      <alignment vertical="center"/>
    </xf>
    <xf numFmtId="184" fontId="3" fillId="0" borderId="12" xfId="0" applyNumberFormat="1" applyFont="1" applyBorder="1" applyAlignment="1">
      <alignment horizontal="center" vertical="center"/>
    </xf>
    <xf numFmtId="184" fontId="3" fillId="0" borderId="13" xfId="0" applyNumberFormat="1" applyFont="1" applyBorder="1" applyAlignment="1">
      <alignment horizontal="center" vertical="center"/>
    </xf>
    <xf numFmtId="179" fontId="19" fillId="0" borderId="0" xfId="6262" applyNumberFormat="1" applyFont="1" applyFill="1" applyAlignment="1">
      <alignment horizontal="center" vertical="center"/>
    </xf>
    <xf numFmtId="189" fontId="3" fillId="0" borderId="1" xfId="0" applyNumberFormat="1" applyFont="1" applyFill="1" applyBorder="1" applyAlignment="1">
      <alignment horizontal="center" vertical="center"/>
    </xf>
    <xf numFmtId="189" fontId="3" fillId="0" borderId="6" xfId="0" applyNumberFormat="1" applyFont="1" applyFill="1" applyBorder="1" applyAlignment="1">
      <alignment horizontal="center" vertical="center"/>
    </xf>
    <xf numFmtId="187" fontId="3" fillId="0" borderId="1" xfId="0" applyNumberFormat="1" applyFont="1" applyBorder="1" applyAlignment="1">
      <alignment horizontal="center" vertical="center"/>
    </xf>
    <xf numFmtId="187" fontId="3" fillId="0" borderId="6" xfId="0" applyNumberFormat="1" applyFont="1" applyBorder="1" applyAlignment="1">
      <alignment horizontal="center" vertical="center"/>
    </xf>
    <xf numFmtId="187" fontId="3" fillId="0" borderId="1" xfId="0" applyNumberFormat="1" applyFont="1" applyFill="1" applyBorder="1" applyAlignment="1">
      <alignment horizontal="center" vertical="center"/>
    </xf>
    <xf numFmtId="187" fontId="3" fillId="0" borderId="6" xfId="0" applyNumberFormat="1" applyFont="1" applyFill="1" applyBorder="1" applyAlignment="1">
      <alignment horizontal="center" vertical="center"/>
    </xf>
    <xf numFmtId="179" fontId="14" fillId="0" borderId="0" xfId="0" applyNumberFormat="1" applyFont="1" applyFill="1" applyAlignment="1">
      <alignment horizontal="center" vertical="center"/>
    </xf>
    <xf numFmtId="183" fontId="19" fillId="0" borderId="0" xfId="0" applyNumberFormat="1" applyFont="1" applyFill="1" applyAlignment="1">
      <alignment horizontal="left" vertical="center"/>
    </xf>
    <xf numFmtId="0" fontId="27" fillId="0" borderId="0" xfId="0" applyFont="1" applyFill="1" applyAlignment="1">
      <alignment horizontal="center" vertical="center"/>
    </xf>
    <xf numFmtId="0" fontId="39" fillId="0" borderId="0" xfId="0" applyFont="1" applyFill="1" applyAlignment="1">
      <alignment horizontal="center" vertical="center"/>
    </xf>
    <xf numFmtId="0" fontId="5" fillId="0" borderId="3" xfId="0" applyFont="1" applyFill="1" applyBorder="1" applyAlignment="1">
      <alignment horizontal="center" vertical="center" wrapText="1"/>
    </xf>
    <xf numFmtId="186" fontId="27" fillId="0" borderId="5" xfId="0" applyNumberFormat="1" applyFont="1" applyFill="1" applyBorder="1" applyAlignment="1">
      <alignment horizontal="center" vertical="center"/>
    </xf>
    <xf numFmtId="186" fontId="5" fillId="0" borderId="5" xfId="0" applyNumberFormat="1" applyFont="1" applyFill="1" applyBorder="1" applyAlignment="1">
      <alignment horizontal="center" vertical="center"/>
    </xf>
    <xf numFmtId="0" fontId="5" fillId="0" borderId="4" xfId="0" applyFont="1" applyFill="1" applyBorder="1" applyAlignment="1">
      <alignment horizontal="center" vertical="center" wrapText="1"/>
    </xf>
    <xf numFmtId="1" fontId="3" fillId="0" borderId="3" xfId="0" applyNumberFormat="1" applyFont="1" applyFill="1" applyBorder="1" applyAlignment="1">
      <alignment horizontal="center" vertical="center" wrapText="1"/>
    </xf>
    <xf numFmtId="1" fontId="3" fillId="0" borderId="3" xfId="0" applyNumberFormat="1" applyFont="1" applyFill="1" applyBorder="1" applyAlignment="1">
      <alignment horizontal="center" vertical="center"/>
    </xf>
    <xf numFmtId="0" fontId="3" fillId="0" borderId="5" xfId="0" applyFont="1" applyFill="1" applyBorder="1" applyAlignment="1">
      <alignment horizontal="center" vertical="center" wrapText="1"/>
    </xf>
    <xf numFmtId="1" fontId="3" fillId="0" borderId="8" xfId="0" applyNumberFormat="1" applyFont="1" applyFill="1" applyBorder="1" applyAlignment="1">
      <alignment horizontal="center" vertical="center" wrapText="1"/>
    </xf>
    <xf numFmtId="1" fontId="3" fillId="0" borderId="8" xfId="0" applyNumberFormat="1" applyFont="1" applyFill="1" applyBorder="1" applyAlignment="1">
      <alignment horizontal="center" vertical="center"/>
    </xf>
    <xf numFmtId="0" fontId="3" fillId="0" borderId="6" xfId="0" applyFont="1" applyFill="1" applyBorder="1" applyAlignment="1">
      <alignment horizontal="center" vertical="center" wrapText="1"/>
    </xf>
    <xf numFmtId="1" fontId="3" fillId="0" borderId="5" xfId="0" applyNumberFormat="1" applyFont="1" applyFill="1" applyBorder="1" applyAlignment="1">
      <alignment horizontal="center" vertical="center" wrapText="1"/>
    </xf>
    <xf numFmtId="183" fontId="3" fillId="0" borderId="6" xfId="0" applyNumberFormat="1" applyFont="1" applyFill="1" applyBorder="1" applyAlignment="1">
      <alignment horizontal="center" vertical="center"/>
    </xf>
    <xf numFmtId="185" fontId="3" fillId="0" borderId="5" xfId="0" applyNumberFormat="1" applyFont="1" applyFill="1" applyBorder="1" applyAlignment="1">
      <alignment horizontal="center" vertical="center"/>
    </xf>
    <xf numFmtId="183" fontId="3" fillId="0" borderId="11" xfId="0" applyNumberFormat="1" applyFont="1" applyFill="1" applyBorder="1" applyAlignment="1">
      <alignment horizontal="center" vertical="center"/>
    </xf>
    <xf numFmtId="184" fontId="3" fillId="0" borderId="3" xfId="0" applyNumberFormat="1" applyFont="1" applyFill="1" applyBorder="1" applyAlignment="1">
      <alignment horizontal="center" vertical="center"/>
    </xf>
    <xf numFmtId="1" fontId="3" fillId="0" borderId="4" xfId="0" applyNumberFormat="1"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1" fontId="2" fillId="0" borderId="6" xfId="0" applyNumberFormat="1" applyFont="1" applyFill="1" applyBorder="1" applyAlignment="1">
      <alignment horizontal="center" vertical="center" wrapText="1"/>
    </xf>
    <xf numFmtId="184" fontId="2" fillId="0" borderId="5" xfId="0" applyNumberFormat="1" applyFont="1" applyFill="1" applyBorder="1" applyAlignment="1">
      <alignment horizontal="center" vertical="center"/>
    </xf>
    <xf numFmtId="184" fontId="3" fillId="0" borderId="4" xfId="0" applyNumberFormat="1" applyFont="1" applyFill="1" applyBorder="1" applyAlignment="1">
      <alignment horizontal="center" vertical="center"/>
    </xf>
    <xf numFmtId="1" fontId="3" fillId="0" borderId="10" xfId="0" applyNumberFormat="1" applyFont="1" applyFill="1" applyBorder="1" applyAlignment="1">
      <alignment horizontal="center" vertical="center" wrapText="1"/>
    </xf>
    <xf numFmtId="1" fontId="3" fillId="0" borderId="9" xfId="0" applyNumberFormat="1" applyFont="1" applyFill="1" applyBorder="1" applyAlignment="1">
      <alignment horizontal="center" vertical="center" wrapText="1"/>
    </xf>
    <xf numFmtId="1" fontId="3" fillId="0" borderId="12" xfId="0" applyNumberFormat="1" applyFont="1" applyFill="1" applyBorder="1" applyAlignment="1">
      <alignment horizontal="center" vertical="center" wrapText="1"/>
    </xf>
    <xf numFmtId="188" fontId="3" fillId="0" borderId="3" xfId="12169" applyNumberFormat="1" applyFont="1" applyFill="1" applyBorder="1" applyAlignment="1">
      <alignment horizontal="center" vertical="center" wrapText="1"/>
    </xf>
    <xf numFmtId="184" fontId="2" fillId="0" borderId="5" xfId="12169" applyNumberFormat="1" applyFont="1" applyFill="1" applyBorder="1" applyAlignment="1">
      <alignment horizontal="center" vertical="center" wrapText="1"/>
    </xf>
    <xf numFmtId="188" fontId="3" fillId="0" borderId="4" xfId="12169" applyNumberFormat="1" applyFont="1" applyFill="1" applyBorder="1" applyAlignment="1">
      <alignment horizontal="center" vertical="center" wrapText="1"/>
    </xf>
    <xf numFmtId="183" fontId="3" fillId="0" borderId="4" xfId="29812" applyNumberFormat="1" applyFont="1" applyFill="1" applyBorder="1" applyAlignment="1">
      <alignment horizontal="center" vertical="center" wrapText="1"/>
    </xf>
    <xf numFmtId="183" fontId="3" fillId="0" borderId="3" xfId="29812" applyNumberFormat="1" applyFont="1" applyFill="1" applyBorder="1" applyAlignment="1">
      <alignment horizontal="center" vertical="center" wrapText="1"/>
    </xf>
    <xf numFmtId="184" fontId="3" fillId="0" borderId="3" xfId="12169" applyNumberFormat="1" applyFont="1" applyFill="1" applyBorder="1" applyAlignment="1">
      <alignment horizontal="center" vertical="center" wrapText="1"/>
    </xf>
    <xf numFmtId="189" fontId="2" fillId="0" borderId="5" xfId="12169" applyNumberFormat="1" applyFont="1" applyFill="1" applyBorder="1" applyAlignment="1">
      <alignment horizontal="center" vertical="center" wrapText="1"/>
    </xf>
    <xf numFmtId="182" fontId="5" fillId="0" borderId="5" xfId="0" applyNumberFormat="1" applyFont="1" applyFill="1" applyBorder="1" applyAlignment="1">
      <alignment horizontal="center" vertical="center"/>
    </xf>
    <xf numFmtId="0" fontId="39" fillId="0" borderId="0" xfId="0" applyFont="1" applyFill="1" applyAlignment="1">
      <alignment horizontal="left" vertical="center"/>
    </xf>
    <xf numFmtId="186" fontId="5" fillId="0" borderId="3" xfId="0" applyNumberFormat="1" applyFont="1" applyFill="1" applyBorder="1" applyAlignment="1">
      <alignment horizontal="center" vertical="center"/>
    </xf>
    <xf numFmtId="186" fontId="27" fillId="0" borderId="4" xfId="0" applyNumberFormat="1" applyFont="1" applyFill="1" applyBorder="1" applyAlignment="1">
      <alignment horizontal="center" vertical="center"/>
    </xf>
    <xf numFmtId="184" fontId="3" fillId="0" borderId="5" xfId="12169" applyNumberFormat="1" applyFont="1" applyFill="1" applyBorder="1" applyAlignment="1">
      <alignment horizontal="left" vertical="center" wrapText="1"/>
    </xf>
    <xf numFmtId="184" fontId="2" fillId="0" borderId="5" xfId="12169" applyNumberFormat="1" applyFont="1" applyFill="1" applyBorder="1" applyAlignment="1">
      <alignment horizontal="left" vertical="center" wrapText="1"/>
    </xf>
    <xf numFmtId="184" fontId="32" fillId="0" borderId="5" xfId="12169" applyNumberFormat="1" applyFont="1" applyFill="1" applyBorder="1" applyAlignment="1">
      <alignment horizontal="left" vertical="center" wrapText="1"/>
    </xf>
    <xf numFmtId="179" fontId="2" fillId="0" borderId="0" xfId="0" applyNumberFormat="1" applyFont="1" applyFill="1" applyAlignment="1">
      <alignment horizontal="left" vertical="center"/>
    </xf>
    <xf numFmtId="0" fontId="40" fillId="0" borderId="0" xfId="0" applyFont="1" applyFill="1" applyAlignment="1">
      <alignment horizontal="left" vertical="center"/>
    </xf>
    <xf numFmtId="186" fontId="3" fillId="0" borderId="0" xfId="0" applyNumberFormat="1" applyFont="1" applyFill="1" applyAlignment="1">
      <alignment horizontal="left" vertical="center"/>
    </xf>
    <xf numFmtId="178" fontId="3" fillId="0" borderId="0" xfId="0" applyNumberFormat="1" applyFont="1" applyFill="1" applyAlignment="1">
      <alignment horizontal="left" vertical="center"/>
    </xf>
    <xf numFmtId="179" fontId="3" fillId="0" borderId="0" xfId="0" applyNumberFormat="1" applyFont="1" applyFill="1" applyAlignment="1">
      <alignment horizontal="left" vertical="center"/>
    </xf>
    <xf numFmtId="1" fontId="2" fillId="0" borderId="1" xfId="0" applyNumberFormat="1" applyFont="1" applyFill="1" applyBorder="1" applyAlignment="1">
      <alignment horizontal="center" vertical="center"/>
    </xf>
    <xf numFmtId="1" fontId="2" fillId="0" borderId="6" xfId="0" applyNumberFormat="1" applyFont="1" applyFill="1" applyBorder="1" applyAlignment="1">
      <alignment horizontal="center" vertical="center"/>
    </xf>
    <xf numFmtId="1" fontId="2" fillId="0" borderId="5" xfId="0" applyNumberFormat="1" applyFont="1" applyFill="1" applyBorder="1" applyAlignment="1">
      <alignment horizontal="center" vertical="center"/>
    </xf>
    <xf numFmtId="0" fontId="41" fillId="0" borderId="0" xfId="0" applyFont="1" applyFill="1" applyAlignment="1">
      <alignment horizontal="center" vertical="center"/>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0" fillId="0" borderId="0" xfId="0" applyFont="1" applyFill="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0" xfId="0" applyFont="1" applyFill="1" applyBorder="1" applyAlignment="1">
      <alignment horizontal="center" vertical="center" wrapText="1"/>
    </xf>
    <xf numFmtId="189" fontId="5" fillId="0" borderId="5" xfId="0" applyNumberFormat="1" applyFont="1" applyFill="1" applyBorder="1" applyAlignment="1">
      <alignment horizontal="center" vertical="center"/>
    </xf>
    <xf numFmtId="0" fontId="3" fillId="0" borderId="9" xfId="0" applyFont="1" applyFill="1" applyBorder="1" applyAlignment="1">
      <alignment horizontal="center" vertical="center" wrapText="1"/>
    </xf>
    <xf numFmtId="178" fontId="2" fillId="0" borderId="5" xfId="0" applyNumberFormat="1" applyFont="1" applyFill="1" applyBorder="1" applyAlignment="1">
      <alignment horizontal="center" vertical="center"/>
    </xf>
    <xf numFmtId="0" fontId="42" fillId="0" borderId="0" xfId="0" applyFont="1" applyFill="1" applyBorder="1" applyAlignment="1">
      <alignment horizontal="center" vertical="center"/>
    </xf>
    <xf numFmtId="0" fontId="42" fillId="0" borderId="0" xfId="0" applyFont="1" applyFill="1" applyAlignment="1">
      <alignment horizontal="center" vertical="center"/>
    </xf>
    <xf numFmtId="0" fontId="43" fillId="0" borderId="0" xfId="0" applyFont="1" applyFill="1" applyBorder="1" applyAlignment="1">
      <alignment horizontal="center" vertical="center"/>
    </xf>
    <xf numFmtId="0" fontId="43" fillId="0" borderId="0" xfId="0" applyFont="1" applyFill="1" applyAlignment="1">
      <alignment horizontal="center" vertical="center"/>
    </xf>
    <xf numFmtId="0" fontId="3" fillId="0" borderId="0" xfId="0" applyFont="1" applyFill="1" applyBorder="1" applyAlignment="1">
      <alignment horizontal="center" vertical="center"/>
    </xf>
    <xf numFmtId="179" fontId="3" fillId="0" borderId="1" xfId="0" applyNumberFormat="1" applyFont="1" applyFill="1" applyBorder="1" applyAlignment="1">
      <alignment horizontal="center" vertical="center"/>
    </xf>
    <xf numFmtId="0" fontId="3" fillId="0" borderId="0"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178" fontId="3" fillId="0" borderId="1" xfId="0" applyNumberFormat="1" applyFont="1" applyFill="1" applyBorder="1" applyAlignment="1">
      <alignment horizontal="center" vertical="center"/>
    </xf>
    <xf numFmtId="188"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textRotation="255"/>
    </xf>
    <xf numFmtId="0" fontId="3" fillId="0" borderId="0" xfId="0" applyFont="1" applyFill="1" applyAlignment="1">
      <alignment horizontal="center" vertical="center" wrapText="1"/>
    </xf>
    <xf numFmtId="0" fontId="3" fillId="0" borderId="8" xfId="0" applyFont="1" applyFill="1" applyBorder="1" applyAlignment="1">
      <alignment horizontal="center" vertical="center" wrapText="1"/>
    </xf>
    <xf numFmtId="188" fontId="3" fillId="0" borderId="0" xfId="0" applyNumberFormat="1" applyFont="1" applyFill="1" applyAlignment="1">
      <alignment horizontal="center" vertical="center"/>
    </xf>
    <xf numFmtId="188" fontId="2" fillId="0" borderId="5" xfId="12169" applyNumberFormat="1" applyFont="1" applyFill="1" applyBorder="1" applyAlignment="1">
      <alignment horizontal="center" vertical="center" wrapText="1"/>
    </xf>
    <xf numFmtId="183" fontId="2" fillId="0" borderId="5" xfId="29812" applyNumberFormat="1" applyFont="1" applyFill="1" applyBorder="1" applyAlignment="1">
      <alignment horizontal="center" vertical="center" wrapText="1"/>
    </xf>
    <xf numFmtId="178" fontId="2" fillId="0" borderId="5" xfId="12169" applyNumberFormat="1" applyFont="1" applyFill="1" applyBorder="1" applyAlignment="1">
      <alignment horizontal="center" vertical="center" wrapText="1"/>
    </xf>
    <xf numFmtId="186" fontId="3" fillId="0" borderId="5" xfId="0" applyNumberFormat="1" applyFont="1" applyFill="1" applyBorder="1" applyAlignment="1">
      <alignment horizontal="center" vertical="center"/>
    </xf>
    <xf numFmtId="188" fontId="42" fillId="0" borderId="0" xfId="0" applyNumberFormat="1" applyFont="1" applyFill="1" applyAlignment="1">
      <alignment horizontal="center" vertical="center"/>
    </xf>
    <xf numFmtId="179" fontId="3" fillId="0" borderId="6" xfId="0" applyNumberFormat="1" applyFont="1" applyFill="1" applyBorder="1" applyAlignment="1">
      <alignment horizontal="center" vertical="center"/>
    </xf>
    <xf numFmtId="178" fontId="3" fillId="0" borderId="6" xfId="0" applyNumberFormat="1" applyFont="1" applyFill="1" applyBorder="1" applyAlignment="1">
      <alignment horizontal="center" vertical="center"/>
    </xf>
    <xf numFmtId="179" fontId="15" fillId="0" borderId="5" xfId="0" applyNumberFormat="1" applyFont="1" applyFill="1" applyBorder="1" applyAlignment="1">
      <alignment horizontal="center" vertical="center" wrapText="1"/>
    </xf>
    <xf numFmtId="188" fontId="3" fillId="0" borderId="6" xfId="0" applyNumberFormat="1" applyFont="1" applyFill="1" applyBorder="1" applyAlignment="1">
      <alignment horizontal="center" vertical="center"/>
    </xf>
    <xf numFmtId="188" fontId="3" fillId="0" borderId="2" xfId="0" applyNumberFormat="1" applyFont="1" applyFill="1" applyBorder="1" applyAlignment="1">
      <alignment horizontal="center" vertical="center"/>
    </xf>
    <xf numFmtId="184" fontId="3" fillId="0" borderId="5" xfId="29812" applyNumberFormat="1" applyFont="1" applyFill="1" applyBorder="1" applyAlignment="1">
      <alignment horizontal="center" vertical="center" wrapText="1"/>
    </xf>
    <xf numFmtId="184" fontId="5" fillId="0" borderId="4" xfId="0" applyNumberFormat="1" applyFont="1" applyFill="1" applyBorder="1" applyAlignment="1">
      <alignment horizontal="center" vertical="center"/>
    </xf>
    <xf numFmtId="179" fontId="15" fillId="0" borderId="1" xfId="0" applyNumberFormat="1" applyFont="1" applyFill="1" applyBorder="1" applyAlignment="1">
      <alignment horizontal="center" vertical="center" wrapText="1"/>
    </xf>
    <xf numFmtId="179" fontId="15" fillId="0" borderId="2" xfId="0" applyNumberFormat="1" applyFont="1" applyFill="1" applyBorder="1" applyAlignment="1">
      <alignment horizontal="center" vertical="center" wrapText="1"/>
    </xf>
    <xf numFmtId="179" fontId="15" fillId="0" borderId="6" xfId="0" applyNumberFormat="1" applyFont="1" applyFill="1" applyBorder="1" applyAlignment="1">
      <alignment horizontal="center" vertical="center" wrapText="1"/>
    </xf>
    <xf numFmtId="179" fontId="42" fillId="0" borderId="1" xfId="0" applyNumberFormat="1" applyFont="1" applyFill="1" applyBorder="1" applyAlignment="1">
      <alignment horizontal="center" vertical="center"/>
    </xf>
    <xf numFmtId="179" fontId="42" fillId="0" borderId="2" xfId="0" applyNumberFormat="1" applyFont="1" applyFill="1" applyBorder="1" applyAlignment="1">
      <alignment horizontal="center" vertical="center"/>
    </xf>
    <xf numFmtId="179" fontId="42" fillId="0" borderId="6" xfId="0" applyNumberFormat="1" applyFont="1" applyFill="1" applyBorder="1" applyAlignment="1">
      <alignment horizontal="center" vertical="center"/>
    </xf>
    <xf numFmtId="179" fontId="42" fillId="0" borderId="0" xfId="0" applyNumberFormat="1" applyFont="1" applyFill="1" applyAlignment="1">
      <alignment horizontal="center" vertical="center"/>
    </xf>
    <xf numFmtId="188" fontId="42" fillId="0" borderId="0" xfId="0" applyNumberFormat="1" applyFont="1" applyFill="1" applyAlignment="1">
      <alignment horizontal="left" vertical="center"/>
    </xf>
    <xf numFmtId="0" fontId="3" fillId="0" borderId="15" xfId="0" applyFont="1" applyFill="1" applyBorder="1" applyAlignment="1">
      <alignment horizontal="center" vertical="center" wrapText="1"/>
    </xf>
    <xf numFmtId="178" fontId="2" fillId="0" borderId="0" xfId="0" applyNumberFormat="1" applyFont="1" applyFill="1" applyAlignment="1">
      <alignment horizontal="left" vertical="center"/>
    </xf>
    <xf numFmtId="0" fontId="42" fillId="0" borderId="0" xfId="0" applyFont="1" applyFill="1" applyAlignment="1">
      <alignment horizontal="left" vertical="center"/>
    </xf>
    <xf numFmtId="0" fontId="43" fillId="0" borderId="0" xfId="0" applyFont="1" applyFill="1" applyAlignment="1">
      <alignment horizontal="left" vertical="center"/>
    </xf>
    <xf numFmtId="179" fontId="15" fillId="0" borderId="0" xfId="0" applyNumberFormat="1" applyFont="1" applyFill="1" applyAlignment="1">
      <alignment horizontal="left" vertical="center" wrapText="1"/>
    </xf>
    <xf numFmtId="179" fontId="42" fillId="0" borderId="0" xfId="0" applyNumberFormat="1" applyFont="1" applyFill="1" applyAlignment="1">
      <alignment horizontal="left" vertical="center"/>
    </xf>
    <xf numFmtId="179" fontId="42" fillId="0" borderId="0" xfId="0" applyNumberFormat="1" applyFont="1" applyFill="1" applyAlignment="1">
      <alignment horizontal="left" vertical="center" wrapText="1"/>
    </xf>
    <xf numFmtId="184" fontId="42" fillId="0" borderId="0" xfId="0" applyNumberFormat="1" applyFont="1" applyFill="1" applyAlignment="1">
      <alignment horizontal="left" vertical="center"/>
    </xf>
    <xf numFmtId="188" fontId="42" fillId="0" borderId="0" xfId="12169" applyNumberFormat="1" applyFont="1" applyFill="1" applyAlignment="1">
      <alignment horizontal="left" vertical="center" wrapText="1"/>
    </xf>
    <xf numFmtId="1" fontId="15" fillId="0" borderId="0" xfId="0" applyNumberFormat="1" applyFont="1" applyFill="1" applyBorder="1" applyAlignment="1">
      <alignment horizontal="center" vertical="center"/>
    </xf>
    <xf numFmtId="179" fontId="15" fillId="0" borderId="0" xfId="0" applyNumberFormat="1" applyFont="1" applyFill="1" applyBorder="1" applyAlignment="1">
      <alignment horizontal="center" vertical="center"/>
    </xf>
    <xf numFmtId="179" fontId="42" fillId="0" borderId="0" xfId="12169" applyNumberFormat="1" applyFont="1" applyFill="1" applyBorder="1" applyAlignment="1">
      <alignment horizontal="center" vertical="center" wrapText="1"/>
    </xf>
    <xf numFmtId="188" fontId="42" fillId="0" borderId="0" xfId="12169" applyNumberFormat="1" applyFont="1" applyFill="1" applyBorder="1" applyAlignment="1">
      <alignment horizontal="center" vertical="center" wrapText="1"/>
    </xf>
    <xf numFmtId="183" fontId="42" fillId="0" borderId="0" xfId="40276" applyNumberFormat="1" applyFont="1" applyFill="1" applyBorder="1" applyAlignment="1">
      <alignment horizontal="center" vertical="center"/>
    </xf>
    <xf numFmtId="179" fontId="42" fillId="0" borderId="0" xfId="0" applyNumberFormat="1" applyFont="1" applyFill="1" applyBorder="1" applyAlignment="1">
      <alignment horizontal="center" vertical="center"/>
    </xf>
    <xf numFmtId="188" fontId="42" fillId="0" borderId="0" xfId="0" applyNumberFormat="1" applyFont="1" applyFill="1" applyBorder="1" applyAlignment="1">
      <alignment horizontal="center" vertical="center"/>
    </xf>
  </cellXfs>
  <cellStyles count="41989">
    <cellStyle name="常规" xfId="0" builtinId="0"/>
    <cellStyle name="强调文字颜色 6 2 3 2 5" xfId="1"/>
    <cellStyle name="常规 6 3 3 2 5" xfId="2"/>
    <cellStyle name="常规 7 7 3 5 2" xfId="3"/>
    <cellStyle name="常规 7 2 3 4 7 2 3" xfId="4"/>
    <cellStyle name="常规 2 3 4 3 5 4" xfId="5"/>
    <cellStyle name="强调文字颜色 6 2 2 2 6 2 2" xfId="6"/>
    <cellStyle name="常规 7 2 4 3 2 2 2 2" xfId="7"/>
    <cellStyle name="常规 7 2 6 2 3 4 3" xfId="8"/>
    <cellStyle name="输出 2 5 2 3" xfId="9"/>
    <cellStyle name="计算 2 5 4 3" xfId="10"/>
    <cellStyle name="强调文字颜色 1 2 2 2 2 5" xfId="11"/>
    <cellStyle name="常规 2 3 4 5 3 3" xfId="12"/>
    <cellStyle name="常规 9 2 3 2 3 3" xfId="13"/>
    <cellStyle name="常规 60 3 2 3" xfId="14"/>
    <cellStyle name="常规 55 3 2 3" xfId="15"/>
    <cellStyle name="适中 2 3" xfId="16"/>
    <cellStyle name="常规 6 2 2 2 2 6 2 2" xfId="17"/>
    <cellStyle name="常规 43 2 3 3 3" xfId="18"/>
    <cellStyle name="常规 38 2 3 3 3" xfId="19"/>
    <cellStyle name="常规 2 2 6 3 7 2" xfId="20"/>
    <cellStyle name="常规 4 2 2 4 7 2" xfId="21"/>
    <cellStyle name="常规 2 5 3 2 2 4 2" xfId="22"/>
    <cellStyle name="40% - 强调文字颜色 2 13" xfId="23"/>
    <cellStyle name="常规 7 2 5 5 5 2 2" xfId="24"/>
    <cellStyle name="常规 6 5 2 3 2 3 3 3" xfId="25"/>
    <cellStyle name="常规 6 7 3 4 6" xfId="26"/>
    <cellStyle name="常规 7 3 2 3 2 2 6" xfId="27"/>
    <cellStyle name="常规 28 3 2 3 2" xfId="28"/>
    <cellStyle name="强调文字颜色 2 2 13" xfId="29"/>
    <cellStyle name="好 2 6 7 2" xfId="30"/>
    <cellStyle name="常规 22 7 3" xfId="31"/>
    <cellStyle name="常规 17 7 3" xfId="32"/>
    <cellStyle name="常规 8 2 3 5 4 2" xfId="33"/>
    <cellStyle name="汇总 2 2 2 2 5" xfId="34"/>
    <cellStyle name="常规 2 2 3 5 2 3 3" xfId="35"/>
    <cellStyle name="常规 3 11 5 2 2" xfId="36"/>
    <cellStyle name="常规 8 2 6" xfId="37"/>
    <cellStyle name="常规 7 3 4 2 7 3" xfId="38"/>
    <cellStyle name="常规 8 2 3 5 3 2 2" xfId="39"/>
    <cellStyle name="常规 9 2 2 2 8" xfId="40"/>
    <cellStyle name="常规 7 3 4 2 5" xfId="41"/>
    <cellStyle name="常规 9 3 2 2 6 2 2" xfId="42"/>
    <cellStyle name="常规 8 2 3 5 4 3" xfId="43"/>
    <cellStyle name="常规 2 4 5 7 2" xfId="44"/>
    <cellStyle name="常规 5 2 6 2 3" xfId="45"/>
    <cellStyle name="常规 41 3 5 2" xfId="46"/>
    <cellStyle name="常规 36 3 5 2" xfId="47"/>
    <cellStyle name="常规 6 4 2 3 5 2 2" xfId="48"/>
    <cellStyle name="常规 6 3 3 3 8 2" xfId="49"/>
    <cellStyle name="常规 8 2 2 3 2 2 2" xfId="50"/>
    <cellStyle name="常规 4 2 4 2" xfId="51"/>
    <cellStyle name="强调文字颜色 5 2 3 2 3 2" xfId="52"/>
    <cellStyle name="常规 9 2 2 3 3 5" xfId="53"/>
    <cellStyle name="强调文字颜色 4 2 2 5 2 3" xfId="54"/>
    <cellStyle name="常规 6 4 2 3 2 3 3 2 2" xfId="55"/>
    <cellStyle name="常规 6 6 3 2 3" xfId="56"/>
    <cellStyle name="常规 6 4 4" xfId="57"/>
    <cellStyle name="常规 9 3 2 8" xfId="58"/>
    <cellStyle name="好 2 6 6 2 2" xfId="59"/>
    <cellStyle name="常规 22 6 3 2" xfId="60"/>
    <cellStyle name="常规 17 6 3 2" xfId="61"/>
    <cellStyle name="输入 2 5 3" xfId="62"/>
    <cellStyle name="常规 9 2 2 3 3 2 2 2" xfId="63"/>
    <cellStyle name="适中 2 4" xfId="64"/>
    <cellStyle name="注释 2 3 7" xfId="65"/>
    <cellStyle name="常规 5 3 3 2 7" xfId="66"/>
    <cellStyle name="常规 7 8 4 4 2 2" xfId="67"/>
    <cellStyle name="常规 30 2 2 2 3" xfId="68"/>
    <cellStyle name="常规 25 2 2 2 3" xfId="69"/>
    <cellStyle name="常规 6 5 4 4 4 3" xfId="70"/>
    <cellStyle name="常规 6 6 2 2 5" xfId="71"/>
    <cellStyle name="常规 21" xfId="72"/>
    <cellStyle name="常规 16" xfId="73"/>
    <cellStyle name="常规 7 3 2 4 5" xfId="74"/>
    <cellStyle name="常规 7 4 5 3 3 2" xfId="75"/>
    <cellStyle name="常规 9 4 3 4" xfId="76"/>
    <cellStyle name="常规 9 5 5 3" xfId="77"/>
    <cellStyle name="注释 2 8 2 2" xfId="78"/>
    <cellStyle name="注释 4 2" xfId="79"/>
    <cellStyle name="常规 3 6 2 3 5" xfId="80"/>
    <cellStyle name="输入 2 2 4 3 2 2" xfId="81"/>
    <cellStyle name="常规 8 5 2 7 2" xfId="82"/>
    <cellStyle name="常规 6 5 2 2 2 8 2" xfId="83"/>
    <cellStyle name="常规 3 3 2 2 2 2" xfId="84"/>
    <cellStyle name="常规 8 5 3 8" xfId="85"/>
    <cellStyle name="常规 7 3 2 2 4 2 3" xfId="86"/>
    <cellStyle name="注释 2 2 2 9" xfId="87"/>
    <cellStyle name="常规 2 6 4 6" xfId="88"/>
    <cellStyle name="常规 6 3 3 3 2 4 3" xfId="89"/>
    <cellStyle name="常规 6 5 2 9 2 2" xfId="90"/>
    <cellStyle name="常规 6 4 3 2 3 5 2" xfId="91"/>
    <cellStyle name="强调文字颜色 1 2 7 3" xfId="92"/>
    <cellStyle name="常规 9 3 4 3 3 2 2" xfId="93"/>
    <cellStyle name="常规 8 2 2 3 2 2 6" xfId="94"/>
    <cellStyle name="常规 7 3 4 2 3 2 2 2" xfId="95"/>
    <cellStyle name="强调文字颜色 6 2 3 7 2 2" xfId="96"/>
    <cellStyle name="强调文字颜色 5 2 2 2 3 4 2" xfId="97"/>
    <cellStyle name="常规 7 5 5 3 2 2" xfId="98"/>
    <cellStyle name="常规 3 2 2 7 5 2 2" xfId="99"/>
    <cellStyle name="常规 8 5 5 5 3" xfId="100"/>
    <cellStyle name="强调文字颜色 3 2 4 3 3" xfId="101"/>
    <cellStyle name="强调文字颜色 2 3 2" xfId="102"/>
    <cellStyle name="输出 2 3 4" xfId="103"/>
    <cellStyle name="常规 3 2 5 2 3 3" xfId="104"/>
    <cellStyle name="输出 2 3 3 2" xfId="105"/>
    <cellStyle name="常规 9 9 7" xfId="106"/>
    <cellStyle name="常规 7 2 5 6 2" xfId="107"/>
    <cellStyle name="强调文字颜色 1 2 2 2 2 2" xfId="108"/>
    <cellStyle name="输出 2 2 3 5 2" xfId="109"/>
    <cellStyle name="输入 2 2 3 3" xfId="110"/>
    <cellStyle name="适中 2 2 2 4 2 2" xfId="111"/>
    <cellStyle name="注释 2 3 7 2" xfId="112"/>
    <cellStyle name="常规 9 5 3 3 4 2" xfId="113"/>
    <cellStyle name="强调文字颜色 1 2 2 2 3 2" xfId="114"/>
    <cellStyle name="常规 9 2 10 2" xfId="115"/>
    <cellStyle name="解释性文本 2 2 9 2" xfId="116"/>
    <cellStyle name="好 2 5 2 2" xfId="117"/>
    <cellStyle name="检查单元格 2 2 7 2" xfId="118"/>
    <cellStyle name="常规 8 3 5 3" xfId="119"/>
    <cellStyle name="适中 2 2 2 5 2" xfId="120"/>
    <cellStyle name="常规 2 8 2 6 2 2" xfId="121"/>
    <cellStyle name="强调文字颜色 6 2 3 7 2" xfId="122"/>
    <cellStyle name="适中 2 5 2" xfId="123"/>
    <cellStyle name="注释 2 3 2 2 2" xfId="124"/>
    <cellStyle name="常规 7 2 6 3 6 2" xfId="125"/>
    <cellStyle name="常规 21 2 4 8" xfId="126"/>
    <cellStyle name="强调文字颜色 5 2 3 8 2" xfId="127"/>
    <cellStyle name="常规 8 2 8 4 2 2" xfId="128"/>
    <cellStyle name="强调文字颜色 3 2 3 9 2 2" xfId="129"/>
    <cellStyle name="常规 7 2 4 3 3 3 2 2" xfId="130"/>
    <cellStyle name="适中 2 2 4 6" xfId="131"/>
    <cellStyle name="强调文字颜色 6 2 6 2 2 2" xfId="132"/>
    <cellStyle name="常规 4 2 2 3 5 2 2" xfId="133"/>
    <cellStyle name="适中 2 2 3 2 2" xfId="134"/>
    <cellStyle name="常规 9 2 2 3 4 6" xfId="135"/>
    <cellStyle name="强调文字颜色 5 2 3 6 2 2" xfId="136"/>
    <cellStyle name="计算 2 5 3 3" xfId="137"/>
    <cellStyle name="强调文字颜色 5 2 2 2 2" xfId="138"/>
    <cellStyle name="常规 6 8 3 2 3 2 2" xfId="139"/>
    <cellStyle name="常规 7 4 4 2 8 2" xfId="140"/>
    <cellStyle name="强调文字颜色 6 2 6 6" xfId="141"/>
    <cellStyle name="常规 3 3 3 2 5 2 2" xfId="142"/>
    <cellStyle name="注释 19" xfId="143"/>
    <cellStyle name="常规 2 5 3 9 2 2" xfId="144"/>
    <cellStyle name="适中 2 3 2" xfId="145"/>
    <cellStyle name="常规 7 8 3 6 2" xfId="146"/>
    <cellStyle name="注释 2 2 2 7" xfId="147"/>
    <cellStyle name="强调文字颜色 6 2 3 2 2" xfId="148"/>
    <cellStyle name="常规 6 5 3 3 2 4 2" xfId="149"/>
    <cellStyle name="常规 8 2" xfId="150"/>
    <cellStyle name="常规 6 3 3 3 2 2 3 2" xfId="151"/>
    <cellStyle name="60% - 强调文字颜色 1 2 6 3 2" xfId="152"/>
    <cellStyle name="检查单元格 2 3 6 2" xfId="153"/>
    <cellStyle name="常规 2 6 4 3 4 2 2" xfId="154"/>
    <cellStyle name="常规 6 9 3 2 2 3 2" xfId="155"/>
    <cellStyle name="常规 27 6 2 2 2" xfId="156"/>
    <cellStyle name="好 2 5 4" xfId="157"/>
    <cellStyle name="常规 21 4 4 2 3" xfId="158"/>
    <cellStyle name="常规 6 2 3 2 2 6" xfId="159"/>
    <cellStyle name="常规 8 2 3 5 4 2 2" xfId="160"/>
    <cellStyle name="常规 4 4 3 5 2" xfId="161"/>
    <cellStyle name="解释性文本 2 2 4 2 3" xfId="162"/>
    <cellStyle name="强调文字颜色 2 2 3 7 2" xfId="163"/>
    <cellStyle name="输出 2 2 4 4 2 2" xfId="164"/>
    <cellStyle name="常规 4 6 3 3 2" xfId="165"/>
    <cellStyle name="常规 9 7 6" xfId="166"/>
    <cellStyle name="常规 6 4 2 4" xfId="167"/>
    <cellStyle name="注释 2 4 2" xfId="168"/>
    <cellStyle name="常规 7 7 2 2 3 2" xfId="169"/>
    <cellStyle name="常规 6 2 2 2 2 3 4 3" xfId="170"/>
    <cellStyle name="强调文字颜色 1 2 3 10 2" xfId="171"/>
    <cellStyle name="常规 9 2 2 3 3 2 3" xfId="172"/>
    <cellStyle name="常规 4 5 3 6 2" xfId="173"/>
    <cellStyle name="常规 2 2 2 3 2 8" xfId="174"/>
    <cellStyle name="常规 7 3 4 4 5 2" xfId="175"/>
    <cellStyle name="常规 20 2 2 5 3" xfId="176"/>
    <cellStyle name="常规 15 2 2 5 3" xfId="177"/>
    <cellStyle name="输入 2 9 2" xfId="178"/>
    <cellStyle name="常规 6 4 3 3 6 3" xfId="179"/>
    <cellStyle name="常规 6 3 5 3 3 3" xfId="180"/>
    <cellStyle name="常规 15 2 2 2 3 2 3" xfId="181"/>
    <cellStyle name="常规 15 4 2 6" xfId="182"/>
    <cellStyle name="好 2 3 4 2" xfId="183"/>
    <cellStyle name="常规 14 4 3" xfId="184"/>
    <cellStyle name="常规 7 4 4 4 6 2" xfId="185"/>
    <cellStyle name="常规 21 2 2 6 3" xfId="186"/>
    <cellStyle name="强调文字颜色 6 2 2 2 7" xfId="187"/>
    <cellStyle name="常规 7 3 3 3 6 3" xfId="188"/>
    <cellStyle name="强调文字颜色 3 2 2 2 2 4 2 2" xfId="189"/>
    <cellStyle name="常规 6 5 2 2 3 4 3" xfId="190"/>
    <cellStyle name="常规 8 5 3 3 3" xfId="191"/>
    <cellStyle name="常规 3 2 4 4 4 2" xfId="192"/>
    <cellStyle name="注释 2 3 2" xfId="193"/>
    <cellStyle name="常规 6 2 2 2 3 6 2 2" xfId="194"/>
    <cellStyle name="输入 2 10 2 2" xfId="195"/>
    <cellStyle name="好 3 2 2 3 3" xfId="196"/>
    <cellStyle name="常规 7 2 2 3 4 4" xfId="197"/>
    <cellStyle name="输出 2 2 4" xfId="198"/>
    <cellStyle name="输入 2 2 4 4 2 2" xfId="199"/>
    <cellStyle name="常规 7 3 2 2 4 2 2 2" xfId="200"/>
    <cellStyle name="输出 2 2 2 6" xfId="201"/>
    <cellStyle name="注释 2 2 2 2 3 2 2" xfId="202"/>
    <cellStyle name="常规 4 2 6 2 4 2 2" xfId="203"/>
    <cellStyle name="强调文字颜色 1 2 2 2 2" xfId="204"/>
    <cellStyle name="常规 6 5 4 4 2 2 2" xfId="205"/>
    <cellStyle name="常规 2 6 7 2 3" xfId="206"/>
    <cellStyle name="强调文字颜色 2 2 2 6 2 2" xfId="207"/>
    <cellStyle name="常规 3 2 2 2 2 4 2 2 2" xfId="208"/>
    <cellStyle name="常规 7 4 2 9" xfId="209"/>
    <cellStyle name="注释 2 2 2 2 2 2" xfId="210"/>
    <cellStyle name="常规 4 2 2 3 2 3 2 2" xfId="211"/>
    <cellStyle name="常规 8 2 6 3 5" xfId="212"/>
    <cellStyle name="常规 6 2 4 2 3 2 2" xfId="213"/>
    <cellStyle name="常规 7 3 5 3" xfId="214"/>
    <cellStyle name="常规 7 3 2 2 6 2 2" xfId="215"/>
    <cellStyle name="常规 6 5 3 5 2" xfId="216"/>
    <cellStyle name="常规 9 2 4 2 7" xfId="217"/>
    <cellStyle name="解释性文本 2 2 2 7 3" xfId="218"/>
    <cellStyle name="计算 2 4 3" xfId="219"/>
    <cellStyle name="强调文字颜色 4 2 8 3" xfId="220"/>
    <cellStyle name="常规 6 4 2 2 3 6 2" xfId="221"/>
    <cellStyle name="常规 14 2 2 2 7" xfId="222"/>
    <cellStyle name="常规 6 4 3 3 7 2" xfId="223"/>
    <cellStyle name="常规 9 2 2 4 3 2 3" xfId="224"/>
    <cellStyle name="常规 6 3 3 4 3 5" xfId="225"/>
    <cellStyle name="常规 7 6 2 2 2 2" xfId="226"/>
    <cellStyle name="常规 3 3 4 4 6" xfId="227"/>
    <cellStyle name="常规 2 4 4 4 2 3" xfId="228"/>
    <cellStyle name="常规 6 3 3 2 6" xfId="229"/>
    <cellStyle name="常规 54 3 4 3" xfId="230"/>
    <cellStyle name="常规 49 3 4 3" xfId="231"/>
    <cellStyle name="常规 7 2 2 4 6 3" xfId="232"/>
    <cellStyle name="强调文字颜色 1 2 2 2 5 3" xfId="233"/>
    <cellStyle name="常规 6 6 3 3 2 2 2 3" xfId="234"/>
    <cellStyle name="常规 6 4 3 2 4 2 2" xfId="235"/>
    <cellStyle name="常规 6 4 2 2 8 2" xfId="236"/>
    <cellStyle name="常规 7 8 3 3 2 2" xfId="237"/>
    <cellStyle name="常规 2 2 3 4 2 2 2 3" xfId="238"/>
    <cellStyle name="常规 9 4 2 2 4 2" xfId="239"/>
    <cellStyle name="常规 6 6 2 2 4" xfId="240"/>
    <cellStyle name="常规 20" xfId="241"/>
    <cellStyle name="常规 15" xfId="242"/>
    <cellStyle name="常规 9 2 2 2 3" xfId="243"/>
    <cellStyle name="常规 6 4 3 2 3 2 2" xfId="244"/>
    <cellStyle name="强调文字颜色 5 2 3 7 2" xfId="245"/>
    <cellStyle name="常规 2 7 3 2 7" xfId="246"/>
    <cellStyle name="常规 6 7 3 2 7 2" xfId="247"/>
    <cellStyle name="常规 6 9 4 5 3" xfId="248"/>
    <cellStyle name="常规 2 2 10 2 5" xfId="249"/>
    <cellStyle name="输入 2 9" xfId="250"/>
    <cellStyle name="常规 4 2 4 4 7" xfId="251"/>
    <cellStyle name="常规 15 2 6 5 3" xfId="252"/>
    <cellStyle name="注释 2 4" xfId="253"/>
    <cellStyle name="常规 6 2 2 2 3 6 3" xfId="254"/>
    <cellStyle name="常规 6 3 2 3 3 2" xfId="255"/>
    <cellStyle name="强调文字颜色 2 2 4 3" xfId="256"/>
    <cellStyle name="好 2 2 2 6" xfId="257"/>
    <cellStyle name="常规 13 2 7" xfId="258"/>
    <cellStyle name="常规 9 6 3 2 2 2" xfId="259"/>
    <cellStyle name="检查单元格 2 6 6" xfId="260"/>
    <cellStyle name="常规 6 9 3 2 5 3" xfId="261"/>
    <cellStyle name="常规 4 2 2 3 2 3" xfId="262"/>
    <cellStyle name="强调文字颜色 5 2 2 7 2" xfId="263"/>
    <cellStyle name="常规 2 7 2 2 7" xfId="264"/>
    <cellStyle name="常规 7 7 2 2 3" xfId="265"/>
    <cellStyle name="常规 9 7 3 2 2 2" xfId="266"/>
    <cellStyle name="常规 6 5 3 4 3 3 2 2" xfId="267"/>
    <cellStyle name="常规 4 22" xfId="268"/>
    <cellStyle name="常规 4 17" xfId="269"/>
    <cellStyle name="常规 6 4 5 2 5 2" xfId="270"/>
    <cellStyle name="常规 6 6 2 3 8" xfId="271"/>
    <cellStyle name="常规 69" xfId="272"/>
    <cellStyle name="常规 74" xfId="273"/>
    <cellStyle name="常规 7 2 5 5 4 2 2" xfId="274"/>
    <cellStyle name="常规 3 7 2 2 5" xfId="275"/>
    <cellStyle name="常规 7 3 2 4 5 2" xfId="276"/>
    <cellStyle name="常规 6 6 3 3 2 2 3 2" xfId="277"/>
    <cellStyle name="常规 2 2 2 2 2 2 2 3 3 2" xfId="278"/>
    <cellStyle name="常规 8 3 4" xfId="279"/>
    <cellStyle name="常规 9 2 4 2 2 5" xfId="280"/>
    <cellStyle name="常规 3 2 2 5 4 2 2" xfId="281"/>
    <cellStyle name="注释 2 2 2 10 3" xfId="282"/>
    <cellStyle name="常规 8 2 3 5 2 2" xfId="283"/>
    <cellStyle name="输入 2 5 2" xfId="284"/>
    <cellStyle name="常规 7 2 3 3 3 3 2" xfId="285"/>
    <cellStyle name="常规 9 4 2 3 5" xfId="286"/>
    <cellStyle name="常规 6 10 3 4 4" xfId="287"/>
    <cellStyle name="常规 30 11 3" xfId="288"/>
    <cellStyle name="常规 7 3 3 4 2 2 2" xfId="289"/>
    <cellStyle name="常规 5 3 5 3 3" xfId="290"/>
    <cellStyle name="输入 2 4 6" xfId="291"/>
    <cellStyle name="强调文字颜色 2 2 2 4 5 2" xfId="292"/>
    <cellStyle name="常规 7 5 3 4 2 2" xfId="293"/>
    <cellStyle name="常规 6 7 4 8" xfId="294"/>
    <cellStyle name="常规 8 2 2 3 2 2 5" xfId="295"/>
    <cellStyle name="常规 4 2 4 5" xfId="296"/>
    <cellStyle name="常规 9 7" xfId="297"/>
    <cellStyle name="常规 15 2 2 3 4 2 2" xfId="298"/>
    <cellStyle name="常规 9 3 2 4 2 3" xfId="299"/>
    <cellStyle name="常规 24 4 3" xfId="300"/>
    <cellStyle name="常规 19 4 3" xfId="301"/>
    <cellStyle name="常规 10 6 3 5 2" xfId="302"/>
    <cellStyle name="常规 8 3 2 2 2 2 3" xfId="303"/>
    <cellStyle name="常规 7 2 2 3 3 2 2 2" xfId="304"/>
    <cellStyle name="常规 52 2 2 5" xfId="305"/>
    <cellStyle name="常规 47 2 2 5" xfId="306"/>
    <cellStyle name="常规 7 5 3 2 4 2" xfId="307"/>
    <cellStyle name="输出 2 3 3 2 2" xfId="308"/>
    <cellStyle name="常规 3 3 2 3 7 2" xfId="309"/>
    <cellStyle name="常规 52 6 3" xfId="310"/>
    <cellStyle name="常规 47 6 3" xfId="311"/>
    <cellStyle name="常规 5 5 8" xfId="312"/>
    <cellStyle name="常规 9 3 2 3 2 3" xfId="313"/>
    <cellStyle name="常规 7 8 3 3" xfId="314"/>
    <cellStyle name="常规 80 2 2" xfId="315"/>
    <cellStyle name="常规 75 2 2" xfId="316"/>
    <cellStyle name="常规 2 2 4 4 3 3" xfId="317"/>
    <cellStyle name="常规 9 2 2 2 2 2" xfId="318"/>
    <cellStyle name="常规 2 2 4 3 3 3 3" xfId="319"/>
    <cellStyle name="常规 7 2 3 4 2 3 4" xfId="320"/>
    <cellStyle name="常规 4 4 2 2 7" xfId="321"/>
    <cellStyle name="常规 8 2 3 3 2" xfId="322"/>
    <cellStyle name="常规 44 2 5 3" xfId="323"/>
    <cellStyle name="常规 39 2 5 3" xfId="324"/>
    <cellStyle name="常规 3 3 3 5 6 2" xfId="325"/>
    <cellStyle name="注释 2 2 2 11 2" xfId="326"/>
    <cellStyle name="常规 7 2 3 5 2 3 3" xfId="327"/>
    <cellStyle name="解释性文本 2 2 2 2 6" xfId="328"/>
    <cellStyle name="常规 7 4 3 9" xfId="329"/>
    <cellStyle name="常规 7 6 8 2 2" xfId="330"/>
    <cellStyle name="常规 7 2 3 3 3 2 2" xfId="331"/>
    <cellStyle name="输入 2 3 6" xfId="332"/>
    <cellStyle name="常规 7 6 4 3 2 2" xfId="333"/>
    <cellStyle name="常规 7 2 7 2 2 2 2" xfId="334"/>
    <cellStyle name="常规 8 2 2 2 9" xfId="335"/>
    <cellStyle name="强调文字颜色 2 2 2 2 2 5" xfId="336"/>
    <cellStyle name="常规 7 5 5 5 2" xfId="337"/>
    <cellStyle name="注释 2 3 11 2" xfId="338"/>
    <cellStyle name="常规 6 5 3 2 2 2" xfId="339"/>
    <cellStyle name="常规 7 2 3 2 2 2 2 3" xfId="340"/>
    <cellStyle name="常规 3 3 2 4 5 2 2" xfId="341"/>
    <cellStyle name="常规 6 6 8" xfId="342"/>
    <cellStyle name="适中 2 2 3 3 2" xfId="343"/>
    <cellStyle name="检查单元格 2 3 5 2" xfId="344"/>
    <cellStyle name="常规 3 11 3 6" xfId="345"/>
    <cellStyle name="好 2 4 4" xfId="346"/>
    <cellStyle name="常规 37 3 5 3" xfId="347"/>
    <cellStyle name="常规 7 5 2 3 2 2" xfId="348"/>
    <cellStyle name="常规 7 2 5 5 5 2" xfId="349"/>
    <cellStyle name="常规 7 4" xfId="350"/>
    <cellStyle name="常规 3 3 3 5 2 2" xfId="351"/>
    <cellStyle name="常规 6 5 4 2 3 2 2 2" xfId="352"/>
    <cellStyle name="常规 7 4 3 6 2" xfId="353"/>
    <cellStyle name="检查单元格 2 3 6 3" xfId="354"/>
    <cellStyle name="常规 2 6 4 3 4 2 3" xfId="355"/>
    <cellStyle name="常规 7 2 6 4 2 2" xfId="356"/>
    <cellStyle name="常规 7 3 2 2 2 6 3" xfId="357"/>
    <cellStyle name="常规 5 2 2 5 4 3" xfId="358"/>
    <cellStyle name="常规 7 2 4 2 6" xfId="359"/>
    <cellStyle name="汇总 2 2 2 3 2" xfId="360"/>
    <cellStyle name="常规 8 3 3" xfId="361"/>
    <cellStyle name="输入 2 2 9 3" xfId="362"/>
    <cellStyle name="常规 10 2 2 4 2 6 2" xfId="363"/>
    <cellStyle name="输入 2 2 7 2 2" xfId="364"/>
    <cellStyle name="常规 9 6 2 3 2 3" xfId="365"/>
    <cellStyle name="输入 2 5 4 2 2" xfId="366"/>
    <cellStyle name="常规 9 3 3 4 2 3" xfId="367"/>
    <cellStyle name="常规 6 3 3 7" xfId="368"/>
    <cellStyle name="常规 8 2 3 2 2 7" xfId="369"/>
    <cellStyle name="常规 2 4 2 5 6" xfId="370"/>
    <cellStyle name="常规 2 3 5 2 3 3" xfId="371"/>
    <cellStyle name="常规 7 4 2 3 2" xfId="372"/>
    <cellStyle name="常规 8 4 2 3" xfId="373"/>
    <cellStyle name="常规 41 7 2 2" xfId="374"/>
    <cellStyle name="常规 36 7 2 2" xfId="375"/>
    <cellStyle name="链接单元格 2 2 9" xfId="376"/>
    <cellStyle name="注释 2 2 2 10 2" xfId="377"/>
    <cellStyle name="汇总 2 3 4 2 2" xfId="378"/>
    <cellStyle name="常规 2 3 3 2 2 6" xfId="379"/>
    <cellStyle name="常规 7 5 2 2 6 2" xfId="380"/>
    <cellStyle name="常规 3 9 2 8 2" xfId="381"/>
    <cellStyle name="常规 4 2 4 2 3 3 3" xfId="382"/>
    <cellStyle name="常规 7 4 2 4 2 2 2" xfId="383"/>
    <cellStyle name="强调文字颜色 5 2 6 4 3" xfId="384"/>
    <cellStyle name="常规 22 7 7" xfId="385"/>
    <cellStyle name="常规 2 9 4 4 2 2" xfId="386"/>
    <cellStyle name="常规 6 2 2 3 4" xfId="387"/>
    <cellStyle name="输入 2 2 2 4 3" xfId="388"/>
    <cellStyle name="常规 6 9 2 2 4 2 2" xfId="389"/>
    <cellStyle name="常规 8 3 3 8" xfId="390"/>
    <cellStyle name="警告文本 2 11" xfId="391"/>
    <cellStyle name="常规 2 4 2 2 2 8" xfId="392"/>
    <cellStyle name="常规 7 4 4 8 2 2" xfId="393"/>
    <cellStyle name="常规 21 2 6 2 3" xfId="394"/>
    <cellStyle name="常规 6 4 2 2 10" xfId="395"/>
    <cellStyle name="常规 6 4 5 2 3 2 2" xfId="396"/>
    <cellStyle name="常规 15 2 3 2 2 2 2 2" xfId="397"/>
    <cellStyle name="常规 7 3 3 2 5" xfId="398"/>
    <cellStyle name="好 2 5 8" xfId="399"/>
    <cellStyle name="强调文字颜色 3 2 2 2 8 3" xfId="400"/>
    <cellStyle name="常规 9 4 2 2 4" xfId="401"/>
    <cellStyle name="常规 9 4 3 4 2 2" xfId="402"/>
    <cellStyle name="输出 2 3 4 3" xfId="403"/>
    <cellStyle name="强调文字颜色 5 2 3 6 2" xfId="404"/>
    <cellStyle name="常规 9 2 3 2 2 3 3 2 2" xfId="405"/>
    <cellStyle name="常规 3 2 2 5 2 5 2 2" xfId="406"/>
    <cellStyle name="输入 2 10 2" xfId="407"/>
    <cellStyle name="强调文字颜色 6 2 3 8 2" xfId="408"/>
    <cellStyle name="常规 8 2 3 4 2" xfId="409"/>
    <cellStyle name="强调文字颜色 3 2 2 2 4" xfId="410"/>
    <cellStyle name="常规 7 3 6 2" xfId="411"/>
    <cellStyle name="常规 6 4 2 2 2 2 2" xfId="412"/>
    <cellStyle name="输出 2 5 3 3" xfId="413"/>
    <cellStyle name="常规 3 2 6 3 3 2" xfId="414"/>
    <cellStyle name="常规 6 4 4 2 3 3 2" xfId="415"/>
    <cellStyle name="强调文字颜色 5 2 5 5 2" xfId="416"/>
    <cellStyle name="常规 7 2 4 2 4" xfId="417"/>
    <cellStyle name="常规 6 5 9 2" xfId="418"/>
    <cellStyle name="常规 7 3 3 3 9 2 3" xfId="419"/>
    <cellStyle name="强调文字颜色 5 2 2 6 2 2" xfId="420"/>
    <cellStyle name="常规 8 2 2 3 4 3" xfId="421"/>
    <cellStyle name="汇总 2 3 6 2 2" xfId="422"/>
    <cellStyle name="常规 6 5 4 2 3 3 2 2" xfId="423"/>
    <cellStyle name="强调文字颜色 3 2 2 12" xfId="424"/>
    <cellStyle name="常规 8 3 3 4" xfId="425"/>
    <cellStyle name="强调文字颜色 6 2 2 2 2 2 2 2" xfId="426"/>
    <cellStyle name="常规 9 2 2 3 4 3" xfId="427"/>
    <cellStyle name="注释 2 3 12" xfId="428"/>
    <cellStyle name="注释 2 3 8 2 2" xfId="429"/>
    <cellStyle name="常规 9 2 2 2 2 6 2 2" xfId="430"/>
    <cellStyle name="常规 3 3 4 2 3 2 2 2" xfId="431"/>
    <cellStyle name="常规 60 3 3" xfId="432"/>
    <cellStyle name="常规 55 3 3" xfId="433"/>
    <cellStyle name="常规 3 3 2 6 4 2" xfId="434"/>
    <cellStyle name="常规 7 4 3 2 2 5 2 3" xfId="435"/>
    <cellStyle name="常规 3 9 4 6 3" xfId="436"/>
    <cellStyle name="常规 6 7 2 3 3 2" xfId="437"/>
    <cellStyle name="适中 2 6" xfId="438"/>
    <cellStyle name="注释 11 2" xfId="439"/>
    <cellStyle name="常规 2 3 3 4 3 2 2" xfId="440"/>
    <cellStyle name="常规 9 5 3 7" xfId="441"/>
    <cellStyle name="常规 22 3 2 2 2 3" xfId="442"/>
    <cellStyle name="常规 17 3 2 2 2 3" xfId="443"/>
    <cellStyle name="常规 6 4 2 3 2 2 6" xfId="444"/>
    <cellStyle name="常规 7 3 2 3 4 5 2" xfId="445"/>
    <cellStyle name="常规 6 9 3 2 2 2 2" xfId="446"/>
    <cellStyle name="适中 2 4 3" xfId="447"/>
    <cellStyle name="常规 7 2 3 4 3 4 2 3" xfId="448"/>
    <cellStyle name="常规 6 3 2 3 2 6 2" xfId="449"/>
    <cellStyle name="注释 2 6 4" xfId="450"/>
    <cellStyle name="常规 4 2 2 2 8 2" xfId="451"/>
    <cellStyle name="常规 15 2 4 3 4 2" xfId="452"/>
    <cellStyle name="输入 2 3 2 2" xfId="453"/>
    <cellStyle name="常规 7 4 3 11" xfId="454"/>
    <cellStyle name="注释 2 6 6" xfId="455"/>
    <cellStyle name="常规 4 3 3 4 2 2" xfId="456"/>
    <cellStyle name="适中 2 4 2" xfId="457"/>
    <cellStyle name="汇总 2 2 2 3" xfId="458"/>
    <cellStyle name="检查单元格 2 2 2 6 3" xfId="459"/>
    <cellStyle name="常规 3 7 3 5 2" xfId="460"/>
    <cellStyle name="常规 7 2 3 4 4 3 3" xfId="461"/>
    <cellStyle name="常规 7 5 6 4 3" xfId="462"/>
    <cellStyle name="注释 2 5 3 2" xfId="463"/>
    <cellStyle name="常规 6 2 2 2 2 3 5 2" xfId="464"/>
    <cellStyle name="常规 9 2 2 2 3 2" xfId="465"/>
    <cellStyle name="常规 6 4 3 2 3 2 2 2" xfId="466"/>
    <cellStyle name="适中 2 3 2 2" xfId="467"/>
    <cellStyle name="常规 7 3 2 2 2 5" xfId="468"/>
    <cellStyle name="注释 2 4 3" xfId="469"/>
    <cellStyle name="常规 7 7 2 2 3 3" xfId="470"/>
    <cellStyle name="检查单元格 2 2 2 3 3 3" xfId="471"/>
    <cellStyle name="适中 2 2 4 5 2" xfId="472"/>
    <cellStyle name="强调文字颜色 2 2 3 2 4 2" xfId="473"/>
    <cellStyle name="常规 6 3 2 2 3 2 3 2 2" xfId="474"/>
    <cellStyle name="警告文本 2 3" xfId="475"/>
    <cellStyle name="强调文字颜色 1 2 2 2 3 4 2 2" xfId="476"/>
    <cellStyle name="输入 2 2 2 4 2" xfId="477"/>
    <cellStyle name="常规 8 3 3 7" xfId="478"/>
    <cellStyle name="常规 6 4 4 2 4 3" xfId="479"/>
    <cellStyle name="输出 2 2 9" xfId="480"/>
    <cellStyle name="常规 7 6 9 2 3" xfId="481"/>
    <cellStyle name="输入 2 2 7 2" xfId="482"/>
    <cellStyle name="常规 7 5 2 2 5 2" xfId="483"/>
    <cellStyle name="常规 3 9 2 7 2" xfId="484"/>
    <cellStyle name="常规 51 2 3 5" xfId="485"/>
    <cellStyle name="常规 46 2 3 5" xfId="486"/>
    <cellStyle name="常规 7 4 6" xfId="487"/>
    <cellStyle name="解释性文本 2 2 2 3 6" xfId="488"/>
    <cellStyle name="输入 2 2 7" xfId="489"/>
    <cellStyle name="输入 2 2 2 3 2" xfId="490"/>
    <cellStyle name="40% - 强调文字颜色 2 2 2 8 2" xfId="491"/>
    <cellStyle name="常规 4 4 2 2 4 2" xfId="492"/>
    <cellStyle name="常规 8 3 2 7" xfId="493"/>
    <cellStyle name="常规 6 4 4 2 3 3" xfId="494"/>
    <cellStyle name="常规 9 4 2 4 2" xfId="495"/>
    <cellStyle name="常规 6 7 2 2 2 2 4 2" xfId="496"/>
    <cellStyle name="适中 2 2 4 3 3" xfId="497"/>
    <cellStyle name="常规 6 4 2 2 5 5" xfId="498"/>
    <cellStyle name="适中 2 2 4 3 2" xfId="499"/>
    <cellStyle name="常规 6 4 2 2 5 4" xfId="500"/>
    <cellStyle name="常规 8 2 3 3 2 3" xfId="501"/>
    <cellStyle name="适中 2 2 4 2 3" xfId="502"/>
    <cellStyle name="适中 2 2 3 5 2" xfId="503"/>
    <cellStyle name="常规 7 2 6 4 4" xfId="504"/>
    <cellStyle name="强调文字颜色 3 2 2 2 2 2 3" xfId="505"/>
    <cellStyle name="强调文字颜色 4 2 2 8 3" xfId="506"/>
    <cellStyle name="常规 2 7 3 3 4 2 2" xfId="507"/>
    <cellStyle name="解释性文本 2 6" xfId="508"/>
    <cellStyle name="常规 7 2 4 3 2 4 2" xfId="509"/>
    <cellStyle name="常规 9 3 3 4 3 2" xfId="510"/>
    <cellStyle name="注释 2 5 2 2 2" xfId="511"/>
    <cellStyle name="输入 2 11 2" xfId="512"/>
    <cellStyle name="常规 7 2 2 2 8" xfId="513"/>
    <cellStyle name="适中 2 2 2 3" xfId="514"/>
    <cellStyle name="常规 7 8 3 5 2 3" xfId="515"/>
    <cellStyle name="60% - 强调文字颜色 2 2 2 4" xfId="516"/>
    <cellStyle name="常规 3 3 2 2 2 2 3" xfId="517"/>
    <cellStyle name="常规 7 3 3 4 4 2 2" xfId="518"/>
    <cellStyle name="常规 7 2 4 9 2" xfId="519"/>
    <cellStyle name="常规 6 5 2 2 2 2 6 2 2" xfId="520"/>
    <cellStyle name="常规 6 4 4 2 3 2 2" xfId="521"/>
    <cellStyle name="常规 7 3 4 3 5 3" xfId="522"/>
    <cellStyle name="常规 56 2 2 4 2" xfId="523"/>
    <cellStyle name="常规 6 16 4" xfId="524"/>
    <cellStyle name="常规 6 6 4 2 7" xfId="525"/>
    <cellStyle name="常规 7 6 2 3 4 2 2" xfId="526"/>
    <cellStyle name="适中 2 12" xfId="527"/>
    <cellStyle name="适中 2 4 2 2 2" xfId="528"/>
    <cellStyle name="常规 5 2 3 5 3 2" xfId="529"/>
    <cellStyle name="常规 8 3 2 2" xfId="530"/>
    <cellStyle name="常规 2 2 9 2 2 5 2" xfId="531"/>
    <cellStyle name="强调文字颜色 2 2 3 3 2 2" xfId="532"/>
    <cellStyle name="常规 7 2 7 5 2 2" xfId="533"/>
    <cellStyle name="强调文字颜色 6 2 7 3" xfId="534"/>
    <cellStyle name="常规 5 5 3 6 2 2" xfId="535"/>
    <cellStyle name="常规 31 4 2 2 2" xfId="536"/>
    <cellStyle name="常规 26 4 2 2 2" xfId="537"/>
    <cellStyle name="常规 2 3 5 2 7" xfId="538"/>
    <cellStyle name="常规 4 2 2 4 6" xfId="539"/>
    <cellStyle name="常规 2 5 3 2 2 3" xfId="540"/>
    <cellStyle name="强调文字颜色 5 2 3 3 5 2" xfId="541"/>
    <cellStyle name="常规 6 5 9 2 2" xfId="542"/>
    <cellStyle name="强调文字颜色 6 2 5 5 2" xfId="543"/>
    <cellStyle name="常规 6 7 2 6" xfId="544"/>
    <cellStyle name="输出 2 4 3 2" xfId="545"/>
    <cellStyle name="常规 8 3 3 2 2 2 2 2" xfId="546"/>
    <cellStyle name="常规 4 2 2 6 4 3" xfId="547"/>
    <cellStyle name="常规 7 2 3 6 2" xfId="548"/>
    <cellStyle name="链接单元格 2 10" xfId="549"/>
    <cellStyle name="常规 6 10 4 2 4 3" xfId="550"/>
    <cellStyle name="常规 9 2 2 2 4 2" xfId="551"/>
    <cellStyle name="常规 2 2 4 3 3 5 3" xfId="552"/>
    <cellStyle name="检查单元格 2 3 2 5" xfId="553"/>
    <cellStyle name="常规 41 4 5 2" xfId="554"/>
    <cellStyle name="常规 36 4 5 2" xfId="555"/>
    <cellStyle name="强调文字颜色 6 2 5 3" xfId="556"/>
    <cellStyle name="20% - 强调文字颜色 6 2 6 2 3" xfId="557"/>
    <cellStyle name="常规 4 2 2 2 6" xfId="558"/>
    <cellStyle name="40% - 强调文字颜色 2 11 2" xfId="559"/>
    <cellStyle name="强调文字颜色 5 2 3 3 3 2" xfId="560"/>
    <cellStyle name="常规 12 2 9" xfId="561"/>
    <cellStyle name="常规 7 3 2 4 4 2 2" xfId="562"/>
    <cellStyle name="常规 4 2 2 2 5" xfId="563"/>
    <cellStyle name="常规 7 3 3 2 4 4 3" xfId="564"/>
    <cellStyle name="常规 3 11 4 2" xfId="565"/>
    <cellStyle name="强调文字颜色 5 2 3 2 3 3" xfId="566"/>
    <cellStyle name="常规 6 3 2 2 4 2 2" xfId="567"/>
    <cellStyle name="常规 6 5 4 2 3 2 2" xfId="568"/>
    <cellStyle name="好 3 5 3" xfId="569"/>
    <cellStyle name="计算 2 4 5 2" xfId="570"/>
    <cellStyle name="常规 3 3 3 3 5 2 2" xfId="571"/>
    <cellStyle name="常规 7 2 5 9 2" xfId="572"/>
    <cellStyle name="常规 7 3 4 2" xfId="573"/>
    <cellStyle name="常规 7 3 2 3 2 3 3 2 2" xfId="574"/>
    <cellStyle name="常规 4 2 4 9" xfId="575"/>
    <cellStyle name="常规 2 2 2 2 6 6" xfId="576"/>
    <cellStyle name="常规 7 3 2 3 2 3 3 2 3" xfId="577"/>
    <cellStyle name="常规 7 2 3 4 2 3 2 2" xfId="578"/>
    <cellStyle name="输入 2 2 3 2" xfId="579"/>
    <cellStyle name="常规 6 12 10 2" xfId="580"/>
    <cellStyle name="常规 7 2 5 3 2 4 3" xfId="581"/>
    <cellStyle name="强调文字颜色 5 2 3 2 2" xfId="582"/>
    <cellStyle name="常规 9 3 4 3" xfId="583"/>
    <cellStyle name="常规 3 9 5 7" xfId="584"/>
    <cellStyle name="常规 9 2 2 7" xfId="585"/>
    <cellStyle name="注释 2 2 11" xfId="586"/>
    <cellStyle name="常规 5 5 2 4 2" xfId="587"/>
    <cellStyle name="常规 9 7 3 3 3" xfId="588"/>
    <cellStyle name="常规 6 9 4" xfId="589"/>
    <cellStyle name="强调文字颜色 6 2 3 2" xfId="590"/>
    <cellStyle name="常规 2 2 7 2 6" xfId="591"/>
    <cellStyle name="常规 9 2 10 3" xfId="592"/>
    <cellStyle name="常规 2 2 6 4 9" xfId="593"/>
    <cellStyle name="强调文字颜色 2 2 3 3 4" xfId="594"/>
    <cellStyle name="常规 43 2 5 3" xfId="595"/>
    <cellStyle name="常规 38 2 5 3" xfId="596"/>
    <cellStyle name="常规 6 5 4 2 6 2" xfId="597"/>
    <cellStyle name="常规 3 3 2 3 4 3" xfId="598"/>
    <cellStyle name="常规 15 5 2 5 3" xfId="599"/>
    <cellStyle name="常规 4 2 10 2 2" xfId="600"/>
    <cellStyle name="强调文字颜色 6 2 3" xfId="601"/>
    <cellStyle name="注释 2 2 2" xfId="602"/>
    <cellStyle name="强调文字颜色 6 2 2 4 2 2" xfId="603"/>
    <cellStyle name="常规 9 2 2 3 3" xfId="604"/>
    <cellStyle name="常规 6 4 3 2 3 3 2" xfId="605"/>
    <cellStyle name="检查单元格 2 2 6 2" xfId="606"/>
    <cellStyle name="常规 2 6 4 3 3 2 2" xfId="607"/>
    <cellStyle name="常规 8 3 4 3" xfId="608"/>
    <cellStyle name="常规 42 2 3 3 2 2" xfId="609"/>
    <cellStyle name="常规 37 2 3 3 2 2" xfId="610"/>
    <cellStyle name="常规 6 7 2 2 10" xfId="611"/>
    <cellStyle name="常规 9 2 2 2 2 5 2 2" xfId="612"/>
    <cellStyle name="警告文本 2 4 4 2 2" xfId="613"/>
    <cellStyle name="强调文字颜色 6 2 2 2 9 2 2" xfId="614"/>
    <cellStyle name="常规 9 6 3 4 2 2" xfId="615"/>
    <cellStyle name="常规 7 3 4 3 4 3" xfId="616"/>
    <cellStyle name="常规 5 2 2 2 2 3 2 2" xfId="617"/>
    <cellStyle name="强调文字颜色 6 2 2 2 8" xfId="618"/>
    <cellStyle name="常规 8 5" xfId="619"/>
    <cellStyle name="警告文本 2 2 2 3 3" xfId="620"/>
    <cellStyle name="常规 4 3 2 2 7 2" xfId="621"/>
    <cellStyle name="强调文字颜色 6 2 2 2 6 2" xfId="622"/>
    <cellStyle name="常规 9 2 3 3 2 2 3" xfId="623"/>
    <cellStyle name="常规 2 6 3 7 3" xfId="624"/>
    <cellStyle name="强调文字颜色 6 2 2 2 5 2 2" xfId="625"/>
    <cellStyle name="常规 7 2 6 2 2 4 3" xfId="626"/>
    <cellStyle name="常规 5 5 5 4 2 2" xfId="627"/>
    <cellStyle name="常规 2 5 3 2 7" xfId="628"/>
    <cellStyle name="常规 6 4 3 2 7 3" xfId="629"/>
    <cellStyle name="常规 4 11" xfId="630"/>
    <cellStyle name="计算 2 7" xfId="631"/>
    <cellStyle name="常规 7 4 2 3 4 3" xfId="632"/>
    <cellStyle name="强调文字颜色 2 2 3 5" xfId="633"/>
    <cellStyle name="强调文字颜色 5 2 3 4 2 2" xfId="634"/>
    <cellStyle name="适中 2 6 2" xfId="635"/>
    <cellStyle name="好 2 4 8 2 2" xfId="636"/>
    <cellStyle name="常规 7 4 3 2 3 4 2 3" xfId="637"/>
    <cellStyle name="常规 2 3 2 3 2 2 4 2" xfId="638"/>
    <cellStyle name="强调文字颜色 3 2 3 8 2 2" xfId="639"/>
    <cellStyle name="常规 7 2 3 5 2 4 3" xfId="640"/>
    <cellStyle name="常规 6 6 3 2 3 3" xfId="641"/>
    <cellStyle name="常规 2 6 5 7 2" xfId="642"/>
    <cellStyle name="常规 7 2 2 4 3 4 2" xfId="643"/>
    <cellStyle name="常规 8 2 3 6 2 2" xfId="644"/>
    <cellStyle name="常规 5 5 3 3 3 2 2" xfId="645"/>
    <cellStyle name="常规 7 2 9 3 3" xfId="646"/>
    <cellStyle name="强调文字颜色 1 2 8" xfId="647"/>
    <cellStyle name="常规 6 5 4 3 2 2 2" xfId="648"/>
    <cellStyle name="常规 2 4 6 3" xfId="649"/>
    <cellStyle name="常规 15 5 8" xfId="650"/>
    <cellStyle name="常规 3 7 3 2 2 2 2" xfId="651"/>
    <cellStyle name="常规 9 8 4 3" xfId="652"/>
    <cellStyle name="常规 4 2 3 2 2 3 3 2 2" xfId="653"/>
    <cellStyle name="常规 6 6 3 9" xfId="654"/>
    <cellStyle name="链接单元格 2 2 2 4 2 2" xfId="655"/>
    <cellStyle name="强调文字颜色 2 2 4 3 2 2" xfId="656"/>
    <cellStyle name="常规 8 2 2 2 3 3" xfId="657"/>
    <cellStyle name="强调文字颜色 5 2 4 4 3" xfId="658"/>
    <cellStyle name="强调文字颜色 5 2 3 2 2 3" xfId="659"/>
    <cellStyle name="常规 7 2 2 5 2" xfId="660"/>
    <cellStyle name="常规 44 2 3 5" xfId="661"/>
    <cellStyle name="常规 39 2 3 5" xfId="662"/>
    <cellStyle name="常规 3 7 2 7 2" xfId="663"/>
    <cellStyle name="强调文字颜色 4 2 2 8 2" xfId="664"/>
    <cellStyle name="常规 7 4 4 7 2" xfId="665"/>
    <cellStyle name="强调文字颜色 5 2 3 2 2 2 2" xfId="666"/>
    <cellStyle name="常规 30 2 2 3 3" xfId="667"/>
    <cellStyle name="常规 25 2 2 3 3" xfId="668"/>
    <cellStyle name="常规 9 5 4 3 3" xfId="669"/>
    <cellStyle name="常规 7 2 3 4 2 3 3 2" xfId="670"/>
    <cellStyle name="强调文字颜色 5 2 3 5 2 2" xfId="671"/>
    <cellStyle name="常规 6 4 2 2 7 2 2" xfId="672"/>
    <cellStyle name="强调文字颜色 5 2 3 5" xfId="673"/>
    <cellStyle name="常规 8 2 3 3 2 4 3" xfId="674"/>
    <cellStyle name="汇总 2 4 2 2 2" xfId="675"/>
    <cellStyle name="强调文字颜色 5 2 3 3 5" xfId="676"/>
    <cellStyle name="常规 6 8 2 2 3 2 2 2" xfId="677"/>
    <cellStyle name="常规 9 6 3 4" xfId="678"/>
    <cellStyle name="常规 6 5 3 3 3 5" xfId="679"/>
    <cellStyle name="强调文字颜色 5 2 3 3 4 3" xfId="680"/>
    <cellStyle name="强调文字颜色 6 2 6 3 2" xfId="681"/>
    <cellStyle name="常规 6 4 3 3 2" xfId="682"/>
    <cellStyle name="常规 6 6 3 3 7" xfId="683"/>
    <cellStyle name="常规 9 2 4 2 6 3" xfId="684"/>
    <cellStyle name="强调文字颜色 5 2 3 3 4" xfId="685"/>
    <cellStyle name="常规 9 7 6 3" xfId="686"/>
    <cellStyle name="常规 5 2 2 2 3 2 2" xfId="687"/>
    <cellStyle name="强调文字颜色 6 2 6 5" xfId="688"/>
    <cellStyle name="常规 7 5 2 5" xfId="689"/>
    <cellStyle name="常规 6 9 4 7 2" xfId="690"/>
    <cellStyle name="输出 2 4 3 3" xfId="691"/>
    <cellStyle name="常规 3 4 2 2" xfId="692"/>
    <cellStyle name="常规 9 3 3 7 2 2" xfId="693"/>
    <cellStyle name="常规 7 3 3 2 2" xfId="694"/>
    <cellStyle name="强调文字颜色 5 2 3 2 4 3" xfId="695"/>
    <cellStyle name="强调文字颜色 5 2 3 2 3 2 2" xfId="696"/>
    <cellStyle name="常规 30 2 3 3 3" xfId="697"/>
    <cellStyle name="常规 25 2 3 3 3" xfId="698"/>
    <cellStyle name="强调文字颜色 5 2 3 2" xfId="699"/>
    <cellStyle name="常规 5 4 7" xfId="700"/>
    <cellStyle name="强调文字颜色 3 2 8 2 2" xfId="701"/>
    <cellStyle name="强调文字颜色 5 2 2 9 2 2" xfId="702"/>
    <cellStyle name="强调文字颜色 5 2 5 5" xfId="703"/>
    <cellStyle name="链接单元格 2 4 2" xfId="704"/>
    <cellStyle name="强调文字颜色 5 2 3 9 2" xfId="705"/>
    <cellStyle name="常规 2 5 6 3 3" xfId="706"/>
    <cellStyle name="常规 9 3 3 5 2 2" xfId="707"/>
    <cellStyle name="常规 8 3 2 3 3 2 2" xfId="708"/>
    <cellStyle name="常规 3 3 4 2 5 3" xfId="709"/>
    <cellStyle name="强调文字颜色 4 2 6 2 2 2" xfId="710"/>
    <cellStyle name="常规 28 8 2 2" xfId="711"/>
    <cellStyle name="注释 2 4 2 3" xfId="712"/>
    <cellStyle name="常规 8 2 3 2 2 3 4 2" xfId="713"/>
    <cellStyle name="常规 7 3 2 2 2 2 4 2 2" xfId="714"/>
    <cellStyle name="常规 13 4 2 5" xfId="715"/>
    <cellStyle name="强调文字颜色 2 2 2 2 2 4 2" xfId="716"/>
    <cellStyle name="检查单元格 2 2 2 3 5 2" xfId="717"/>
    <cellStyle name="常规 7 3 4 5 2 2" xfId="718"/>
    <cellStyle name="常规 4 6 2 7 3" xfId="719"/>
    <cellStyle name="常规 7 3 3 4 10" xfId="720"/>
    <cellStyle name="常规 9 2 3 2 4 2 2 2" xfId="721"/>
    <cellStyle name="常规 6 3 2 2 4 4 3" xfId="722"/>
    <cellStyle name="输出 2 3 4 2" xfId="723"/>
    <cellStyle name="常规 30 7 2 2 2" xfId="724"/>
    <cellStyle name="常规 2 2 8 4 4" xfId="725"/>
    <cellStyle name="警告文本 2 7 2" xfId="726"/>
    <cellStyle name="强调文字颜色 2 2 3 2 2 3" xfId="727"/>
    <cellStyle name="常规 4 3 3 4 2" xfId="728"/>
    <cellStyle name="常规 6 6 3 2 2 3" xfId="729"/>
    <cellStyle name="常规 2 6 5 6 2" xfId="730"/>
    <cellStyle name="常规 6 4 3 3" xfId="731"/>
    <cellStyle name="强调文字颜色 5 2 3 3 4 2" xfId="732"/>
    <cellStyle name="常规 12 3 9" xfId="733"/>
    <cellStyle name="警告文本 2 4 2 3" xfId="734"/>
    <cellStyle name="常规 7 4 2 3 4 2 2" xfId="735"/>
    <cellStyle name="常规 5 2 2 2 2 4 3" xfId="736"/>
    <cellStyle name="常规 6 6 4" xfId="737"/>
    <cellStyle name="强调文字颜色 6 2 4 3" xfId="738"/>
    <cellStyle name="强调文字颜色 5 2 2 4 3" xfId="739"/>
    <cellStyle name="注释 2 2 2 2 2 3" xfId="740"/>
    <cellStyle name="常规 4 2 2 3 2 3 2 3" xfId="741"/>
    <cellStyle name="常规 3 5 2 3 3 2 2" xfId="742"/>
    <cellStyle name="强调文字颜色 6 2 2 2 8 3" xfId="743"/>
    <cellStyle name="常规 7 5 2 8 2" xfId="744"/>
    <cellStyle name="常规 5 3 6 4 2 2" xfId="745"/>
    <cellStyle name="常规 2 3 3 5 3 5" xfId="746"/>
    <cellStyle name="输入 2 2 3 5" xfId="747"/>
    <cellStyle name="常规 8 6 3 3 2 2" xfId="748"/>
    <cellStyle name="强调文字颜色 2 2 3 2 2 2" xfId="749"/>
    <cellStyle name="常规 7 2 7 4 2 2" xfId="750"/>
    <cellStyle name="常规 36 3 6 2" xfId="751"/>
    <cellStyle name="强调文字颜色 5 2 2 3 4" xfId="752"/>
    <cellStyle name="检查单元格 2 2 3 4 3" xfId="753"/>
    <cellStyle name="常规 2 2 2 5 2 4 2 2" xfId="754"/>
    <cellStyle name="常规 2 2 3 2 3 8 2" xfId="755"/>
    <cellStyle name="常规 7 4 4 2 6 2" xfId="756"/>
    <cellStyle name="常规 3 2 2 2 2 2 3 6" xfId="757"/>
    <cellStyle name="常规 3 3 3 3 2 7" xfId="758"/>
    <cellStyle name="常规 9 2 5 4" xfId="759"/>
    <cellStyle name="常规 9 2 3 2 2 5 3" xfId="760"/>
    <cellStyle name="检查单元格 2 2 3 4" xfId="761"/>
    <cellStyle name="常规 7 2 9 4 3" xfId="762"/>
    <cellStyle name="常规 2 3 2 5 4 2 2" xfId="763"/>
    <cellStyle name="适中 2 2 2 6" xfId="764"/>
    <cellStyle name="常规 2 8 2 6 3" xfId="765"/>
    <cellStyle name="常规 6 4 4 2 7" xfId="766"/>
    <cellStyle name="常规 3 2 5 3 4 2" xfId="767"/>
    <cellStyle name="强调文字颜色 4 2 2 6 2 2" xfId="768"/>
    <cellStyle name="常规 7 2 4 4 6" xfId="769"/>
    <cellStyle name="常规 2 8 3 4 2 3" xfId="770"/>
    <cellStyle name="常规 8 2 3 7" xfId="771"/>
    <cellStyle name="常规 8 2 6 5 2 2" xfId="772"/>
    <cellStyle name="注释 2" xfId="773"/>
    <cellStyle name="常规 21 2 6 5" xfId="774"/>
    <cellStyle name="常规 6 7 2 2 9 2" xfId="775"/>
    <cellStyle name="常规 9 2 2 3 5 2 2" xfId="776"/>
    <cellStyle name="常规 4 5 2 2 2 2" xfId="777"/>
    <cellStyle name="常规 3 2 2 3 3 3 2 3" xfId="778"/>
    <cellStyle name="常规 7 2 3 3 3" xfId="779"/>
    <cellStyle name="常规 6 9 6 5 2" xfId="780"/>
    <cellStyle name="输入 2 10" xfId="781"/>
    <cellStyle name="检查单元格 2 2 3 4 2 2" xfId="782"/>
    <cellStyle name="强调文字颜色 1 2 2 4 3 2 2" xfId="783"/>
    <cellStyle name="强调文字颜色 5 2 6 5 2" xfId="784"/>
    <cellStyle name="警告文本 3 2" xfId="785"/>
    <cellStyle name="常规 8 5 5 6 3" xfId="786"/>
    <cellStyle name="强调文字颜色 5 2 2 2 3 4 3" xfId="787"/>
    <cellStyle name="常规 7 3 2 4 3 2 2" xfId="788"/>
    <cellStyle name="注释 2 3 2 3 2" xfId="789"/>
    <cellStyle name="输出 2 3 3 3" xfId="790"/>
    <cellStyle name="常规 6 6 4 2 8" xfId="791"/>
    <cellStyle name="常规 8 2 10 3" xfId="792"/>
    <cellStyle name="强调文字颜色 5 2 2 3 4 2" xfId="793"/>
    <cellStyle name="常规 4 2 3 2 2 8" xfId="794"/>
    <cellStyle name="强调文字颜色 4 2 7 2" xfId="795"/>
    <cellStyle name="汇总 2 2 4 3 3" xfId="796"/>
    <cellStyle name="强调文字颜色 4 2 2 12" xfId="797"/>
    <cellStyle name="常规 8 2 2 5 2" xfId="798"/>
    <cellStyle name="强调文字颜色 1 2 2 2 3 5 2" xfId="799"/>
    <cellStyle name="常规 2 5 5 2 2 2" xfId="800"/>
    <cellStyle name="强调文字颜色 4 2 5 5 2" xfId="801"/>
    <cellStyle name="常规 8 2 2 3 5 2" xfId="802"/>
    <cellStyle name="强调文字颜色 4 2 2 10 2" xfId="803"/>
    <cellStyle name="常规 2 3 2 2 3 5 2" xfId="804"/>
    <cellStyle name="强调文字颜色 3 2 2 2 8 2 2" xfId="805"/>
    <cellStyle name="常规 6 5 2 3 2 2 4 2" xfId="806"/>
    <cellStyle name="汇总 2 3 3 2 3" xfId="807"/>
    <cellStyle name="常规 7 2 3 9 2" xfId="808"/>
    <cellStyle name="常规 11 6 7 2 2" xfId="809"/>
    <cellStyle name="常规 2 2 2 2 2 2 2 3 4" xfId="810"/>
    <cellStyle name="常规 5 2 8 2 2 2" xfId="811"/>
    <cellStyle name="检查单元格 2 2 3 2 2" xfId="812"/>
    <cellStyle name="常规 2 2 8 2 8" xfId="813"/>
    <cellStyle name="常规 9 7 5 3" xfId="814"/>
    <cellStyle name="常规 6 9 3 3 3 2" xfId="815"/>
    <cellStyle name="常规 6 5 3 7 2 2" xfId="816"/>
    <cellStyle name="常规 8 4 4 2" xfId="817"/>
    <cellStyle name="常规 7 2 4 3 2 2 4 2 2" xfId="818"/>
    <cellStyle name="强调文字颜色 2 2 4 3 2" xfId="819"/>
    <cellStyle name="常规 7 3 3 2 4 5 2" xfId="820"/>
    <cellStyle name="常规 5 2 2 6 4 2 2" xfId="821"/>
    <cellStyle name="常规 2 2 3 2 4 3 4 2 2" xfId="822"/>
    <cellStyle name="常规 4 4 2 8" xfId="823"/>
    <cellStyle name="常规 6 7 3 3 2 3" xfId="824"/>
    <cellStyle name="常规 2 2 2 3 2 2 2 4" xfId="825"/>
    <cellStyle name="适中 2 2 3 6" xfId="826"/>
    <cellStyle name="常规 51 7 2 2" xfId="827"/>
    <cellStyle name="常规 46 7 2 2" xfId="828"/>
    <cellStyle name="检查单元格 2 2 4 5" xfId="829"/>
    <cellStyle name="常规 8 3 2 6" xfId="830"/>
    <cellStyle name="输入 2 2 4 2 2 2" xfId="831"/>
    <cellStyle name="常规 43 5 3" xfId="832"/>
    <cellStyle name="常规 38 5 3" xfId="833"/>
    <cellStyle name="常规 7 5 4 4" xfId="834"/>
    <cellStyle name="常规 43 8 2" xfId="835"/>
    <cellStyle name="常规 38 8 2" xfId="836"/>
    <cellStyle name="强调文字颜色 5 2 3 3 2 3" xfId="837"/>
    <cellStyle name="常规 7 2 6 7 2 2" xfId="838"/>
    <cellStyle name="常规 9 3 4 7" xfId="839"/>
    <cellStyle name="常规 6 2 8 5" xfId="840"/>
    <cellStyle name="解释性文本 2 2" xfId="841"/>
    <cellStyle name="常规 7 4 2 2 5 2 2" xfId="842"/>
    <cellStyle name="常规 2 9 2 7 2 2" xfId="843"/>
    <cellStyle name="强调文字颜色 1 2 2 2 3 2 3" xfId="844"/>
    <cellStyle name="强调文字颜色 2 2 3 2 3 2 2" xfId="845"/>
    <cellStyle name="常规 6 6 2 2 2 2 2 3" xfId="846"/>
    <cellStyle name="常规 9 2 4 3 4 3" xfId="847"/>
    <cellStyle name="常规 9 2 4 3 3 3" xfId="848"/>
    <cellStyle name="常规 7 2 3 3 6 2" xfId="849"/>
    <cellStyle name="常规 7 6 2 2 2 2 2" xfId="850"/>
    <cellStyle name="输入 2 2 2 6" xfId="851"/>
    <cellStyle name="强调文字颜色 1 2 2 2 11" xfId="852"/>
    <cellStyle name="常规 6 9 3 2 2 6" xfId="853"/>
    <cellStyle name="强调文字颜色 3 2 5 3 2" xfId="854"/>
    <cellStyle name="常规 8 4 2 2" xfId="855"/>
    <cellStyle name="常规 2 2 9 2 3 5 2" xfId="856"/>
    <cellStyle name="强调文字颜色 4 2 2 9 3" xfId="857"/>
    <cellStyle name="输出 2 9" xfId="858"/>
    <cellStyle name="常规 2 2 4 4 4" xfId="859"/>
    <cellStyle name="常规 6 7 2 3 5 2" xfId="860"/>
    <cellStyle name="常规 5 6 2 5" xfId="861"/>
    <cellStyle name="常规 6 8 5 3 3" xfId="862"/>
    <cellStyle name="解释性文本 2 2 2 3 2 2 2" xfId="863"/>
    <cellStyle name="常规 4 3 2 8" xfId="864"/>
    <cellStyle name="强调文字颜色 4 2 2 7 3" xfId="865"/>
    <cellStyle name="常规 59 2 4" xfId="866"/>
    <cellStyle name="常规 9 3 6 2 2" xfId="867"/>
    <cellStyle name="常规 7 4 3 2 3 4 2" xfId="868"/>
    <cellStyle name="常规 6 3 2 6 2 2" xfId="869"/>
    <cellStyle name="适中 2 3 2 2 2" xfId="870"/>
    <cellStyle name="常规 7 3 2 2 2 5 2" xfId="871"/>
    <cellStyle name="输入 2 7 3" xfId="872"/>
    <cellStyle name="强调文字颜色 4 2 2 5 4 2" xfId="873"/>
    <cellStyle name="常规 8 2 3 2 2 3 3" xfId="874"/>
    <cellStyle name="常规 9 3 3 8" xfId="875"/>
    <cellStyle name="常规 6 3 2 9 2 2" xfId="876"/>
    <cellStyle name="常规 7 3 4" xfId="877"/>
    <cellStyle name="强调文字颜色 4 2 2 5 2 2" xfId="878"/>
    <cellStyle name="强调文字颜色 6 2 6" xfId="879"/>
    <cellStyle name="强调文字颜色 4 2 2 5 2" xfId="880"/>
    <cellStyle name="常规 7 4 4 4 2" xfId="881"/>
    <cellStyle name="常规 8 2 3 2 2 3 3 2" xfId="882"/>
    <cellStyle name="强调文字颜色 1 2 4 4" xfId="883"/>
    <cellStyle name="常规 7 3 2 4 2 3 2" xfId="884"/>
    <cellStyle name="强调文字颜色 4 2 2 4 3 3" xfId="885"/>
    <cellStyle name="注释 2 6 5 2" xfId="886"/>
    <cellStyle name="常规 3 3 2 5" xfId="887"/>
    <cellStyle name="常规 7 3 2 4 2 4 3" xfId="888"/>
    <cellStyle name="常规 2 7 3 2 3" xfId="889"/>
    <cellStyle name="常规 6 4 2 2 2 7" xfId="890"/>
    <cellStyle name="检查单元格 2 2 11" xfId="891"/>
    <cellStyle name="常规 6 4 2 2 2 6 2" xfId="892"/>
    <cellStyle name="常规 5 3 4 4" xfId="893"/>
    <cellStyle name="强调文字颜色 3 2 6 2 2" xfId="894"/>
    <cellStyle name="强调文字颜色 4 2 2 2 2 2 2 2" xfId="895"/>
    <cellStyle name="常规 9 2 4 2 3 3 3" xfId="896"/>
    <cellStyle name="常规 4 5 4 4 2" xfId="897"/>
    <cellStyle name="强调文字颜色 4 2 2 2 3" xfId="898"/>
    <cellStyle name="常规 6 10 3 2 3 2 2 2" xfId="899"/>
    <cellStyle name="常规 9 2 6 4 2" xfId="900"/>
    <cellStyle name="常规 12 3 2 2 2 3" xfId="901"/>
    <cellStyle name="强调文字颜色 4 2 2 2" xfId="902"/>
    <cellStyle name="强调文字颜色 2 2 2 5 2 2" xfId="903"/>
    <cellStyle name="常规 9 2 6 4" xfId="904"/>
    <cellStyle name="强调文字颜色 3 2 4 2 3" xfId="905"/>
    <cellStyle name="常规 6 2 2 2 2 3 3 3" xfId="906"/>
    <cellStyle name="常规 8 2 2 4 2 4 2 2" xfId="907"/>
    <cellStyle name="常规 2 3 4 5 3 2 2" xfId="908"/>
    <cellStyle name="强调文字颜色 4 2 2 10 2 2" xfId="909"/>
    <cellStyle name="常规 21 2 4 2 4" xfId="910"/>
    <cellStyle name="常规 4 3 11" xfId="911"/>
    <cellStyle name="常规 8 3 3 2" xfId="912"/>
    <cellStyle name="常规 9 2 2 3 7 3" xfId="913"/>
    <cellStyle name="常规 7 4 4 2 3 3" xfId="914"/>
    <cellStyle name="强调文字颜色 4 2 3 2 3" xfId="915"/>
    <cellStyle name="常规 6 10 3 2 3 3 2 2" xfId="916"/>
    <cellStyle name="强调文字颜色 3 2 6 3 2" xfId="917"/>
    <cellStyle name="强调文字颜色 3 2 6 3" xfId="918"/>
    <cellStyle name="常规 6 2 2 2 2 2 3 2 2 2" xfId="919"/>
    <cellStyle name="常规 6 6 2 2 5 2 2" xfId="920"/>
    <cellStyle name="常规 21 2 2" xfId="921"/>
    <cellStyle name="常规 16 2 2" xfId="922"/>
    <cellStyle name="常规 8 5 2" xfId="923"/>
    <cellStyle name="警告文本 2 2 2 3 3 2" xfId="924"/>
    <cellStyle name="常规 2 2 12 2 3" xfId="925"/>
    <cellStyle name="常规 7 2 3 3 4 3 3" xfId="926"/>
    <cellStyle name="常规 5 7 2 4 3" xfId="927"/>
    <cellStyle name="检查单元格 2 2 4 2 2 2" xfId="928"/>
    <cellStyle name="常规 2 2 9 2 8 2" xfId="929"/>
    <cellStyle name="常规 5 9 2 2 2" xfId="930"/>
    <cellStyle name="常规 6 6 2" xfId="931"/>
    <cellStyle name="常规 6 5 2 6 3 2 2" xfId="932"/>
    <cellStyle name="输入 2 2 8 3" xfId="933"/>
    <cellStyle name="常规 8 2 4 2 7 2" xfId="934"/>
    <cellStyle name="常规 8 3 5" xfId="935"/>
    <cellStyle name="强调文字颜色 2 2 2 3 2 3" xfId="936"/>
    <cellStyle name="链接单元格 2 4 2 3" xfId="937"/>
    <cellStyle name="常规 3 7 3 6 2" xfId="938"/>
    <cellStyle name="常规 9 2 2 5 2" xfId="939"/>
    <cellStyle name="解释性文本 2 2 2 2 5" xfId="940"/>
    <cellStyle name="常规 8 3 4 2" xfId="941"/>
    <cellStyle name="链接单元格 2 4 2 2 2" xfId="942"/>
    <cellStyle name="警告文本 2 4 4 3" xfId="943"/>
    <cellStyle name="常规 5 2 6 5 2 2" xfId="944"/>
    <cellStyle name="常规 9 2 2 3 6 2" xfId="945"/>
    <cellStyle name="常规 4 5 2 3 2" xfId="946"/>
    <cellStyle name="常规 8 3 2" xfId="947"/>
    <cellStyle name="强调文字颜色 3 2 3 9 2" xfId="948"/>
    <cellStyle name="常规 9 3 2 4 6" xfId="949"/>
    <cellStyle name="常规 5 5 3 3" xfId="950"/>
    <cellStyle name="常规 7 3 3 3 2 3 3" xfId="951"/>
    <cellStyle name="强调文字颜色 3 2 3 8 2" xfId="952"/>
    <cellStyle name="常规 8 5 3 3 3 3" xfId="953"/>
    <cellStyle name="强调文字颜色 3 2 3 7 2 2" xfId="954"/>
    <cellStyle name="检查单元格 2 6 4 3" xfId="955"/>
    <cellStyle name="常规 8 2 3 2 3 4" xfId="956"/>
    <cellStyle name="常规 57 2 5 2 2" xfId="957"/>
    <cellStyle name="常规 21 2 4 3 4" xfId="958"/>
    <cellStyle name="常规 5 2 2 2 8" xfId="959"/>
    <cellStyle name="常规 6 2 2 3_总表  _精炼厂物料盘点 " xfId="960"/>
    <cellStyle name="强调文字颜色 3 2 2 9 2" xfId="961"/>
    <cellStyle name="常规 6 5 3 4 6 2" xfId="962"/>
    <cellStyle name="警告文本 2 2 8 3" xfId="963"/>
    <cellStyle name="汇总 2 2 2 2 3 3" xfId="964"/>
    <cellStyle name="常规 9 2 2 2 6 2" xfId="965"/>
    <cellStyle name="常规 6 9 9 2" xfId="966"/>
    <cellStyle name="强调文字颜色 5 2 2 3 3" xfId="967"/>
    <cellStyle name="汇总 2 2 2 2 3" xfId="968"/>
    <cellStyle name="警告文本 2 2 8 2" xfId="969"/>
    <cellStyle name="常规 9 6 2 3 2 2" xfId="970"/>
    <cellStyle name="常规 6 9 4 6 2 2" xfId="971"/>
    <cellStyle name="常规 21 2 3 2 2 6" xfId="972"/>
    <cellStyle name="常规 2 2 10 3 4 2" xfId="973"/>
    <cellStyle name="汇总 2 2 2 2 2 2" xfId="974"/>
    <cellStyle name="输出 2 4 4 3" xfId="975"/>
    <cellStyle name="常规 7 3 3 3 2 8 2 3" xfId="976"/>
    <cellStyle name="汇总 2 2 2 2 2" xfId="977"/>
    <cellStyle name="检查单元格 2 2 2 6 2 2" xfId="978"/>
    <cellStyle name="强调文字颜色 3 2 3 3 5" xfId="979"/>
    <cellStyle name="注释 2 2 2 2 4 3" xfId="980"/>
    <cellStyle name="警告文本 2 3 2 4" xfId="981"/>
    <cellStyle name="常规 2 4 2 5 4 2 2" xfId="982"/>
    <cellStyle name="常规 12 7 4" xfId="983"/>
    <cellStyle name="常规 6 9 2 2 3 4 2" xfId="984"/>
    <cellStyle name="链接单元格 2 11" xfId="985"/>
    <cellStyle name="常规 7 3 2 3 2 2 4 2 2" xfId="986"/>
    <cellStyle name="计算 2 2 7" xfId="987"/>
    <cellStyle name="强调文字颜色 3 2 3 5 2" xfId="988"/>
    <cellStyle name="强调文字颜色 3 2 2 9 3" xfId="989"/>
    <cellStyle name="常规 6 10 8 2 2" xfId="990"/>
    <cellStyle name="常规 53 2 2 4 2 2" xfId="991"/>
    <cellStyle name="常规 48 2 2 4 2 2" xfId="992"/>
    <cellStyle name="常规 6 5 3 4 6 3" xfId="993"/>
    <cellStyle name="强调文字颜色 3 2 3 2 4" xfId="994"/>
    <cellStyle name="常规 3 10 2 6 2" xfId="995"/>
    <cellStyle name="常规 6 6 4 2 5 2" xfId="996"/>
    <cellStyle name="注释 2 2 2 2 3 2" xfId="997"/>
    <cellStyle name="常规 4 2 2 3 2 3 3 2" xfId="998"/>
    <cellStyle name="常规 6 4 4 2 3 2 3" xfId="999"/>
    <cellStyle name="常规 6 5 3 5 2 2 2" xfId="1000"/>
    <cellStyle name="注释 2 2 2 2 4" xfId="1001"/>
    <cellStyle name="常规 6 5 3 4 6 2 2" xfId="1002"/>
    <cellStyle name="强调文字颜色 3 2 2 9" xfId="1003"/>
    <cellStyle name="强调文字颜色 3 2 2 8 3" xfId="1004"/>
    <cellStyle name="常规 6 6 4 2 5 2 2" xfId="1005"/>
    <cellStyle name="强调文字颜色 3 2 2 8 2 2" xfId="1006"/>
    <cellStyle name="常规 2 3 4 6 8 2" xfId="1007"/>
    <cellStyle name="强调文字颜色 3 2 2 8 2" xfId="1008"/>
    <cellStyle name="常规 6 5 3 4 5 2" xfId="1009"/>
    <cellStyle name="强调文字颜色 3 2 2 2 6 3" xfId="1010"/>
    <cellStyle name="常规 8 5 5 5 2" xfId="1011"/>
    <cellStyle name="常规 2 2 6 5 7 2 2" xfId="1012"/>
    <cellStyle name="常规 7 2 3 2 4 3" xfId="1013"/>
    <cellStyle name="常规 5 6 2 4" xfId="1014"/>
    <cellStyle name="强调文字颜色 3 2 2 7 2 2" xfId="1015"/>
    <cellStyle name="强调文字颜色 5 2 10 3" xfId="1016"/>
    <cellStyle name="常规 4 7 3 2 3" xfId="1017"/>
    <cellStyle name="强调文字颜色 3 2 2 6 2 2" xfId="1018"/>
    <cellStyle name="常规 2 3 4 4 2 5 2" xfId="1019"/>
    <cellStyle name="强调文字颜色 3 2 2 5 4" xfId="1020"/>
    <cellStyle name="常规 7 3 9 2" xfId="1021"/>
    <cellStyle name="常规 3 10 4 3" xfId="1022"/>
    <cellStyle name="常规 6 4 2 2 2 5 2" xfId="1023"/>
    <cellStyle name="强调文字颜色 3 2 2 5 3" xfId="1024"/>
    <cellStyle name="常规 2 3 4 3 9" xfId="1025"/>
    <cellStyle name="常规 3 4 4 2" xfId="1026"/>
    <cellStyle name="警告文本 2 2 7 2 2" xfId="1027"/>
    <cellStyle name="常规 4 2 3 4" xfId="1028"/>
    <cellStyle name="常规 52 2 2 2" xfId="1029"/>
    <cellStyle name="常规 47 2 2 2" xfId="1030"/>
    <cellStyle name="常规 9 2 3 3 5 3" xfId="1031"/>
    <cellStyle name="强调文字颜色 3 2 2 4 4" xfId="1032"/>
    <cellStyle name="常规 7 3 5 2 2" xfId="1033"/>
    <cellStyle name="常规 5 2 2 3 4 3 2 2" xfId="1034"/>
    <cellStyle name="强调文字颜色 2 2 2 2 3 3 2 2" xfId="1035"/>
    <cellStyle name="常规 6 3 5 4 2" xfId="1036"/>
    <cellStyle name="常规 7 3 3 4 6" xfId="1037"/>
    <cellStyle name="常规 2 8 4 3 2 3" xfId="1038"/>
    <cellStyle name="常规 9 6 2 2 2 2" xfId="1039"/>
    <cellStyle name="强调文字颜色 2 2 2 2 2 5 2" xfId="1040"/>
    <cellStyle name="常规 7 4 2" xfId="1041"/>
    <cellStyle name="警告文本 2 2 2 2 6" xfId="1042"/>
    <cellStyle name="常规 8 2 3 2 3 5" xfId="1043"/>
    <cellStyle name="警告文本 2 2 2 7" xfId="1044"/>
    <cellStyle name="强调文字颜色 4 2 6 2 2" xfId="1045"/>
    <cellStyle name="常规 6 3 3 2 4 6" xfId="1046"/>
    <cellStyle name="常规 33 8 2" xfId="1047"/>
    <cellStyle name="常规 28 8 2" xfId="1048"/>
    <cellStyle name="常规 5 2 4" xfId="1049"/>
    <cellStyle name="常规 9 3 6 2 3" xfId="1050"/>
    <cellStyle name="检查单元格 2 4 5" xfId="1051"/>
    <cellStyle name="常规 6 9 3 2 3 2" xfId="1052"/>
    <cellStyle name="常规 2 3 3 5 3 7" xfId="1053"/>
    <cellStyle name="强调文字颜色 3 2 2 2 9 3" xfId="1054"/>
    <cellStyle name="常规 9 4 2 3 4" xfId="1055"/>
    <cellStyle name="常规 5 2 2 2 7" xfId="1056"/>
    <cellStyle name="常规 21 2 4 3 3" xfId="1057"/>
    <cellStyle name="强调文字颜色 3 2 2 2 9 2" xfId="1058"/>
    <cellStyle name="常规 5 2 2 2 6" xfId="1059"/>
    <cellStyle name="常规 21 2 4 3 2" xfId="1060"/>
    <cellStyle name="常规 16 2 4 3 2" xfId="1061"/>
    <cellStyle name="常规 6 5 2 3 2 3 4" xfId="1062"/>
    <cellStyle name="常规 9 5 4 2 3" xfId="1063"/>
    <cellStyle name="强调文字颜色 2 2 3 4 3" xfId="1064"/>
    <cellStyle name="汇总 2 4 4 2" xfId="1065"/>
    <cellStyle name="常规 7 5 3 2 6" xfId="1066"/>
    <cellStyle name="常规 3 6 2 6 2 2" xfId="1067"/>
    <cellStyle name="强调文字颜色 3 2 2 2 7 3" xfId="1068"/>
    <cellStyle name="汇总 2 2 3 3 2 2" xfId="1069"/>
    <cellStyle name="汇总 2 4 2 3" xfId="1070"/>
    <cellStyle name="输出 2 4 3 2 2" xfId="1071"/>
    <cellStyle name="常规 7 2 3 2 2 2 3 3" xfId="1072"/>
    <cellStyle name="常规 2 2 4 2 2 2 4" xfId="1073"/>
    <cellStyle name="强调文字颜色 2 2 3 2 3" xfId="1074"/>
    <cellStyle name="常规 43 2 4 2" xfId="1075"/>
    <cellStyle name="常规 38 2 4 2" xfId="1076"/>
    <cellStyle name="常规 7 2 7 4 3" xfId="1077"/>
    <cellStyle name="强调文字颜色 4 2 3 6" xfId="1078"/>
    <cellStyle name="常规 3 2 2 4 2 5 2" xfId="1079"/>
    <cellStyle name="常规 6 4 2 3 2 2 2 2 2" xfId="1080"/>
    <cellStyle name="强调文字颜色 3 2 2 2 5 2" xfId="1081"/>
    <cellStyle name="强调文字颜色 3 2 2 2 5" xfId="1082"/>
    <cellStyle name="常规 6 2 2 3 2 2 3 2 2" xfId="1083"/>
    <cellStyle name="常规 6 4 3 3 2 8" xfId="1084"/>
    <cellStyle name="常规 6 6 5 3 2 2 2" xfId="1085"/>
    <cellStyle name="强调文字颜色 3 2 2 2 4 3" xfId="1086"/>
    <cellStyle name="强调文字颜色 3 2 2 2 3 4" xfId="1087"/>
    <cellStyle name="常规 6 8 2 2" xfId="1088"/>
    <cellStyle name="强调文字颜色 3 2 2 2 3 2 3" xfId="1089"/>
    <cellStyle name="常规 6 5 3 4 2 2 2" xfId="1090"/>
    <cellStyle name="强调文字颜色 3 2 2 2 3" xfId="1091"/>
    <cellStyle name="警告文本 2 2 2 2 4 3" xfId="1092"/>
    <cellStyle name="输入 2 2 8 2 2" xfId="1093"/>
    <cellStyle name="常规 7 6 3" xfId="1094"/>
    <cellStyle name="常规 6 3 2 3 5" xfId="1095"/>
    <cellStyle name="强调文字颜色 3 2 11 2" xfId="1096"/>
    <cellStyle name="汇总 2 2 2 2 3 2 2" xfId="1097"/>
    <cellStyle name="强调文字颜色 3 2 2 2 2 4" xfId="1098"/>
    <cellStyle name="常规 7 2 5 3 3 3 2 2" xfId="1099"/>
    <cellStyle name="常规 6 6 5 3 3" xfId="1100"/>
    <cellStyle name="常规 3 6 2 5" xfId="1101"/>
    <cellStyle name="强调文字颜色 3 2 2 2 2 2 2 2" xfId="1102"/>
    <cellStyle name="常规 9 6 8" xfId="1103"/>
    <cellStyle name="常规 9 2 2 3 7 2 2" xfId="1104"/>
    <cellStyle name="强调文字颜色 4 2 2 6 3" xfId="1105"/>
    <cellStyle name="常规 6 6 4 3" xfId="1106"/>
    <cellStyle name="常规 7 2 4 2 6 2" xfId="1107"/>
    <cellStyle name="常规 9 2 4 2 7 2" xfId="1108"/>
    <cellStyle name="检查单元格 2 3 7" xfId="1109"/>
    <cellStyle name="常规 2 6 4 3 4 3" xfId="1110"/>
    <cellStyle name="常规 9 4 6 2 2" xfId="1111"/>
    <cellStyle name="强调文字颜色 3 2 2 10" xfId="1112"/>
    <cellStyle name="常规 62 4 2" xfId="1113"/>
    <cellStyle name="常规 57 4 2" xfId="1114"/>
    <cellStyle name="常规 3 8 4 3" xfId="1115"/>
    <cellStyle name="强调文字颜色 3 2 2 2 2 2 2" xfId="1116"/>
    <cellStyle name="常规 8 4 3 3 3" xfId="1117"/>
    <cellStyle name="常规 3 7 2 4 3 3" xfId="1118"/>
    <cellStyle name="警告文本 2 2 6" xfId="1119"/>
    <cellStyle name="常规 6 3 2 2 4 3 2" xfId="1120"/>
    <cellStyle name="常规 7 2 3 3 2 2 4 2 2" xfId="1121"/>
    <cellStyle name="输出 2 5 3 2 2" xfId="1122"/>
    <cellStyle name="注释 2 2 2 8" xfId="1123"/>
    <cellStyle name="强调文字颜色 2 2 9 3" xfId="1124"/>
    <cellStyle name="强调文字颜色 3 2 2 2 10 2" xfId="1125"/>
    <cellStyle name="常规 59 2 7 2" xfId="1126"/>
    <cellStyle name="常规 2 2 6" xfId="1127"/>
    <cellStyle name="常规 3 2 2 4 4 4" xfId="1128"/>
    <cellStyle name="常规 7 2 3 4 6" xfId="1129"/>
    <cellStyle name="常规 7 2 3 3 4 4 3" xfId="1130"/>
    <cellStyle name="常规 7 2 6 4 3 2" xfId="1131"/>
    <cellStyle name="常规 6 6 2 2 2 2 2 2" xfId="1132"/>
    <cellStyle name="常规 13 2 2 2" xfId="1133"/>
    <cellStyle name="强调文字颜色 5 2 2 8 2 2" xfId="1134"/>
    <cellStyle name="注释 2 2 7" xfId="1135"/>
    <cellStyle name="强调文字颜色 4 2 6 4 2" xfId="1136"/>
    <cellStyle name="常规 5 4 4" xfId="1137"/>
    <cellStyle name="强调文字颜色 2 2 4 5" xfId="1138"/>
    <cellStyle name="常规 13 2 9" xfId="1139"/>
    <cellStyle name="解释性文本 3" xfId="1140"/>
    <cellStyle name="常规 7 2 4 5 2 2 2" xfId="1141"/>
    <cellStyle name="常规 6 2 2 3 3 3 3" xfId="1142"/>
    <cellStyle name="强调文字颜色 2 2 4 4" xfId="1143"/>
    <cellStyle name="常规 6 6 2 2 2 2 8" xfId="1144"/>
    <cellStyle name="常规 11 3 2 2 4 2" xfId="1145"/>
    <cellStyle name="常规 13 2 8" xfId="1146"/>
    <cellStyle name="常规 9 3 4 6 2 2" xfId="1147"/>
    <cellStyle name="解释性文本 2" xfId="1148"/>
    <cellStyle name="强调文字颜色 2 2 2 11" xfId="1149"/>
    <cellStyle name="常规 6 3 4 2 8" xfId="1150"/>
    <cellStyle name="常规 7 4 2 2 5 2" xfId="1151"/>
    <cellStyle name="强调文字颜色 2 2 4 2 2 2" xfId="1152"/>
    <cellStyle name="常规 6 3 6 4" xfId="1153"/>
    <cellStyle name="输入 2 3 4 2" xfId="1154"/>
    <cellStyle name="常规 5 3 3 2 2 2 3" xfId="1155"/>
    <cellStyle name="强调文字颜色 2 2 3 9" xfId="1156"/>
    <cellStyle name="常规 7 3 3 3 4 3 3" xfId="1157"/>
    <cellStyle name="常规 6 4 3 5 6" xfId="1158"/>
    <cellStyle name="常规 7 5 3 4 4 3" xfId="1159"/>
    <cellStyle name="常规 2 3 2 3 2 3 4 2" xfId="1160"/>
    <cellStyle name="常规 9 6 3 4 3" xfId="1161"/>
    <cellStyle name="常规 7 2 7 6 2 2" xfId="1162"/>
    <cellStyle name="强调文字颜色 2 2 3 3 5 2" xfId="1163"/>
    <cellStyle name="强调文字颜色 2 2 3 3 5" xfId="1164"/>
    <cellStyle name="常规 9 2 2 8 2 2" xfId="1165"/>
    <cellStyle name="强调文字颜色 5 2 2 2 4 2" xfId="1166"/>
    <cellStyle name="警告文本 2 2 2 3 3 3" xfId="1167"/>
    <cellStyle name="常规 7 5 4 3 2" xfId="1168"/>
    <cellStyle name="常规 3 4 2 3 7" xfId="1169"/>
    <cellStyle name="常规 86 2" xfId="1170"/>
    <cellStyle name="输入 2 3 4" xfId="1171"/>
    <cellStyle name="常规 43 2 5 2" xfId="1172"/>
    <cellStyle name="常规 38 2 5 2" xfId="1173"/>
    <cellStyle name="强调文字颜色 2 2 3 3 2 2 2" xfId="1174"/>
    <cellStyle name="强调文字颜色 1 2 2 2 2 6" xfId="1175"/>
    <cellStyle name="常规 7 8 3 5 2 2" xfId="1176"/>
    <cellStyle name="常规 7 7 3" xfId="1177"/>
    <cellStyle name="常规 6 3 2 4 5" xfId="1178"/>
    <cellStyle name="强调文字颜色 3 2 12 2" xfId="1179"/>
    <cellStyle name="强调文字颜色 2 2 3 3" xfId="1180"/>
    <cellStyle name="常规 8 2 9" xfId="1181"/>
    <cellStyle name="计算 3" xfId="1182"/>
    <cellStyle name="常规 7 6 3 2 3" xfId="1183"/>
    <cellStyle name="适中 2 3 3" xfId="1184"/>
    <cellStyle name="常规 9 2 2 3 2 6 3" xfId="1185"/>
    <cellStyle name="强调文字颜色 2 2 3 2" xfId="1186"/>
    <cellStyle name="常规 7 2 7 4" xfId="1187"/>
    <cellStyle name="常规 9 5 3 9" xfId="1188"/>
    <cellStyle name="强调文字颜色 4 2 2 5 3 2" xfId="1189"/>
    <cellStyle name="常规 8 2 3 2 2 2 3" xfId="1190"/>
    <cellStyle name="强调文字颜色 4 2 3 2 2 3" xfId="1191"/>
    <cellStyle name="强调文字颜色 1 2 2 2 2 2 2" xfId="1192"/>
    <cellStyle name="常规 6 4 3 4 6" xfId="1193"/>
    <cellStyle name="强调文字颜色 2 2 2 10 2" xfId="1194"/>
    <cellStyle name="解释性文本 2 2 2 6 3" xfId="1195"/>
    <cellStyle name="常规 7 5 3 4 3 3" xfId="1196"/>
    <cellStyle name="常规 2 3 2 3 2 3 3 2" xfId="1197"/>
    <cellStyle name="注释 2 2 2 2 5 2" xfId="1198"/>
    <cellStyle name="强调文字颜色 2 2 2 7 2 2" xfId="1199"/>
    <cellStyle name="常规 7 5 2 9" xfId="1200"/>
    <cellStyle name="常规 7 5 3 4 3 2" xfId="1201"/>
    <cellStyle name="强调文字颜色 2 2 2 4 6" xfId="1202"/>
    <cellStyle name="强调文字颜色 2 2 2 4 5" xfId="1203"/>
    <cellStyle name="常规 7 5 3 4 2" xfId="1204"/>
    <cellStyle name="常规 6 3 2 2 5 4 2" xfId="1205"/>
    <cellStyle name="强调文字颜色 5 2 6 4 2" xfId="1206"/>
    <cellStyle name="常规 6 5 2 2 2 2 4 3" xfId="1207"/>
    <cellStyle name="常规 2 2 3 3 3 4 2" xfId="1208"/>
    <cellStyle name="常规 10 6 3 3 2 2" xfId="1209"/>
    <cellStyle name="20% - 强调文字颜色 5 2 2 3 3 2" xfId="1210"/>
    <cellStyle name="强调文字颜色 2 2 2 4 2 2" xfId="1211"/>
    <cellStyle name="常规 9 6 2 2 3 2" xfId="1212"/>
    <cellStyle name="常规 6 5 2 2 2 2 4 2" xfId="1213"/>
    <cellStyle name="强调文字颜色 2 2 2 3 6" xfId="1214"/>
    <cellStyle name="强调文字颜色 2 2 2 3 4 2" xfId="1215"/>
    <cellStyle name="常规 7 2 5 3 9" xfId="1216"/>
    <cellStyle name="常规 2 10 2 4" xfId="1217"/>
    <cellStyle name="常规 7 2 6 5 2 2" xfId="1218"/>
    <cellStyle name="链接单元格 2 4 2 2" xfId="1219"/>
    <cellStyle name="常规 6 3 3 4 3 3 3" xfId="1220"/>
    <cellStyle name="常规 33 2 3 2 2 2" xfId="1221"/>
    <cellStyle name="常规 28 2 3 2 2 2" xfId="1222"/>
    <cellStyle name="强调文字颜色 1 2 2 10 2 2" xfId="1223"/>
    <cellStyle name="常规 7 6 3 4 2 2" xfId="1224"/>
    <cellStyle name="常规 2 2 3 2 2 3 2 3" xfId="1225"/>
    <cellStyle name="强调文字颜色 5 2 2 2 8" xfId="1226"/>
    <cellStyle name="常规 53 3 4 2" xfId="1227"/>
    <cellStyle name="常规 48 3 4 2" xfId="1228"/>
    <cellStyle name="常规 6 3 3 2 2 2 4 2 2" xfId="1229"/>
    <cellStyle name="常规 4 2 2 6 5 3" xfId="1230"/>
    <cellStyle name="常规 4 7 2" xfId="1231"/>
    <cellStyle name="好 3 2 8 2" xfId="1232"/>
    <cellStyle name="常规 9 4 2 7" xfId="1233"/>
    <cellStyle name="常规 6 4 5 3 3 3" xfId="1234"/>
    <cellStyle name="常规 8 2 3 3 2 2 2" xfId="1235"/>
    <cellStyle name="常规 3 4 2 2 3 4 2 2" xfId="1236"/>
    <cellStyle name="常规 36 3 5 3" xfId="1237"/>
    <cellStyle name="常规 9 4 2 6" xfId="1238"/>
    <cellStyle name="常规 9 2 3 5 3 3" xfId="1239"/>
    <cellStyle name="常规 6 9 3 3 4 2 2" xfId="1240"/>
    <cellStyle name="强调文字颜色 2 2 2 2 7" xfId="1241"/>
    <cellStyle name="常规 5 2 3 4 2 2 2" xfId="1242"/>
    <cellStyle name="常规 2 2" xfId="1243"/>
    <cellStyle name="常规 7 2 6 4 7" xfId="1244"/>
    <cellStyle name="强调文字颜色 4 2 6 5" xfId="1245"/>
    <cellStyle name="强调文字颜色 6 2 2 3 2 2" xfId="1246"/>
    <cellStyle name="强调文字颜色 2 2 2 2 6 2" xfId="1247"/>
    <cellStyle name="常规 6 9 5 5" xfId="1248"/>
    <cellStyle name="常规 2 3 4 3 2 4 4 2" xfId="1249"/>
    <cellStyle name="常规 9 2 2 2 2 5" xfId="1250"/>
    <cellStyle name="常规 3 2 2 3 4 2 2" xfId="1251"/>
    <cellStyle name="常规 50 2 4 3" xfId="1252"/>
    <cellStyle name="常规 45 2 4 3" xfId="1253"/>
    <cellStyle name="常规 7 2 6 4 6" xfId="1254"/>
    <cellStyle name="常规 6 2 3 2 3 3 3" xfId="1255"/>
    <cellStyle name="常规 9 7 3 3 2 2" xfId="1256"/>
    <cellStyle name="常规 5 5 3 2 5 2" xfId="1257"/>
    <cellStyle name="注释 2 2 2 4 3" xfId="1258"/>
    <cellStyle name="常规 8 2 6 6 2" xfId="1259"/>
    <cellStyle name="强调文字颜色 1 2 2 4 4 2" xfId="1260"/>
    <cellStyle name="检查单元格 2 2 3 5 2" xfId="1261"/>
    <cellStyle name="强调文字颜色 4 2 5 5" xfId="1262"/>
    <cellStyle name="强调文字颜色 4 2 2 10" xfId="1263"/>
    <cellStyle name="常规 2 5 2 2 5 3" xfId="1264"/>
    <cellStyle name="强调文字颜色 2 2 2 2 5 2 2" xfId="1265"/>
    <cellStyle name="常规 7 5 3 2 2 2 2" xfId="1266"/>
    <cellStyle name="常规 6 5 4 8 2" xfId="1267"/>
    <cellStyle name="常规 7 2 6 4 5 2 2" xfId="1268"/>
    <cellStyle name="常规 24 2 3 6" xfId="1269"/>
    <cellStyle name="汇总 2 3 6" xfId="1270"/>
    <cellStyle name="常规 6 6 5 2 3 3" xfId="1271"/>
    <cellStyle name="强调文字颜色 4 2 5 4 2" xfId="1272"/>
    <cellStyle name="常规 6 9 2 2" xfId="1273"/>
    <cellStyle name="常规 3 2 2 4 4 5 2 2" xfId="1274"/>
    <cellStyle name="强调文字颜色 3 2 3 9" xfId="1275"/>
    <cellStyle name="强调文字颜色 4 2 2 5 2 2 2" xfId="1276"/>
    <cellStyle name="常规 6 4 2 2 3 3 3" xfId="1277"/>
    <cellStyle name="常规 7 5 3 2 2" xfId="1278"/>
    <cellStyle name="常规 6 3 2 2 5 2 2" xfId="1279"/>
    <cellStyle name="常规 6 6 4 3 2 2 2" xfId="1280"/>
    <cellStyle name="常规 81 3" xfId="1281"/>
    <cellStyle name="常规 76 3" xfId="1282"/>
    <cellStyle name="强调文字颜色 4 2 4 5" xfId="1283"/>
    <cellStyle name="适中 2 5 4 2" xfId="1284"/>
    <cellStyle name="常规 7 3" xfId="1285"/>
    <cellStyle name="汇总 2 3 2 3 2 2" xfId="1286"/>
    <cellStyle name="常规 7 4 2 4 5" xfId="1287"/>
    <cellStyle name="常规 7 3 3 2 4 4 2 2" xfId="1288"/>
    <cellStyle name="输入 2 3 3" xfId="1289"/>
    <cellStyle name="汇总 2 3 2 3 2" xfId="1290"/>
    <cellStyle name="强调文字颜色 2 2 2 2 3 6" xfId="1291"/>
    <cellStyle name="强调文字颜色 5 2 2 9 2" xfId="1292"/>
    <cellStyle name="常规 3 2 2 3 4 6 2" xfId="1293"/>
    <cellStyle name="常规 6 7 6" xfId="1294"/>
    <cellStyle name="常规 2 2 2 3 3 2 2 4 2" xfId="1295"/>
    <cellStyle name="汇总 2 5 2 3" xfId="1296"/>
    <cellStyle name="强调文字颜色 2 2 2 2 3 5 2" xfId="1297"/>
    <cellStyle name="强调文字颜色 5 2 4 5" xfId="1298"/>
    <cellStyle name="汇总 2 5 2 2 2" xfId="1299"/>
    <cellStyle name="警告文本 2 2 7 2" xfId="1300"/>
    <cellStyle name="强调文字颜色 1 2 2 2 2 2 3" xfId="1301"/>
    <cellStyle name="强调文字颜色 2 2 2 2 3 5" xfId="1302"/>
    <cellStyle name="强调文字颜色 2 2 4 2 3" xfId="1303"/>
    <cellStyle name="常规 3 2 3 3 3 6 2" xfId="1304"/>
    <cellStyle name="常规 43 3 4 2" xfId="1305"/>
    <cellStyle name="常规 38 3 4 2" xfId="1306"/>
    <cellStyle name="汇总 2 5 2 2" xfId="1307"/>
    <cellStyle name="强调文字颜色 5 2 8 2 2" xfId="1308"/>
    <cellStyle name="常规 8 3 2 6 2 2" xfId="1309"/>
    <cellStyle name="警告文本 2 2 7" xfId="1310"/>
    <cellStyle name="常规 10 6 4 6" xfId="1311"/>
    <cellStyle name="常规 3 2 5 3 2 3" xfId="1312"/>
    <cellStyle name="常规 6 6 2 2 4 2 2" xfId="1313"/>
    <cellStyle name="常规 20 2 2" xfId="1314"/>
    <cellStyle name="常规 15 2 2" xfId="1315"/>
    <cellStyle name="强调文字颜色 2 2 2 2 3 4 3" xfId="1316"/>
    <cellStyle name="常规 7 2 4 3 6 2" xfId="1317"/>
    <cellStyle name="强调文字颜色 5 2 2 2 6 2 2" xfId="1318"/>
    <cellStyle name="常规 8 2 4 2 7" xfId="1319"/>
    <cellStyle name="注释 2 9 3" xfId="1320"/>
    <cellStyle name="警告文本 2 3 5 2" xfId="1321"/>
    <cellStyle name="常规 7 8 9 2 3" xfId="1322"/>
    <cellStyle name="常规 2 7 3 2 5 2" xfId="1323"/>
    <cellStyle name="常规 5 5 3 2 2 2" xfId="1324"/>
    <cellStyle name="注释 2 8 3" xfId="1325"/>
    <cellStyle name="强调文字颜色 2 2 2 2 3 3 2" xfId="1326"/>
    <cellStyle name="常规 6 3 5 4" xfId="1327"/>
    <cellStyle name="常规 9 2 4 3 5 2" xfId="1328"/>
    <cellStyle name="强调文字颜色 2 2 2 2 3 2 2 2" xfId="1329"/>
    <cellStyle name="常规 7 3 2 4 6" xfId="1330"/>
    <cellStyle name="强调文字颜色 2 2 2 2 3 2 2" xfId="1331"/>
    <cellStyle name="强调文字颜色 1 2 3 8 2 2" xfId="1332"/>
    <cellStyle name="常规 6 3 4 4" xfId="1333"/>
    <cellStyle name="常规 7 8 2 2 3 2" xfId="1334"/>
    <cellStyle name="警告文本 2 2 2 4" xfId="1335"/>
    <cellStyle name="常规 8 2 3 2 2 4 2 2" xfId="1336"/>
    <cellStyle name="常规 11 7 4" xfId="1337"/>
    <cellStyle name="常规 2 4 2 5 3 2 2" xfId="1338"/>
    <cellStyle name="强调文字颜色 2 2 2 2 2 6" xfId="1339"/>
    <cellStyle name="常规 8 2 3 2 2 3 3 3" xfId="1340"/>
    <cellStyle name="强调文字颜色 2 2 2 2 2 2 3" xfId="1341"/>
    <cellStyle name="常规 9 2 8 2 2" xfId="1342"/>
    <cellStyle name="常规 6 6 2 3" xfId="1343"/>
    <cellStyle name="常规 9 2 4 2 5 2" xfId="1344"/>
    <cellStyle name="强调文字颜色 2 2 2 2 2 2 2 2" xfId="1345"/>
    <cellStyle name="常规 6 6 2 2 2" xfId="1346"/>
    <cellStyle name="常规 9 6 2 5 3" xfId="1347"/>
    <cellStyle name="解释性文本 2 2 3 2 3" xfId="1348"/>
    <cellStyle name="常规 7 5 3 4 3 2 2" xfId="1349"/>
    <cellStyle name="常规 4 3 2 2 3 6" xfId="1350"/>
    <cellStyle name="常规 3 3 3 3 6 2 2" xfId="1351"/>
    <cellStyle name="常规 7 2 6 9 2" xfId="1352"/>
    <cellStyle name="强调文字颜色 3 2 3 4 2" xfId="1353"/>
    <cellStyle name="常规 7 4 2 7 2 2" xfId="1354"/>
    <cellStyle name="强调文字颜色 2 2 2 3 2 2" xfId="1355"/>
    <cellStyle name="常规 9 2 2 3 6 2 2" xfId="1356"/>
    <cellStyle name="常规 7 2 4 3 3" xfId="1357"/>
    <cellStyle name="常规 6 9 2 2 4" xfId="1358"/>
    <cellStyle name="强调文字颜色 1 2 9 2 2" xfId="1359"/>
    <cellStyle name="常规 7 3 2 4 2 2 3" xfId="1360"/>
    <cellStyle name="强调文字颜色 1 2 7" xfId="1361"/>
    <cellStyle name="常规 41 2 2 4" xfId="1362"/>
    <cellStyle name="常规 36 2 2 4" xfId="1363"/>
    <cellStyle name="强调文字颜色 1 2 2 2 4 2" xfId="1364"/>
    <cellStyle name="常规 2 2 6 5 8" xfId="1365"/>
    <cellStyle name="常规 9 2 2 2 5 3" xfId="1366"/>
    <cellStyle name="常规 5 3 3 2 3 2 2" xfId="1367"/>
    <cellStyle name="检查单元格 2 3 3 5" xfId="1368"/>
    <cellStyle name="常规 36 4 6 2" xfId="1369"/>
    <cellStyle name="常规 9 2 2 2 5 2" xfId="1370"/>
    <cellStyle name="好 2 2 7" xfId="1371"/>
    <cellStyle name="常规 6 2 2 2 3 2 4" xfId="1372"/>
    <cellStyle name="强调文字颜色 1 2 4 5" xfId="1373"/>
    <cellStyle name="强调文字颜色 5 2 2 4 3 2" xfId="1374"/>
    <cellStyle name="常规 6 12 5 3 2 2" xfId="1375"/>
    <cellStyle name="常规 6 16 2 3" xfId="1376"/>
    <cellStyle name="常规 3 4 2 2 2 7" xfId="1377"/>
    <cellStyle name="常规 7 3 2 4 2 3 3" xfId="1378"/>
    <cellStyle name="常规 6 4 4 2 4 2 2" xfId="1379"/>
    <cellStyle name="警告文本 2 6 2" xfId="1380"/>
    <cellStyle name="常规 6 5 4 2 7 2" xfId="1381"/>
    <cellStyle name="常规 6 4 2 2 2 7 2 2" xfId="1382"/>
    <cellStyle name="强调文字颜色 3 2 3 3 3" xfId="1383"/>
    <cellStyle name="常规 6 2 2 3 8 3" xfId="1384"/>
    <cellStyle name="常规 2 3 3 9 2 2" xfId="1385"/>
    <cellStyle name="常规 2 2 9 4 5" xfId="1386"/>
    <cellStyle name="常规 9 5 3 8 3" xfId="1387"/>
    <cellStyle name="强调文字颜色 1 2 3 7" xfId="1388"/>
    <cellStyle name="常规 39 5 3" xfId="1389"/>
    <cellStyle name="常规 44 5 3" xfId="1390"/>
    <cellStyle name="强调文字颜色 5 2 5" xfId="1391"/>
    <cellStyle name="常规 8 3 2 3" xfId="1392"/>
    <cellStyle name="常规 9 5 3 2 4 2 2" xfId="1393"/>
    <cellStyle name="常规 27 3 2 2 6" xfId="1394"/>
    <cellStyle name="输出 2 3 2 3" xfId="1395"/>
    <cellStyle name="常规 7 2 3 4 8" xfId="1396"/>
    <cellStyle name="强调文字颜色 1 2 3 2 3" xfId="1397"/>
    <cellStyle name="强调文字颜色 3 2 4 6" xfId="1398"/>
    <cellStyle name="常规 8 4 2 3 3 3" xfId="1399"/>
    <cellStyle name="常规 4 2 2 4 6 2" xfId="1400"/>
    <cellStyle name="常规 2 5 3 2 2 3 2" xfId="1401"/>
    <cellStyle name="强调文字颜色 1 2 3 2 2 3" xfId="1402"/>
    <cellStyle name="常规 9 2 3 2 2" xfId="1403"/>
    <cellStyle name="注释 2 2 6 2 2" xfId="1404"/>
    <cellStyle name="常规 3 2 3 3 4 3" xfId="1405"/>
    <cellStyle name="常规 8 2 4 6 2" xfId="1406"/>
    <cellStyle name="警告文本 2 2 4 2 2 2" xfId="1407"/>
    <cellStyle name="常规 30 2 3 2 2" xfId="1408"/>
    <cellStyle name="常规 25 2 3 2 2" xfId="1409"/>
    <cellStyle name="常规 2 2 3 4 3 4 2 2" xfId="1410"/>
    <cellStyle name="强调文字颜色 2 2 12 2" xfId="1411"/>
    <cellStyle name="常规 9 5 2 2 4 2 2" xfId="1412"/>
    <cellStyle name="强调文字颜色 2 2 12" xfId="1413"/>
    <cellStyle name="常规 3 9 2 3 5 2 2" xfId="1414"/>
    <cellStyle name="强调文字颜色 2 2 11 2" xfId="1415"/>
    <cellStyle name="输出 2 5 5" xfId="1416"/>
    <cellStyle name="常规 7 3 2 4 2 4 2" xfId="1417"/>
    <cellStyle name="检查单元格 2 2 10" xfId="1418"/>
    <cellStyle name="强调文字颜色 2 2 2 2 5 3" xfId="1419"/>
    <cellStyle name="强调文字颜色 2 2 2 2 6 2 2" xfId="1420"/>
    <cellStyle name="常规 2 2 4 10 2" xfId="1421"/>
    <cellStyle name="常规 9 2 2 2 2 5 2" xfId="1422"/>
    <cellStyle name="常规 3 2 2 3 4 2 2 2" xfId="1423"/>
    <cellStyle name="常规 7 5 3 2 3 2 2" xfId="1424"/>
    <cellStyle name="常规 2 2 3 3 5 2 2 2" xfId="1425"/>
    <cellStyle name="常规 8 3 3 2 3 3" xfId="1426"/>
    <cellStyle name="强调文字颜色 1 2 2 7 2 2" xfId="1427"/>
    <cellStyle name="常规 5 2 4 4" xfId="1428"/>
    <cellStyle name="强调文字颜色 3 2 5 2 2" xfId="1429"/>
    <cellStyle name="常规 6 5 5 5 2" xfId="1430"/>
    <cellStyle name="输入 2 4 4 2 2" xfId="1431"/>
    <cellStyle name="常规 9 2 3 3 6 3" xfId="1432"/>
    <cellStyle name="常规 39 2 2 2 2" xfId="1433"/>
    <cellStyle name="常规 44 2 2 2 2" xfId="1434"/>
    <cellStyle name="常规 7 3 2 4 2 3 2 2" xfId="1435"/>
    <cellStyle name="输出 2 5 3" xfId="1436"/>
    <cellStyle name="强调文字颜色 5 2 3 3 3 2 2" xfId="1437"/>
    <cellStyle name="强调文字颜色 4 2 3 4 2 2" xfId="1438"/>
    <cellStyle name="常规 7 4 5 3 2 2" xfId="1439"/>
    <cellStyle name="好 3 2 7 3" xfId="1440"/>
    <cellStyle name="常规 7 3 4 4 2 2" xfId="1441"/>
    <cellStyle name="输入 2 4 5 2" xfId="1442"/>
    <cellStyle name="常规 5 3 3 2 3 3 3" xfId="1443"/>
    <cellStyle name="强调文字颜色 3 2 2 2 9 2 2" xfId="1444"/>
    <cellStyle name="强调文字颜色 1 2 2 6 2" xfId="1445"/>
    <cellStyle name="检查单元格 2 2 5 3" xfId="1446"/>
    <cellStyle name="常规 4 6 2 2 2 2 2" xfId="1447"/>
    <cellStyle name="常规 8 2 8 4" xfId="1448"/>
    <cellStyle name="常规 8 2 2 3 5 2 2" xfId="1449"/>
    <cellStyle name="常规 2 2 8 3 5" xfId="1450"/>
    <cellStyle name="常规 6 6 3 2 3 2" xfId="1451"/>
    <cellStyle name="强调文字颜色 1 2 2 5 2 3" xfId="1452"/>
    <cellStyle name="检查单元格 2 2 4 3 3" xfId="1453"/>
    <cellStyle name="强调文字颜色 3 2 3 2 3" xfId="1454"/>
    <cellStyle name="常规 9 4 2 2 5" xfId="1455"/>
    <cellStyle name="强调文字颜色 1 2 2 5" xfId="1456"/>
    <cellStyle name="强调文字颜色 3 2 3" xfId="1457"/>
    <cellStyle name="强调文字颜色 6 2 4 6" xfId="1458"/>
    <cellStyle name="常规 9 3 3 4 3 2 2" xfId="1459"/>
    <cellStyle name="常规 6 3 4 6 2" xfId="1460"/>
    <cellStyle name="解释性文本 2 9" xfId="1461"/>
    <cellStyle name="常规 2 2 3 5 6 2 2" xfId="1462"/>
    <cellStyle name="常规 10 3 8" xfId="1463"/>
    <cellStyle name="常规 84 3" xfId="1464"/>
    <cellStyle name="常规 79 3" xfId="1465"/>
    <cellStyle name="常规 6 6 2 2 3 2 4" xfId="1466"/>
    <cellStyle name="常规 7 2 5 4 3" xfId="1467"/>
    <cellStyle name="常规 6 6 3 3 2 3 3" xfId="1468"/>
    <cellStyle name="常规 2 6 6 6 2 3" xfId="1469"/>
    <cellStyle name="常规 53 2 3 3 3" xfId="1470"/>
    <cellStyle name="常规 48 2 3 3 3" xfId="1471"/>
    <cellStyle name="常规 6 8 4" xfId="1472"/>
    <cellStyle name="常规 6 6 3 3 2 3 2" xfId="1473"/>
    <cellStyle name="常规 2 6 6 6 2 2" xfId="1474"/>
    <cellStyle name="常规 8 2 3 2 3 2 2 2" xfId="1475"/>
    <cellStyle name="常规 6 2 2 2 4 5 2" xfId="1476"/>
    <cellStyle name="常规 53 2 3 3 2" xfId="1477"/>
    <cellStyle name="常规 48 2 3 3 2" xfId="1478"/>
    <cellStyle name="常规 6 5 3 3 2" xfId="1479"/>
    <cellStyle name="输出 2 3 5" xfId="1480"/>
    <cellStyle name="常规 9 2 4 2" xfId="1481"/>
    <cellStyle name="常规 6 10 3 2 2 5 2" xfId="1482"/>
    <cellStyle name="常规 79 2 2" xfId="1483"/>
    <cellStyle name="强调文字颜色 1 2 2 2 8" xfId="1484"/>
    <cellStyle name="常规 7 2 3 4 3 2 2 2" xfId="1485"/>
    <cellStyle name="常规 6 6 3 3 4 4 2 2" xfId="1486"/>
    <cellStyle name="常规 8 2 3 2 2 6 3" xfId="1487"/>
    <cellStyle name="常规 6 6 3 3 2 2 3 2 2" xfId="1488"/>
    <cellStyle name="常规 6 5 3 2 3 2 2" xfId="1489"/>
    <cellStyle name="常规 9 2 3 3 2 2" xfId="1490"/>
    <cellStyle name="好 2 4 5" xfId="1491"/>
    <cellStyle name="常规 9 6 3 3 2 2" xfId="1492"/>
    <cellStyle name="常规 44 2 3 3 3" xfId="1493"/>
    <cellStyle name="常规 39 2 3 3 3" xfId="1494"/>
    <cellStyle name="常规 6 5 3 2 2" xfId="1495"/>
    <cellStyle name="输出 2 2 5" xfId="1496"/>
    <cellStyle name="强调文字颜色 3 2 2 11 2" xfId="1497"/>
    <cellStyle name="汇总 2 2 3 2 2 2" xfId="1498"/>
    <cellStyle name="强调文字颜色 1 2 2 2 4 3" xfId="1499"/>
    <cellStyle name="常规 2 2 6 5 9" xfId="1500"/>
    <cellStyle name="解释性文本 2 3 8 3" xfId="1501"/>
    <cellStyle name="常规 9 4 3 3 2" xfId="1502"/>
    <cellStyle name="常规 6 7 2 2 2 3 3 2" xfId="1503"/>
    <cellStyle name="常规 4 2 4 2 4 2" xfId="1504"/>
    <cellStyle name="常规 9 2 3 2 4 3 2 2" xfId="1505"/>
    <cellStyle name="常规 3 9 3 2 4 2" xfId="1506"/>
    <cellStyle name="常规 8 2 2 4 2 5 2" xfId="1507"/>
    <cellStyle name="常规 6 6 3 2 8" xfId="1508"/>
    <cellStyle name="强调文字颜色 1 2 2 2 3 3 2 2" xfId="1509"/>
    <cellStyle name="强调文字颜色 1 2 2 2 3 2 2 2" xfId="1510"/>
    <cellStyle name="检查单元格 2 2 2 3 6" xfId="1511"/>
    <cellStyle name="检查单元格 2 6" xfId="1512"/>
    <cellStyle name="常规 50 2 8" xfId="1513"/>
    <cellStyle name="常规 45 2 8" xfId="1514"/>
    <cellStyle name="强调文字颜色 1 2 2 2 2 2 2 2" xfId="1515"/>
    <cellStyle name="强调文字颜色 4 2 2 2 4" xfId="1516"/>
    <cellStyle name="常规 59 2 6" xfId="1517"/>
    <cellStyle name="强调文字颜色 1 2 2 2 10 2" xfId="1518"/>
    <cellStyle name="输入 2 2 2 5 2" xfId="1519"/>
    <cellStyle name="常规 6 9 3 2 4" xfId="1520"/>
    <cellStyle name="常规 7 3 2 2 5" xfId="1521"/>
    <cellStyle name="强调文字颜色 1 2 2 11" xfId="1522"/>
    <cellStyle name="常规 3 2 5 2 3 3 2" xfId="1523"/>
    <cellStyle name="常规 9 2 2 3 2 4 3" xfId="1524"/>
    <cellStyle name="常规 6 4 2 2 3 3 3 2" xfId="1525"/>
    <cellStyle name="常规 9 5 3 8" xfId="1526"/>
    <cellStyle name="常规 6 2 2 3 2 7" xfId="1527"/>
    <cellStyle name="解释性文本 2 2 2 3 3 2" xfId="1528"/>
    <cellStyle name="常规 6 3 4 5" xfId="1529"/>
    <cellStyle name="常规 2 2 4 3 6 2" xfId="1530"/>
    <cellStyle name="链接单元格 3 2" xfId="1531"/>
    <cellStyle name="常规 6 3 4 2 2 2" xfId="1532"/>
    <cellStyle name="常规 6 6 2 2 2 2" xfId="1533"/>
    <cellStyle name="强调文字颜色 5 2 2 8" xfId="1534"/>
    <cellStyle name="常规 9 3 3 2 2 3 2" xfId="1535"/>
    <cellStyle name="常规 21 8" xfId="1536"/>
    <cellStyle name="常规 16 8" xfId="1537"/>
    <cellStyle name="警告文本 2 9 2" xfId="1538"/>
    <cellStyle name="常规 7 4 3 3 5 3" xfId="1539"/>
    <cellStyle name="常规 2 3 2 2 2 2 5 2" xfId="1540"/>
    <cellStyle name="常规 4 2 4 2 3 5" xfId="1541"/>
    <cellStyle name="常规 9 2 2 5" xfId="1542"/>
    <cellStyle name="常规 6 5 4 8" xfId="1543"/>
    <cellStyle name="常规 7 5 3 2 2 2" xfId="1544"/>
    <cellStyle name="常规 27 5 3 3" xfId="1545"/>
    <cellStyle name="常规 2 9 4 6 2" xfId="1546"/>
    <cellStyle name="常规 7 4 2 3 4 2" xfId="1547"/>
    <cellStyle name="常规 2 9 3 6 2" xfId="1548"/>
    <cellStyle name="常规 7 4 4 8 2 3" xfId="1549"/>
    <cellStyle name="适中 2 2 2" xfId="1550"/>
    <cellStyle name="注释 2 6 2 2 2" xfId="1551"/>
    <cellStyle name="常规 6 6 2 2 9 2" xfId="1552"/>
    <cellStyle name="常规 8 2 4 7 2 2" xfId="1553"/>
    <cellStyle name="注释 2 4 3 2 2" xfId="1554"/>
    <cellStyle name="注释 2 4 3 2" xfId="1555"/>
    <cellStyle name="常规 7 5 4 2 3" xfId="1556"/>
    <cellStyle name="警告文本 2 4 3" xfId="1557"/>
    <cellStyle name="常规 7 5 4 2 2" xfId="1558"/>
    <cellStyle name="常规 6 6 4 3 3 2 2" xfId="1559"/>
    <cellStyle name="警告文本 2 3 8 2" xfId="1560"/>
    <cellStyle name="常规 6 3 3 3 2 3 3" xfId="1561"/>
    <cellStyle name="警告文本 2 3 7 2" xfId="1562"/>
    <cellStyle name="警告文本 2 3 7" xfId="1563"/>
    <cellStyle name="常规 3 2 5 3 3 3" xfId="1564"/>
    <cellStyle name="40% - 强调文字颜色 5 17" xfId="1565"/>
    <cellStyle name="警告文本 2 3 6 2 2" xfId="1566"/>
    <cellStyle name="常规 5 5 3 7 2" xfId="1567"/>
    <cellStyle name="强调文字颜色 5 2 2 2 6 2" xfId="1568"/>
    <cellStyle name="警告文本 2 3 2 5" xfId="1569"/>
    <cellStyle name="常规 6 3 3 4 2 6" xfId="1570"/>
    <cellStyle name="强调文字颜色 2 2 3 2 5 2" xfId="1571"/>
    <cellStyle name="常规 24 2 3 3 3" xfId="1572"/>
    <cellStyle name="注释 2 5 3" xfId="1573"/>
    <cellStyle name="解释性文本 2 3 3 2 3" xfId="1574"/>
    <cellStyle name="警告文本 2 3 2 2" xfId="1575"/>
    <cellStyle name="常规 6 3 2 3 2 4 3" xfId="1576"/>
    <cellStyle name="常规 7 11 5" xfId="1577"/>
    <cellStyle name="汇总 2 10 2" xfId="1578"/>
    <cellStyle name="常规 6 3 4 2 7" xfId="1579"/>
    <cellStyle name="常规 6 5 4 2 4 2 2" xfId="1580"/>
    <cellStyle name="常规 2 4 9 2 3" xfId="1581"/>
    <cellStyle name="检查单元格 2 3 7 2" xfId="1582"/>
    <cellStyle name="常规 43 2 4 2 2" xfId="1583"/>
    <cellStyle name="常规 38 2 4 2 2" xfId="1584"/>
    <cellStyle name="常规 6 9 3 2 2 4 2" xfId="1585"/>
    <cellStyle name="常规 7 3 3 3 2 3 3 2" xfId="1586"/>
    <cellStyle name="好 2 6 4" xfId="1587"/>
    <cellStyle name="常规 2 2 6 3 6 2 2" xfId="1588"/>
    <cellStyle name="警告文本 2 2 3 4 2 2" xfId="1589"/>
    <cellStyle name="警告文本 2 2 3 4 2" xfId="1590"/>
    <cellStyle name="常规 8 6 2 4 3" xfId="1591"/>
    <cellStyle name="适中 2 2 4 4 2" xfId="1592"/>
    <cellStyle name="警告文本 2 2 3 2" xfId="1593"/>
    <cellStyle name="强调文字颜色 2 2 3 4 2 2" xfId="1594"/>
    <cellStyle name="常规 6 5 4 2 3 3 2" xfId="1595"/>
    <cellStyle name="常规 3 9 2 4 5" xfId="1596"/>
    <cellStyle name="警告文本 2 2 4 3 2 2" xfId="1597"/>
    <cellStyle name="强调文字颜色 6 2 6 2" xfId="1598"/>
    <cellStyle name="警告文本 2 2 4 3 2" xfId="1599"/>
    <cellStyle name="警告文本 2 2 4 2" xfId="1600"/>
    <cellStyle name="好 3 2 3 3 2 2" xfId="1601"/>
    <cellStyle name="常规 5 2 4 2 2" xfId="1602"/>
    <cellStyle name="警告文本 2 2 2 6 2 2" xfId="1603"/>
    <cellStyle name="检查单元格 2 5 4" xfId="1604"/>
    <cellStyle name="常规 7 5 3 2 6 3" xfId="1605"/>
    <cellStyle name="常规 8 4 3" xfId="1606"/>
    <cellStyle name="警告文本 2 2 2 2 5 2" xfId="1607"/>
    <cellStyle name="常规 8 2 3 2 3 4 2" xfId="1608"/>
    <cellStyle name="常规 2 4 2 6 3 2" xfId="1609"/>
    <cellStyle name="常规 53 2 5 3" xfId="1610"/>
    <cellStyle name="常规 48 2 5 3" xfId="1611"/>
    <cellStyle name="常规 9 6 10 2" xfId="1612"/>
    <cellStyle name="常规 5 5 3 2 4 3" xfId="1613"/>
    <cellStyle name="常规 2 6 2 2 3 3 2 2" xfId="1614"/>
    <cellStyle name="输出 3" xfId="1615"/>
    <cellStyle name="常规 7 8 3 2 2" xfId="1616"/>
    <cellStyle name="检查单元格 2 4 5 2" xfId="1617"/>
    <cellStyle name="汇总 2 3 2 2 2" xfId="1618"/>
    <cellStyle name="输出 2 5 2" xfId="1619"/>
    <cellStyle name="常规 6 6 3 2 5" xfId="1620"/>
    <cellStyle name="常规 6 4 6" xfId="1621"/>
    <cellStyle name="警告文本 2 2 2 2 4 2 2" xfId="1622"/>
    <cellStyle name="常规 6 5 4 2 3 2" xfId="1623"/>
    <cellStyle name="适中 2 2 3" xfId="1624"/>
    <cellStyle name="常规 6 2 3 2 2 5 2" xfId="1625"/>
    <cellStyle name="常规 3 10 2 6 3" xfId="1626"/>
    <cellStyle name="常规 15 3 2 4 5 2" xfId="1627"/>
    <cellStyle name="常规 7 4 6 3" xfId="1628"/>
    <cellStyle name="常规 6 4 2 2 3 2 3" xfId="1629"/>
    <cellStyle name="常规 6 6 5 3 3 2 2" xfId="1630"/>
    <cellStyle name="常规 3 4 2 3 6 2" xfId="1631"/>
    <cellStyle name="注释 2 2 2 2 3 3" xfId="1632"/>
    <cellStyle name="警告文本 2 2 10 2" xfId="1633"/>
    <cellStyle name="强调文字颜色 3 2 3 2 5" xfId="1634"/>
    <cellStyle name="好 2 2 9 2" xfId="1635"/>
    <cellStyle name="常规 6 5 2 7" xfId="1636"/>
    <cellStyle name="适中 2 2 3 2" xfId="1637"/>
    <cellStyle name="常规 6 2 3 2 2 5 2 2" xfId="1638"/>
    <cellStyle name="常规 7 3 2 2 4 3 3" xfId="1639"/>
    <cellStyle name="常规 9 10 3" xfId="1640"/>
    <cellStyle name="常规 6 6 2 2 5 2" xfId="1641"/>
    <cellStyle name="常规 21 2" xfId="1642"/>
    <cellStyle name="常规 16 2" xfId="1643"/>
    <cellStyle name="常规 9 2 2 3 2 3 4" xfId="1644"/>
    <cellStyle name="解释性文本 2 3 9 2" xfId="1645"/>
    <cellStyle name="好 2 6 2 2" xfId="1646"/>
    <cellStyle name="常规 7 3 3 4 10 2 2" xfId="1647"/>
    <cellStyle name="解释性文本 2 3 7 2" xfId="1648"/>
    <cellStyle name="常规 3 3 2 4 4 2" xfId="1649"/>
    <cellStyle name="警告文本 2 3 4 2" xfId="1650"/>
    <cellStyle name="常规 3 13 4 2 2" xfId="1651"/>
    <cellStyle name="注释 2 4 2 2 2" xfId="1652"/>
    <cellStyle name="适中 2 3 5 2" xfId="1653"/>
    <cellStyle name="注释 2 3 3" xfId="1654"/>
    <cellStyle name="常规 2 3 5 3 6" xfId="1655"/>
    <cellStyle name="常规 6 10 5 4 3" xfId="1656"/>
    <cellStyle name="常规 76" xfId="1657"/>
    <cellStyle name="常规 81" xfId="1658"/>
    <cellStyle name="常规 2 2 4 9 2 2" xfId="1659"/>
    <cellStyle name="强调文字颜色 2 2 8 2 2" xfId="1660"/>
    <cellStyle name="检查单元格 2 5 3 3" xfId="1661"/>
    <cellStyle name="常规 9 2 2 3 3 4 3" xfId="1662"/>
    <cellStyle name="强调文字颜色 5 2 2 5" xfId="1663"/>
    <cellStyle name="常规 8 4 4 4" xfId="1664"/>
    <cellStyle name="强调文字颜色 2 2 2 4 4 2 2" xfId="1665"/>
    <cellStyle name="常规 7 2 5 3 2 5 2" xfId="1666"/>
    <cellStyle name="常规 8 4 2" xfId="1667"/>
    <cellStyle name="警告文本 2 2 2 3 2 2" xfId="1668"/>
    <cellStyle name="检查单元格 2 2 2 2 6" xfId="1669"/>
    <cellStyle name="强调文字颜色 6 2 3 8" xfId="1670"/>
    <cellStyle name="适中 2 6 2 2" xfId="1671"/>
    <cellStyle name="常规 7 4 3 2 8 3" xfId="1672"/>
    <cellStyle name="解释性文本 2 2 7 2" xfId="1673"/>
    <cellStyle name="链接单元格 2 4 4 2 2" xfId="1674"/>
    <cellStyle name="解释性文本 2 2 6 2 2" xfId="1675"/>
    <cellStyle name="常规 6 2 2 2 6 3" xfId="1676"/>
    <cellStyle name="常规 6 3 2 4 2 3 3" xfId="1677"/>
    <cellStyle name="适中 2 2" xfId="1678"/>
    <cellStyle name="常规 2 3 3 5 6 2 2" xfId="1679"/>
    <cellStyle name="常规 8 2 6 2 6" xfId="1680"/>
    <cellStyle name="常规 7 3 4 4" xfId="1681"/>
    <cellStyle name="强调文字颜色 2 2 2 3 3 2 2" xfId="1682"/>
    <cellStyle name="强调文字颜色 2 2 4 3 3" xfId="1683"/>
    <cellStyle name="常规 43 3 5 2" xfId="1684"/>
    <cellStyle name="常规 38 3 5 2" xfId="1685"/>
    <cellStyle name="强调文字颜色 2 2 3 3 2 3" xfId="1686"/>
    <cellStyle name="好 3 6 2 2" xfId="1687"/>
    <cellStyle name="注释 2 9 2 2" xfId="1688"/>
    <cellStyle name="检查单元格 2 7 2 2" xfId="1689"/>
    <cellStyle name="常规 8 2 3 3 7" xfId="1690"/>
    <cellStyle name="检查单元格 2 2 2 3 4 2" xfId="1691"/>
    <cellStyle name="常规 3 6 2 2 4 2 2" xfId="1692"/>
    <cellStyle name="常规 8 2 3 3 6 2" xfId="1693"/>
    <cellStyle name="强调文字颜色 4 2 5" xfId="1694"/>
    <cellStyle name="常规 7 5 3 5 2" xfId="1695"/>
    <cellStyle name="常规 2 3 3 5 3 2 2 2" xfId="1696"/>
    <cellStyle name="常规 6 3 2 2 5 5 2" xfId="1697"/>
    <cellStyle name="常规 8 2 4 2 3 3 2 2" xfId="1698"/>
    <cellStyle name="解释性文本 2 2 2 3 5" xfId="1699"/>
    <cellStyle name="常规 4 2 3 2 2 3 3 3" xfId="1700"/>
    <cellStyle name="常规 7 4 4 8" xfId="1701"/>
    <cellStyle name="常规 3 2 2 2 3 4 6 2" xfId="1702"/>
    <cellStyle name="常规 8 5 7 2 2" xfId="1703"/>
    <cellStyle name="强调文字颜色 4 2 2 9" xfId="1704"/>
    <cellStyle name="常规 7 2" xfId="1705"/>
    <cellStyle name="解释性文本 2 2 2 3 4" xfId="1706"/>
    <cellStyle name="常规 2 2 4 3 7" xfId="1707"/>
    <cellStyle name="输入 2 8 2" xfId="1708"/>
    <cellStyle name="常规 6 6 3 2 4 2 2" xfId="1709"/>
    <cellStyle name="解释性文本 2 2 2 2 4" xfId="1710"/>
    <cellStyle name="常规 2 2 4 2 7" xfId="1711"/>
    <cellStyle name="输入 2 7 2" xfId="1712"/>
    <cellStyle name="常规 6 16 4 2" xfId="1713"/>
    <cellStyle name="常规 7 4 3 7" xfId="1714"/>
    <cellStyle name="常规 9 3 3 2 2 3 2 2" xfId="1715"/>
    <cellStyle name="强调文字颜色 1 2 2 3 2 3" xfId="1716"/>
    <cellStyle name="检查单元格 2 2 2 3 3" xfId="1717"/>
    <cellStyle name="解释性文本 2 10 3" xfId="1718"/>
    <cellStyle name="常规 5 4 2" xfId="1719"/>
    <cellStyle name="解释性文本 2 10 2" xfId="1720"/>
    <cellStyle name="解释性文本 2 10" xfId="1721"/>
    <cellStyle name="常规 2 3 2 3 2 2 4 3" xfId="1722"/>
    <cellStyle name="常规 6 9 3 2 3 3 2 2" xfId="1723"/>
    <cellStyle name="好 3 3 4" xfId="1724"/>
    <cellStyle name="常规 2 4 4 2 8 2" xfId="1725"/>
    <cellStyle name="计算 2 4 3 3" xfId="1726"/>
    <cellStyle name="输出 3 2" xfId="1727"/>
    <cellStyle name="常规 8 5 2 3" xfId="1728"/>
    <cellStyle name="常规 6 5 2 2 2 4" xfId="1729"/>
    <cellStyle name="检查单元格 2 4 3 3" xfId="1730"/>
    <cellStyle name="强调文字颜色 2 2 7 2 2" xfId="1731"/>
    <cellStyle name="输出 2 3 3" xfId="1732"/>
    <cellStyle name="常规 3 3 4 4 3 2 2" xfId="1733"/>
    <cellStyle name="输出 2 3" xfId="1734"/>
    <cellStyle name="常规 6 4 4 2 7 2" xfId="1735"/>
    <cellStyle name="强调文字颜色 5 2 3 4 3" xfId="1736"/>
    <cellStyle name="常规 5 2 3 3 2 5" xfId="1737"/>
    <cellStyle name="输出 2 2 2" xfId="1738"/>
    <cellStyle name="常规 6 9 9 2 2" xfId="1739"/>
    <cellStyle name="常规 7 2 9 2 3" xfId="1740"/>
    <cellStyle name="检查单元格 2 2 2 3 4 2 2" xfId="1741"/>
    <cellStyle name="常规 8 2 3 3 7 2" xfId="1742"/>
    <cellStyle name="检查单元格 2 4" xfId="1743"/>
    <cellStyle name="汇总 2 3 2 2 3" xfId="1744"/>
    <cellStyle name="常规 6 5 3 3 2 2 2" xfId="1745"/>
    <cellStyle name="好 2 4 4 2" xfId="1746"/>
    <cellStyle name="检查单元格 2 3 3 5 2" xfId="1747"/>
    <cellStyle name="强调文字颜色 4 2 2 2 3 2 2" xfId="1748"/>
    <cellStyle name="检查单元格 2 3 3 4 3" xfId="1749"/>
    <cellStyle name="常规 2 2 2 5 3 4 2 2" xfId="1750"/>
    <cellStyle name="常规 6 7 3 2 2 5" xfId="1751"/>
    <cellStyle name="汇总 2 2 2 2 3 2" xfId="1752"/>
    <cellStyle name="常规 6 3 3 3 3 5 2" xfId="1753"/>
    <cellStyle name="常规 7 2 6 2 3 4 2" xfId="1754"/>
    <cellStyle name="常规 7 2 3 4 9" xfId="1755"/>
    <cellStyle name="常规 6 5 2 3 4 3 2" xfId="1756"/>
    <cellStyle name="常规 3 3 3 2 2 5 2" xfId="1757"/>
    <cellStyle name="常规 8 6 4 2 2" xfId="1758"/>
    <cellStyle name="强调文字颜色 4 2 3 3 4 2 2" xfId="1759"/>
    <cellStyle name="检查单元格 2 3 3 4 2" xfId="1760"/>
    <cellStyle name="常规 5 2 7 3 2 2" xfId="1761"/>
    <cellStyle name="强调文字颜色 2 2 2 7 2" xfId="1762"/>
    <cellStyle name="输入 2 8" xfId="1763"/>
    <cellStyle name="常规 2 5 3 4 2 3" xfId="1764"/>
    <cellStyle name="常规 4 2 4 4 6" xfId="1765"/>
    <cellStyle name="常规 15 2 6 5 2" xfId="1766"/>
    <cellStyle name="常规 23 2 3 5 2" xfId="1767"/>
    <cellStyle name="强调文字颜色 2 2 2 7" xfId="1768"/>
    <cellStyle name="强调文字颜色 5 2 2 4 2 2" xfId="1769"/>
    <cellStyle name="强调文字颜色 1 2 3 5" xfId="1770"/>
    <cellStyle name="好 2 2 6" xfId="1771"/>
    <cellStyle name="警告文本 2 7" xfId="1772"/>
    <cellStyle name="常规 6 4 4 4 4 2" xfId="1773"/>
    <cellStyle name="警告文本 2 2 8" xfId="1774"/>
    <cellStyle name="常规 7 4 4 4 4 2 3" xfId="1775"/>
    <cellStyle name="常规 21 2 2 4 3 3" xfId="1776"/>
    <cellStyle name="常规 6 5 4 2 7" xfId="1777"/>
    <cellStyle name="常规 6 4 2 2 2 7 2" xfId="1778"/>
    <cellStyle name="常规 4 2 10 3" xfId="1779"/>
    <cellStyle name="强调文字颜色 3 2 7 2 2" xfId="1780"/>
    <cellStyle name="强调文字颜色 4 2 2 2 2 3 2 2" xfId="1781"/>
    <cellStyle name="常规 7 4 4 4 4 2 2" xfId="1782"/>
    <cellStyle name="强调文字颜色 4 2 2 5 4 2 2" xfId="1783"/>
    <cellStyle name="常规 6 4 2 2 5 3 3" xfId="1784"/>
    <cellStyle name="检查单元格 2 3 3 2 2" xfId="1785"/>
    <cellStyle name="好 2 2 4 2" xfId="1786"/>
    <cellStyle name="常规 13 4 3" xfId="1787"/>
    <cellStyle name="常规 7 4 4 3 6 2" xfId="1788"/>
    <cellStyle name="检查单元格 2 3 2 6" xfId="1789"/>
    <cellStyle name="常规 36 4 5 3" xfId="1790"/>
    <cellStyle name="常规 9 2 2 2 4 3" xfId="1791"/>
    <cellStyle name="好 3 2 4" xfId="1792"/>
    <cellStyle name="常规 2 4 4 2 7 2" xfId="1793"/>
    <cellStyle name="输出 2 2" xfId="1794"/>
    <cellStyle name="常规 30 6 2 2 2" xfId="1795"/>
    <cellStyle name="常规 8 5 5 4 3" xfId="1796"/>
    <cellStyle name="常规 7 2 6 9" xfId="1797"/>
    <cellStyle name="常规 8 3 5 4" xfId="1798"/>
    <cellStyle name="强调文字颜色 6 2 5 4 2" xfId="1799"/>
    <cellStyle name="检查单元格 2 2 2 4 2 2" xfId="1800"/>
    <cellStyle name="常规 4 2 2 2 7 2" xfId="1801"/>
    <cellStyle name="注释 2 5 4" xfId="1802"/>
    <cellStyle name="常规 6 6 2 2 2 8" xfId="1803"/>
    <cellStyle name="常规 8 3 4 4" xfId="1804"/>
    <cellStyle name="强调文字颜色 2 2 2 4 3 2 2" xfId="1805"/>
    <cellStyle name="常规 2 3 3 2 2 6 3" xfId="1806"/>
    <cellStyle name="常规 11 6 2 2 4 3" xfId="1807"/>
    <cellStyle name="强调文字颜色 1 2 3 2 2" xfId="1808"/>
    <cellStyle name="检查单元格 2 2 6 2 2" xfId="1809"/>
    <cellStyle name="常规 7 2 3 3 4 2 3" xfId="1810"/>
    <cellStyle name="常规 5 7 2 3 3" xfId="1811"/>
    <cellStyle name="常规 2 4 4 5 2" xfId="1812"/>
    <cellStyle name="常规 2 2 3 2 2 2 3 6" xfId="1813"/>
    <cellStyle name="常规 9 5 3 4" xfId="1814"/>
    <cellStyle name="常规 7 4 9 2" xfId="1815"/>
    <cellStyle name="常规 3 11 4 3" xfId="1816"/>
    <cellStyle name="强调文字颜色 4 2 7 3" xfId="1817"/>
    <cellStyle name="强调文字颜色 2 2 2 2 3 4 2 2" xfId="1818"/>
    <cellStyle name="常规 6 3 6 4 2" xfId="1819"/>
    <cellStyle name="常规 7 3 4 4 6" xfId="1820"/>
    <cellStyle name="常规 2 8 4 4 2 3" xfId="1821"/>
    <cellStyle name="常规 2 6 4 5 3" xfId="1822"/>
    <cellStyle name="常规 3 9 2 6 2 2" xfId="1823"/>
    <cellStyle name="常规 9 2 4 3 4 2" xfId="1824"/>
    <cellStyle name="检查单元格 2 2 5 4 3" xfId="1825"/>
    <cellStyle name="好 2 4 10 2" xfId="1826"/>
    <cellStyle name="常规 6 2 3 3 5" xfId="1827"/>
    <cellStyle name="常规 3 2 2 2 3 7" xfId="1828"/>
    <cellStyle name="检查单元格 2 2 5 3 3" xfId="1829"/>
    <cellStyle name="常规 8 2 3 3 3 4" xfId="1830"/>
    <cellStyle name="强调文字颜色 3 2 4 4 3" xfId="1831"/>
    <cellStyle name="常规 2 3 6 2 9" xfId="1832"/>
    <cellStyle name="常规 9 6 2 4 2 2" xfId="1833"/>
    <cellStyle name="强调文字颜色 6 2 4 3 2" xfId="1834"/>
    <cellStyle name="常规 9 3 5 4" xfId="1835"/>
    <cellStyle name="常规 7 2 2 3 2 7" xfId="1836"/>
    <cellStyle name="检查单元格 2 2 4 4" xfId="1837"/>
    <cellStyle name="强调文字颜色 5 2 2 3 3 2" xfId="1838"/>
    <cellStyle name="常规 6 3 2 2 3 3 3 3" xfId="1839"/>
    <cellStyle name="常规 8 3 2 5" xfId="1840"/>
    <cellStyle name="常规 4 2 2 4 4 2" xfId="1841"/>
    <cellStyle name="常规 8 2 3 2 3 3" xfId="1842"/>
    <cellStyle name="常规 6 2 2 2 2 4 5 2" xfId="1843"/>
    <cellStyle name="常规 9 2 3 2 3 4 3" xfId="1844"/>
    <cellStyle name="检查单元格 2 2 4 3" xfId="1845"/>
    <cellStyle name="强调文字颜色 1 2 2 5 2" xfId="1846"/>
    <cellStyle name="常规 7 3 3 3 8 2 3" xfId="1847"/>
    <cellStyle name="常规 7 2 9 5 2" xfId="1848"/>
    <cellStyle name="常规 7 4 3 4 6 2" xfId="1849"/>
    <cellStyle name="输入 2 2 2 2 2" xfId="1850"/>
    <cellStyle name="常规 3 2 2 2 4 7" xfId="1851"/>
    <cellStyle name="常规 6 4 2 9 2 2" xfId="1852"/>
    <cellStyle name="强调文字颜色 1 2 2 2 3 3 3" xfId="1853"/>
    <cellStyle name="适中 2 2 2 3 3" xfId="1854"/>
    <cellStyle name="常规 5 6 9" xfId="1855"/>
    <cellStyle name="常规 14 3 2 3 3 2" xfId="1856"/>
    <cellStyle name="常规 6 2 3 2 4 3 3" xfId="1857"/>
    <cellStyle name="强调文字颜色 1 2 2 2 7 2" xfId="1858"/>
    <cellStyle name="常规 6 6 3 3 2 2 4 2" xfId="1859"/>
    <cellStyle name="常规 2 2 2 2 2 2 2 3 4 2" xfId="1860"/>
    <cellStyle name="常规 9 2 5 2 6" xfId="1861"/>
    <cellStyle name="检查单元格 2 2 2 6 2" xfId="1862"/>
    <cellStyle name="强调文字颜色 1 2 2 3 5 2" xfId="1863"/>
    <cellStyle name="常规 6 4 3 4 7 2" xfId="1864"/>
    <cellStyle name="检查单元格 2 2 2 5 2" xfId="1865"/>
    <cellStyle name="强调文字颜色 6 2 6 4" xfId="1866"/>
    <cellStyle name="常规 6 4 3 4 7" xfId="1867"/>
    <cellStyle name="常规 6 4 3 3 7" xfId="1868"/>
    <cellStyle name="常规 50 2 5 2 2" xfId="1869"/>
    <cellStyle name="常规 45 2 5 2 2" xfId="1870"/>
    <cellStyle name="常规 6 4 3 2 7" xfId="1871"/>
    <cellStyle name="常规 8 3 3 5 3" xfId="1872"/>
    <cellStyle name="常规 6 4 2 3 4 5 2" xfId="1873"/>
    <cellStyle name="常规 7 2 7 6 2" xfId="1874"/>
    <cellStyle name="常规 2 3 3 10 2 2" xfId="1875"/>
    <cellStyle name="强调文字颜色 5 2 2 2 4 2 2" xfId="1876"/>
    <cellStyle name="好 2 4 3 4" xfId="1877"/>
    <cellStyle name="强调文字颜色 2 2 3 4" xfId="1878"/>
    <cellStyle name="常规 6 5 5 7 2" xfId="1879"/>
    <cellStyle name="常规 7 3 2 3 2 2 2 2 2" xfId="1880"/>
    <cellStyle name="常规 4 2 5 3 3 2 2" xfId="1881"/>
    <cellStyle name="链接单元格 2 3 3 2 2" xfId="1882"/>
    <cellStyle name="常规 39 2 3 4 2" xfId="1883"/>
    <cellStyle name="常规 44 2 3 4 2" xfId="1884"/>
    <cellStyle name="常规 9 2 2 2 7 2" xfId="1885"/>
    <cellStyle name="输出 2 2 2 2 3" xfId="1886"/>
    <cellStyle name="常规 2 2 3 3 3 3" xfId="1887"/>
    <cellStyle name="常规 24 2 2" xfId="1888"/>
    <cellStyle name="常规 19 2 2" xfId="1889"/>
    <cellStyle name="计算 2 6 3" xfId="1890"/>
    <cellStyle name="常规 2 2 6 5 3 2" xfId="1891"/>
    <cellStyle name="常规 3 2 2 3 3 7" xfId="1892"/>
    <cellStyle name="常规 7 4 2 3 4 2 3" xfId="1893"/>
    <cellStyle name="计算 2 5 4" xfId="1894"/>
    <cellStyle name="常规 2 2 6 5 2 3" xfId="1895"/>
    <cellStyle name="好 2 5 3 3" xfId="1896"/>
    <cellStyle name="60% - 强调文字颜色 2 2 7" xfId="1897"/>
    <cellStyle name="常规 2 6 2 2 2 4 2 3" xfId="1898"/>
    <cellStyle name="计算 2 5 3" xfId="1899"/>
    <cellStyle name="常规 2 2 6 5 2 2" xfId="1900"/>
    <cellStyle name="解释性文本 2 2 9 3" xfId="1901"/>
    <cellStyle name="常规 8 2 2 3 8 2" xfId="1902"/>
    <cellStyle name="常规 3 2 3 2 2 2 6 2" xfId="1903"/>
    <cellStyle name="常规 4 3 3 3 5 3" xfId="1904"/>
    <cellStyle name="常规 6 7 2 3 6 2" xfId="1905"/>
    <cellStyle name="常规 4 3 2 8 2" xfId="1906"/>
    <cellStyle name="常规 8 2 10 2" xfId="1907"/>
    <cellStyle name="常规 6 5 2 2 2 2 2 2 2" xfId="1908"/>
    <cellStyle name="计算 2 5 2" xfId="1909"/>
    <cellStyle name="常规 5 2 2 2 2 3 3" xfId="1910"/>
    <cellStyle name="常规 8 2 10" xfId="1911"/>
    <cellStyle name="常规 6 15 6 3" xfId="1912"/>
    <cellStyle name="常规 7 3 3 4 4 3" xfId="1913"/>
    <cellStyle name="常规 8 2 6 3 4 2" xfId="1914"/>
    <cellStyle name="常规 7 2 2 2 2" xfId="1915"/>
    <cellStyle name="强调文字颜色 3 2 2 11" xfId="1916"/>
    <cellStyle name="计算 2 4 4 3" xfId="1917"/>
    <cellStyle name="常规 7 3 3 3 2 2 3 2" xfId="1918"/>
    <cellStyle name="常规 7 4 4 3 4 3" xfId="1919"/>
    <cellStyle name="计算 2 4 4" xfId="1920"/>
    <cellStyle name="计算 2 4 3 2" xfId="1921"/>
    <cellStyle name="好 3 3 3" xfId="1922"/>
    <cellStyle name="强调文字颜色 5 2 8 3" xfId="1923"/>
    <cellStyle name="常规 6 6 2 2 4 3" xfId="1924"/>
    <cellStyle name="好 2 4 3 3" xfId="1925"/>
    <cellStyle name="40% - 强调文字颜色 5 19" xfId="1926"/>
    <cellStyle name="常规 7 4 4 3 3 2" xfId="1927"/>
    <cellStyle name="强调文字颜色 4 2 2 4 3 2" xfId="1928"/>
    <cellStyle name="计算 2 4 2 2" xfId="1929"/>
    <cellStyle name="好 3 2 3" xfId="1930"/>
    <cellStyle name="好 2 5 3" xfId="1931"/>
    <cellStyle name="常规 21 4 4 2 2" xfId="1932"/>
    <cellStyle name="强调文字颜色 3 2 6 4 3" xfId="1933"/>
    <cellStyle name="常规 2 2 3 4 4 2 3" xfId="1934"/>
    <cellStyle name="常规 3 5 2 2 3 3" xfId="1935"/>
    <cellStyle name="警告文本 2 2 2" xfId="1936"/>
    <cellStyle name="常规 7 3 3 3 9 2 2" xfId="1937"/>
    <cellStyle name="常规 4 7 2 2" xfId="1938"/>
    <cellStyle name="常规 2 2 2 3 3 2 2 7" xfId="1939"/>
    <cellStyle name="常规 6 3 2 2 3 7 2" xfId="1940"/>
    <cellStyle name="常规 6 6 2 2 4 5" xfId="1941"/>
    <cellStyle name="常规 7 2 2 3 3 3" xfId="1942"/>
    <cellStyle name="常规 20 5" xfId="1943"/>
    <cellStyle name="常规 15 5" xfId="1944"/>
    <cellStyle name="输入 2 2 3 4" xfId="1945"/>
    <cellStyle name="常规 8 2 3 3 3 3 2 2" xfId="1946"/>
    <cellStyle name="常规 34 3 5 2" xfId="1947"/>
    <cellStyle name="常规 29 3 5 2" xfId="1948"/>
    <cellStyle name="计算 2 2 9 3" xfId="1949"/>
    <cellStyle name="常规 33 2 2 4 2" xfId="1950"/>
    <cellStyle name="常规 28 2 2 4 2" xfId="1951"/>
    <cellStyle name="常规 8 2 2 3 2 2 4 2" xfId="1952"/>
    <cellStyle name="汇总 2 5 5 2" xfId="1953"/>
    <cellStyle name="常规 4 5 2 2 2" xfId="1954"/>
    <cellStyle name="强调文字颜色 1 2 2 6" xfId="1955"/>
    <cellStyle name="常规 5 5 3 2 3 2 2" xfId="1956"/>
    <cellStyle name="强调文字颜色 3 2 4" xfId="1957"/>
    <cellStyle name="输入 2 2 2 3 3" xfId="1958"/>
    <cellStyle name="计算 2 2 8 2 2" xfId="1959"/>
    <cellStyle name="常规 7 3 2 2 2 2 5 2" xfId="1960"/>
    <cellStyle name="计算 2 2 4 5 2" xfId="1961"/>
    <cellStyle name="常规 4 3 3 4 4" xfId="1962"/>
    <cellStyle name="链接单元格 2 10 2" xfId="1963"/>
    <cellStyle name="常规 7 2 5 4 7" xfId="1964"/>
    <cellStyle name="常规 2 3 7 2 5" xfId="1965"/>
    <cellStyle name="计算 2 2 4 4 2 2" xfId="1966"/>
    <cellStyle name="常规 4 3 3 3 4 2" xfId="1967"/>
    <cellStyle name="常规 51 4 4 3" xfId="1968"/>
    <cellStyle name="常规 46 4 4 3" xfId="1969"/>
    <cellStyle name="常规 7 2 3 3 2 3 2 2" xfId="1970"/>
    <cellStyle name="常规 8 6 2 3 2" xfId="1971"/>
    <cellStyle name="常规 6 5 2 3 2 4 2" xfId="1972"/>
    <cellStyle name="好 2 3 4 3" xfId="1973"/>
    <cellStyle name="常规 9 6 2 2 5 2" xfId="1974"/>
    <cellStyle name="强调文字颜色 2 2 2 4 4 2" xfId="1975"/>
    <cellStyle name="常规 7 3 2 3 2 6 2 2" xfId="1976"/>
    <cellStyle name="常规 7 2 3 3 2 2 3" xfId="1977"/>
    <cellStyle name="检查单元格 2 2 4 2 2" xfId="1978"/>
    <cellStyle name="常规 2 2 9 2 8" xfId="1979"/>
    <cellStyle name="常规 9 3" xfId="1980"/>
    <cellStyle name="计算 2 2 3 6" xfId="1981"/>
    <cellStyle name="汇总 2 2 4 4 3" xfId="1982"/>
    <cellStyle name="常规 4 2 2 3 4 3 2" xfId="1983"/>
    <cellStyle name="常规 6 7 3 2 7 3" xfId="1984"/>
    <cellStyle name="常规 9 5 3 2 5 2" xfId="1985"/>
    <cellStyle name="常规 6 3 2 3 3 2 2" xfId="1986"/>
    <cellStyle name="常规 2 2 3 5 2 6" xfId="1987"/>
    <cellStyle name="常规 24 4 4 3" xfId="1988"/>
    <cellStyle name="注释 2 2 2 3 3 2 2" xfId="1989"/>
    <cellStyle name="汇总 2 2 4 4 2 2" xfId="1990"/>
    <cellStyle name="常规 2 3 2 2 4 6 2" xfId="1991"/>
    <cellStyle name="常规 7 3 3 3 2 8" xfId="1992"/>
    <cellStyle name="强调文字颜色 4 2 5 3" xfId="1993"/>
    <cellStyle name="强调文字颜色 4 2 3 8 2" xfId="1994"/>
    <cellStyle name="常规 32 9" xfId="1995"/>
    <cellStyle name="常规 27 9" xfId="1996"/>
    <cellStyle name="常规 6 4 2 2 3 3 2" xfId="1997"/>
    <cellStyle name="常规 6 3 3 2 4 3 2" xfId="1998"/>
    <cellStyle name="常规 7 3 2 3 2 5 2 2" xfId="1999"/>
    <cellStyle name="常规 5 2 3 5 3 2 2" xfId="2000"/>
    <cellStyle name="常规 2 6 2 8 2" xfId="2001"/>
    <cellStyle name="常规 7 8 3 4 2" xfId="2002"/>
    <cellStyle name="常规 9 5 2 3 3 3" xfId="2003"/>
    <cellStyle name="强调文字颜色 1 2 8 2 2" xfId="2004"/>
    <cellStyle name="常规 5 3 2 2 6 3" xfId="2005"/>
    <cellStyle name="计算 2 12" xfId="2006"/>
    <cellStyle name="强调文字颜色 6 2 2 2 2" xfId="2007"/>
    <cellStyle name="计算 2 10 3" xfId="2008"/>
    <cellStyle name="常规 9 6 2 3 2 2 2" xfId="2009"/>
    <cellStyle name="货币 2 4" xfId="2010"/>
    <cellStyle name="常规 6 3 2 2 4 4 2" xfId="2011"/>
    <cellStyle name="汇总 2 12" xfId="2012"/>
    <cellStyle name="警告文本 2 3 3" xfId="2013"/>
    <cellStyle name="强调文字颜色 2 2 3 5 2" xfId="2014"/>
    <cellStyle name="强调文字颜色 5 2 2" xfId="2015"/>
    <cellStyle name="货币 2 2 2 2" xfId="2016"/>
    <cellStyle name="常规 2 3 6 2 6 2" xfId="2017"/>
    <cellStyle name="强调文字颜色 3 2 10 2 2" xfId="2018"/>
    <cellStyle name="汇总 2 5 4 3" xfId="2019"/>
    <cellStyle name="汇总 2 5 4 2" xfId="2020"/>
    <cellStyle name="汇总 2 5 4" xfId="2021"/>
    <cellStyle name="汇总 2 4 4 3" xfId="2022"/>
    <cellStyle name="常规 7 5 3 2 7" xfId="2023"/>
    <cellStyle name="常规 38 2 2 5 3" xfId="2024"/>
    <cellStyle name="汇总 2 4 4 2 2" xfId="2025"/>
    <cellStyle name="常规 2 3 4 2 2 6" xfId="2026"/>
    <cellStyle name="常规 2 6 2 3 7 2 3" xfId="2027"/>
    <cellStyle name="注释 2 3 3 5 2" xfId="2028"/>
    <cellStyle name="常规 9 5 2 3 2 2 2" xfId="2029"/>
    <cellStyle name="汇总 2 4 4" xfId="2030"/>
    <cellStyle name="汇总 2 10" xfId="2031"/>
    <cellStyle name="常规 7 7 2 3 3 2" xfId="2032"/>
    <cellStyle name="常规 47 2 2 3" xfId="2033"/>
    <cellStyle name="常规 52 2 2 3" xfId="2034"/>
    <cellStyle name="警告文本 2 3 2" xfId="2035"/>
    <cellStyle name="常规 7 2 5 10 2" xfId="2036"/>
    <cellStyle name="常规 6 5 4 2 4 2" xfId="2037"/>
    <cellStyle name="常规 2 6 2 2 3 3 2 3" xfId="2038"/>
    <cellStyle name="常规 6 6 3 4 6" xfId="2039"/>
    <cellStyle name="常规 7 2 3 4 4 4 3" xfId="2040"/>
    <cellStyle name="常规 5 5 2 3 2 2 2" xfId="2041"/>
    <cellStyle name="常规 6 6 2 2 3 2" xfId="2042"/>
    <cellStyle name="强调文字颜色 5 2 3 8" xfId="2043"/>
    <cellStyle name="常规 9 3 3 2 2 4 2" xfId="2044"/>
    <cellStyle name="强调文字颜色 4 2 2 4 2 3" xfId="2045"/>
    <cellStyle name="注释 2 6 4 2" xfId="2046"/>
    <cellStyle name="常规 6 4 2 3 2 3 2 2 2" xfId="2047"/>
    <cellStyle name="强调文字颜色 5 2 3 6" xfId="2048"/>
    <cellStyle name="常规 3 2 2 5 2 5 2" xfId="2049"/>
    <cellStyle name="常规 6 6 2 2 3" xfId="2050"/>
    <cellStyle name="常规 30 11 2" xfId="2051"/>
    <cellStyle name="常规 6 10 3 4 3" xfId="2052"/>
    <cellStyle name="强调文字颜色 4 2 4 2" xfId="2053"/>
    <cellStyle name="汇总 2 5 3" xfId="2054"/>
    <cellStyle name="常规 3 7 4 6 3" xfId="2055"/>
    <cellStyle name="汇总 2 3 9" xfId="2056"/>
    <cellStyle name="汇总 2 3 8" xfId="2057"/>
    <cellStyle name="汇总 2 3 7" xfId="2058"/>
    <cellStyle name="常规 9 5 2 2 5" xfId="2059"/>
    <cellStyle name="输入 2 3 3 2 2" xfId="2060"/>
    <cellStyle name="常规 3 2 3 3 4 7" xfId="2061"/>
    <cellStyle name="常规 9 5 2 2 4 3" xfId="2062"/>
    <cellStyle name="汇总 2 3 6 2" xfId="2063"/>
    <cellStyle name="汇总 2 3 5 3" xfId="2064"/>
    <cellStyle name="注释 2 2 4 6" xfId="2065"/>
    <cellStyle name="强调文字颜色 4 2 4" xfId="2066"/>
    <cellStyle name="汇总 2 3 5 2 2" xfId="2067"/>
    <cellStyle name="解释性文本 3 2" xfId="2068"/>
    <cellStyle name="汇总 2 2 2 2 2 3" xfId="2069"/>
    <cellStyle name="常规 6 7 7 2 2" xfId="2070"/>
    <cellStyle name="常规 3 2 3 3 2 6 2 2" xfId="2071"/>
    <cellStyle name="警告文本 2 2 2 5" xfId="2072"/>
    <cellStyle name="汇总 2 3 3 3 2" xfId="2073"/>
    <cellStyle name="常规 5 2 2" xfId="2074"/>
    <cellStyle name="常规 7 2 4 4 3 5" xfId="2075"/>
    <cellStyle name="常规 7 5 3 3 3 2 2" xfId="2076"/>
    <cellStyle name="常规 6 6 2 2 2 3" xfId="2077"/>
    <cellStyle name="常规 2 5 5 6 2" xfId="2078"/>
    <cellStyle name="强调文字颜色 5 2 2 9" xfId="2079"/>
    <cellStyle name="常规 6 4 2 3 3 4 2" xfId="2080"/>
    <cellStyle name="常规 2 6 3 7 2 2" xfId="2081"/>
    <cellStyle name="常规 9 3 3 2 2 3 3" xfId="2082"/>
    <cellStyle name="常规 6 4 3 3 2 3 2 2" xfId="2083"/>
    <cellStyle name="汇总 2 2 9" xfId="2084"/>
    <cellStyle name="好 4 3 2" xfId="2085"/>
    <cellStyle name="常规 7 3 2 2 2 2 4 2" xfId="2086"/>
    <cellStyle name="常规 9 2 3 3 2 5 2" xfId="2087"/>
    <cellStyle name="常规 2 4 3 2 2 2 2 2 2" xfId="2088"/>
    <cellStyle name="好 2 4 8 2" xfId="2089"/>
    <cellStyle name="汇总 2 2 8" xfId="2090"/>
    <cellStyle name="汇总 2 2 7" xfId="2091"/>
    <cellStyle name="汇总 2 2 6 2 2" xfId="2092"/>
    <cellStyle name="常规 2 3 2 4 2 6" xfId="2093"/>
    <cellStyle name="常规 53 2 2 4 3" xfId="2094"/>
    <cellStyle name="常规 48 2 2 4 3" xfId="2095"/>
    <cellStyle name="汇总 2 2 6 2" xfId="2096"/>
    <cellStyle name="汇总 2 2 5 3" xfId="2097"/>
    <cellStyle name="检查单元格 2 2 2 9 3" xfId="2098"/>
    <cellStyle name="汇总 2 2 5 2 2" xfId="2099"/>
    <cellStyle name="检查单元格 2 2 2 9 2 2" xfId="2100"/>
    <cellStyle name="适中 3" xfId="2101"/>
    <cellStyle name="汇总 2 2 4 3" xfId="2102"/>
    <cellStyle name="检查单元格 2 2 2 8 3" xfId="2103"/>
    <cellStyle name="汇总 2 2 4 2 2 2" xfId="2104"/>
    <cellStyle name="汇总 2 2 4 2 2" xfId="2105"/>
    <cellStyle name="检查单元格 2 2 2 8 2 2" xfId="2106"/>
    <cellStyle name="汇总 2 2 4 2" xfId="2107"/>
    <cellStyle name="检查单元格 2 2 2 8 2" xfId="2108"/>
    <cellStyle name="输入 2 9 3" xfId="2109"/>
    <cellStyle name="汇总 2 2 4" xfId="2110"/>
    <cellStyle name="汇总 2 2 3 3 3" xfId="2111"/>
    <cellStyle name="警告文本 2 3 8 2 2" xfId="2112"/>
    <cellStyle name="汇总 2 2 3 3 2" xfId="2113"/>
    <cellStyle name="汇总 2 2 3 3" xfId="2114"/>
    <cellStyle name="检查单元格 2 2 2 7 3" xfId="2115"/>
    <cellStyle name="汇总 2 2 3 2 3" xfId="2116"/>
    <cellStyle name="常规 7 2 4 3 9 2" xfId="2117"/>
    <cellStyle name="常规 2 2 7 3 2" xfId="2118"/>
    <cellStyle name="常规 4 2 5 2 3 4 2" xfId="2119"/>
    <cellStyle name="常规 7 2 3 2 4 4 3" xfId="2120"/>
    <cellStyle name="汇总 2 2 3 2" xfId="2121"/>
    <cellStyle name="检查单元格 2 2 2 7 2" xfId="2122"/>
    <cellStyle name="常规 4 2 5 2 3 4" xfId="2123"/>
    <cellStyle name="汇总 2 2 3" xfId="2124"/>
    <cellStyle name="检查单元格 2 2 2 7" xfId="2125"/>
    <cellStyle name="强调文字颜色 1 2 2 3 6" xfId="2126"/>
    <cellStyle name="常规 3 7 4 3 3" xfId="2127"/>
    <cellStyle name="常规 9 3 3 2 2 2 3" xfId="2128"/>
    <cellStyle name="常规 3 6 3 2 7 2" xfId="2129"/>
    <cellStyle name="汇总 2 2 2 9 2" xfId="2130"/>
    <cellStyle name="好 2 5 7" xfId="2131"/>
    <cellStyle name="汇总 2 2 2 9" xfId="2132"/>
    <cellStyle name="常规 6 5 3 5 6" xfId="2133"/>
    <cellStyle name="强调文字颜色 5 2 2 5 4" xfId="2134"/>
    <cellStyle name="常规 6 5 2 3 2 2 4 2 2" xfId="2135"/>
    <cellStyle name="好 2 4 7 2" xfId="2136"/>
    <cellStyle name="常规 20 7 3" xfId="2137"/>
    <cellStyle name="常规 15 7 3" xfId="2138"/>
    <cellStyle name="汇总 2 2 2 8 2" xfId="2139"/>
    <cellStyle name="常规 9 2 3 4 3" xfId="2140"/>
    <cellStyle name="好 2 4 7" xfId="2141"/>
    <cellStyle name="常规 8 4 3 6" xfId="2142"/>
    <cellStyle name="常规 6 4 4 3 4 2" xfId="2143"/>
    <cellStyle name="注释 2 2 2 3 4" xfId="2144"/>
    <cellStyle name="强调文字颜色 3 2 2 4 4 2" xfId="2145"/>
    <cellStyle name="常规 5 3 3 4 4" xfId="2146"/>
    <cellStyle name="常规 6 5 3 4 6" xfId="2147"/>
    <cellStyle name="强调文字颜色 5 2 2 4 4" xfId="2148"/>
    <cellStyle name="常规 4 2 4 2 7" xfId="2149"/>
    <cellStyle name="常规 15 2 6 3 3" xfId="2150"/>
    <cellStyle name="常规 43 6 3" xfId="2151"/>
    <cellStyle name="常规 38 6 3" xfId="2152"/>
    <cellStyle name="常规 8 4 2 7" xfId="2153"/>
    <cellStyle name="强调文字颜色 6 2 9" xfId="2154"/>
    <cellStyle name="常规 6 4 4 3 3 3" xfId="2155"/>
    <cellStyle name="常规 12 2 2 2 2" xfId="2156"/>
    <cellStyle name="注释 2 2 2 2 5" xfId="2157"/>
    <cellStyle name="常规 8 4 3 4" xfId="2158"/>
    <cellStyle name="常规 5 2 3 8 2 2" xfId="2159"/>
    <cellStyle name="常规 7 2 6 8 3" xfId="2160"/>
    <cellStyle name="常规 8 3 6 2" xfId="2161"/>
    <cellStyle name="常规 8 3 6" xfId="2162"/>
    <cellStyle name="常规 5 2 9 3" xfId="2163"/>
    <cellStyle name="好 2 3 8 3" xfId="2164"/>
    <cellStyle name="常规 3 3 3 2 2 2" xfId="2165"/>
    <cellStyle name="常规 6 12 2 4 3" xfId="2166"/>
    <cellStyle name="常规 2 2 6 6 2 2" xfId="2167"/>
    <cellStyle name="常规 4 2 2 3 2 2 3 2" xfId="2168"/>
    <cellStyle name="强调文字颜色 4 2 3" xfId="2169"/>
    <cellStyle name="常规 8 3 5 2" xfId="2170"/>
    <cellStyle name="汇总 2 2 2 3 3 2 2" xfId="2171"/>
    <cellStyle name="常规 4 2 2 3 2 2 2 2 2" xfId="2172"/>
    <cellStyle name="注释 2 2 3" xfId="2173"/>
    <cellStyle name="解释性文本 2 5 4 3" xfId="2174"/>
    <cellStyle name="常规 37 6 3" xfId="2175"/>
    <cellStyle name="常规 42 6 3" xfId="2176"/>
    <cellStyle name="强调文字颜色 2 2 2 4 3 2" xfId="2177"/>
    <cellStyle name="检查单元格 2 2 12" xfId="2178"/>
    <cellStyle name="汇总 2 2 2 3 2 2 2" xfId="2179"/>
    <cellStyle name="强调文字颜色 2 2 2 3 3 2" xfId="2180"/>
    <cellStyle name="汇总 2 2 2 2 5 2" xfId="2181"/>
    <cellStyle name="强调文字颜色 2 2 2 3 4 3" xfId="2182"/>
    <cellStyle name="输入 2 6 2" xfId="2183"/>
    <cellStyle name="常规 4 2 4 4 4 2" xfId="2184"/>
    <cellStyle name="常规 6 16 3 2" xfId="2185"/>
    <cellStyle name="常规 7 4 2 7" xfId="2186"/>
    <cellStyle name="常规 6 4 3 3 3 3" xfId="2187"/>
    <cellStyle name="强调文字颜色 6 2 4 3 2 2" xfId="2188"/>
    <cellStyle name="强调文字颜色 1 2 2 4 4 3" xfId="2189"/>
    <cellStyle name="常规 8 2 6 6 3" xfId="2190"/>
    <cellStyle name="好 4 2 2 2" xfId="2191"/>
    <cellStyle name="常规 3 4 4 2 3 3" xfId="2192"/>
    <cellStyle name="常规 13 3 2 5" xfId="2193"/>
    <cellStyle name="常规 7 2 6 2 2 5 3" xfId="2194"/>
    <cellStyle name="输入 2 4 5" xfId="2195"/>
    <cellStyle name="好 3 9 3" xfId="2196"/>
    <cellStyle name="常规 3 2 2 2 4 8" xfId="2197"/>
    <cellStyle name="好 3 6 3" xfId="2198"/>
    <cellStyle name="常规 8 5 3 8 2 2" xfId="2199"/>
    <cellStyle name="常规 3 2 2 4 3 6 2" xfId="2200"/>
    <cellStyle name="好 3 6 2" xfId="2201"/>
    <cellStyle name="常规 7 4 2 2 2" xfId="2202"/>
    <cellStyle name="解释性文本 2 11 2" xfId="2203"/>
    <cellStyle name="好 3 5 2 2" xfId="2204"/>
    <cellStyle name="好 3 5 2" xfId="2205"/>
    <cellStyle name="常规 6 6 2 2 10" xfId="2206"/>
    <cellStyle name="常规 5 2 11 3" xfId="2207"/>
    <cellStyle name="好 3 4 6 2" xfId="2208"/>
    <cellStyle name="强调文字颜色 3 2 2 5 5" xfId="2209"/>
    <cellStyle name="常规 40 2 2 2" xfId="2210"/>
    <cellStyle name="常规 35 2 2 2" xfId="2211"/>
    <cellStyle name="常规 7 2 3 4 7 2" xfId="2212"/>
    <cellStyle name="好 2 4 2 5" xfId="2213"/>
    <cellStyle name="常规 10 7 2 3 5 2" xfId="2214"/>
    <cellStyle name="常规 20 2 6" xfId="2215"/>
    <cellStyle name="常规 15 2 6" xfId="2216"/>
    <cellStyle name="好 3 4 5 3" xfId="2217"/>
    <cellStyle name="常规 17 4 7 2" xfId="2218"/>
    <cellStyle name="常规 22 4 7 2" xfId="2219"/>
    <cellStyle name="常规 3 3 3 3 6" xfId="2220"/>
    <cellStyle name="强调文字颜色 2 2 9 2 2" xfId="2221"/>
    <cellStyle name="检查单元格 2 6 3 3" xfId="2222"/>
    <cellStyle name="常规 8 5 3 4 3" xfId="2223"/>
    <cellStyle name="好 3 4 5 2 2" xfId="2224"/>
    <cellStyle name="计算 2 9 2 2" xfId="2225"/>
    <cellStyle name="适中 2 3 4 2" xfId="2226"/>
    <cellStyle name="常规 6 3 3 4 8" xfId="2227"/>
    <cellStyle name="常规 6 4 2 3 6 2" xfId="2228"/>
    <cellStyle name="好 3 4 5 2" xfId="2229"/>
    <cellStyle name="常规 6 2 2 2 4 4 2 2" xfId="2230"/>
    <cellStyle name="检查单元格 2 6 3 2" xfId="2231"/>
    <cellStyle name="好 3 4 5" xfId="2232"/>
    <cellStyle name="常规 9 6 2 3 3 2 2" xfId="2233"/>
    <cellStyle name="强调文字颜色 2 2 2 5 2 2 2" xfId="2234"/>
    <cellStyle name="强调文字颜色 4 2 2 2 2" xfId="2235"/>
    <cellStyle name="常规 9 3 2 2 5" xfId="2236"/>
    <cellStyle name="常规 6 3 2 4 8" xfId="2237"/>
    <cellStyle name="常规 3 8 4 4 3" xfId="2238"/>
    <cellStyle name="常规 7 2 6 4 5 3" xfId="2239"/>
    <cellStyle name="常规 22 4 2 5 2 2" xfId="2240"/>
    <cellStyle name="常规 17 4 2 5 2 2" xfId="2241"/>
    <cellStyle name="强调文字颜色 5 2 6" xfId="2242"/>
    <cellStyle name="好 3 4 3" xfId="2243"/>
    <cellStyle name="常规 6 7 2 2 5 3" xfId="2244"/>
    <cellStyle name="适中 2 3 4 2 2" xfId="2245"/>
    <cellStyle name="检查单元格 2 5 4 2" xfId="2246"/>
    <cellStyle name="常规 8 2 2 3 2 8" xfId="2247"/>
    <cellStyle name="常规 2 3 4 3 3 4" xfId="2248"/>
    <cellStyle name="常规 9 7 2 2" xfId="2249"/>
    <cellStyle name="常规 6 5 3 4 2 3" xfId="2250"/>
    <cellStyle name="常规 65 2" xfId="2251"/>
    <cellStyle name="常规 70 2" xfId="2252"/>
    <cellStyle name="常规 6 3 4 4 4 2" xfId="2253"/>
    <cellStyle name="常规 6 9 7 2" xfId="2254"/>
    <cellStyle name="常规 7 3 3 4 5 3" xfId="2255"/>
    <cellStyle name="好 3 3 5 2 2" xfId="2256"/>
    <cellStyle name="适中 2 2 3 3" xfId="2257"/>
    <cellStyle name="检查单元格 2 5 3 2 2" xfId="2258"/>
    <cellStyle name="警告文本 2 3 8" xfId="2259"/>
    <cellStyle name="常规 6 4 4 4 5 2" xfId="2260"/>
    <cellStyle name="常规 9 2 3 2 5" xfId="2261"/>
    <cellStyle name="警告文本 2 3 3 5 2" xfId="2262"/>
    <cellStyle name="常规 6 8 2 3 2" xfId="2263"/>
    <cellStyle name="强调文字颜色 3 2 2 2 3 5 2" xfId="2264"/>
    <cellStyle name="常规 2 2 6 4 8" xfId="2265"/>
    <cellStyle name="常规 5 3 2 4" xfId="2266"/>
    <cellStyle name="常规 8 5 2 4 2 2" xfId="2267"/>
    <cellStyle name="常规 6 5 2 2 2 5 2 2" xfId="2268"/>
    <cellStyle name="常规 4 3 2 3 5 2" xfId="2269"/>
    <cellStyle name="常规 4 3 2 3 5" xfId="2270"/>
    <cellStyle name="常规 2 5 4 2 5 2 3" xfId="2271"/>
    <cellStyle name="好 3 3 4 3" xfId="2272"/>
    <cellStyle name="检查单元格 2 5 2 3" xfId="2273"/>
    <cellStyle name="好 2 2 6 3" xfId="2274"/>
    <cellStyle name="检查单元格 2 5 2 2 2" xfId="2275"/>
    <cellStyle name="常规 7 4 5 2 3 2" xfId="2276"/>
    <cellStyle name="60% - 强调文字颜色 2 2 3 3 3" xfId="2277"/>
    <cellStyle name="常规 3 3 2 2 2 3 2 3" xfId="2278"/>
    <cellStyle name="好 3 2 8" xfId="2279"/>
    <cellStyle name="检查单元格 2 4 6" xfId="2280"/>
    <cellStyle name="汇总 2 3 2 3" xfId="2281"/>
    <cellStyle name="常规 6 9 2 2 3 2 2 2" xfId="2282"/>
    <cellStyle name="好 3 2 6 3" xfId="2283"/>
    <cellStyle name="输出 2 4 3" xfId="2284"/>
    <cellStyle name="常规 9 2 3 2 6 2 2" xfId="2285"/>
    <cellStyle name="常规 6 9 3 2 3 2 3" xfId="2286"/>
    <cellStyle name="检查单元格 2 4 4 2" xfId="2287"/>
    <cellStyle name="输出 2 4 2" xfId="2288"/>
    <cellStyle name="常规 9 6 2" xfId="2289"/>
    <cellStyle name="常规 9 3 2 4 2 2 2" xfId="2290"/>
    <cellStyle name="输出 2 3 2 2" xfId="2291"/>
    <cellStyle name="检查单元格 2 4 3 2 2" xfId="2292"/>
    <cellStyle name="常规 6 10 2 3 4 3" xfId="2293"/>
    <cellStyle name="常规 5 2 3 3 3 5" xfId="2294"/>
    <cellStyle name="输出 2 3 2" xfId="2295"/>
    <cellStyle name="常规 5 2 3 3 2 6" xfId="2296"/>
    <cellStyle name="输出 2 2 3" xfId="2297"/>
    <cellStyle name="常规 8 2 2 2 2 3 2 2 2" xfId="2298"/>
    <cellStyle name="常规 2 2 3 3 2 2 2 4" xfId="2299"/>
    <cellStyle name="好 3 2 4 2 2" xfId="2300"/>
    <cellStyle name="检查单元格 2 4 2 2 2" xfId="2301"/>
    <cellStyle name="常规 3 3 6" xfId="2302"/>
    <cellStyle name="常规 5 3 3 2 2 4 2 2" xfId="2303"/>
    <cellStyle name="输出 2 2 2 2" xfId="2304"/>
    <cellStyle name="常规 2 4 2 2 2 6 3" xfId="2305"/>
    <cellStyle name="常规 8 2 2 3 4 6" xfId="2306"/>
    <cellStyle name="常规 9 2 2 3 3 2" xfId="2307"/>
    <cellStyle name="常规 2 2 4 3 4 4 3" xfId="2308"/>
    <cellStyle name="常规 6 3 2 7 3" xfId="2309"/>
    <cellStyle name="常规 28 5 2 3" xfId="2310"/>
    <cellStyle name="解释性文本 2 2 2 7 2" xfId="2311"/>
    <cellStyle name="常规 5 2 6 3 2 2" xfId="2312"/>
    <cellStyle name="警告文本 2 2 4 3" xfId="2313"/>
    <cellStyle name="常规 9 2 3 3 3 3 2 2" xfId="2314"/>
    <cellStyle name="常规 6 2 2 2 2 2 3 5" xfId="2315"/>
    <cellStyle name="强调文字颜色 1 2 8 2" xfId="2316"/>
    <cellStyle name="常规 15 2 2 2 5 3" xfId="2317"/>
    <cellStyle name="好 3 2 3 2 2 2" xfId="2318"/>
    <cellStyle name="常规 6 6 2 3 2 3 3 2 2" xfId="2319"/>
    <cellStyle name="常规 58 3 3 2 2" xfId="2320"/>
    <cellStyle name="常规 5 4 3 4" xfId="2321"/>
    <cellStyle name="解释性文本 2 2 10 2" xfId="2322"/>
    <cellStyle name="常规 8 2 2 2 4 6" xfId="2323"/>
    <cellStyle name="解释性文本 2 2 10" xfId="2324"/>
    <cellStyle name="汇总 2 8" xfId="2325"/>
    <cellStyle name="好 3 11" xfId="2326"/>
    <cellStyle name="常规 7 2 5 3 10" xfId="2327"/>
    <cellStyle name="好 2 9 3" xfId="2328"/>
    <cellStyle name="警告文本 2 2 5" xfId="2329"/>
    <cellStyle name="好 2 8 3" xfId="2330"/>
    <cellStyle name="常规 7 3 2 3 4 4 2 3" xfId="2331"/>
    <cellStyle name="常规 9 3 4 3 5" xfId="2332"/>
    <cellStyle name="常规 5 7 2 2" xfId="2333"/>
    <cellStyle name="好 2 7 3" xfId="2334"/>
    <cellStyle name="常规 8 4 6 2" xfId="2335"/>
    <cellStyle name="强调文字颜色 5 2 4 3" xfId="2336"/>
    <cellStyle name="好 2 6 7" xfId="2337"/>
    <cellStyle name="常规 7 2 5 2 6 2" xfId="2338"/>
    <cellStyle name="常规 7 6 4 3" xfId="2339"/>
    <cellStyle name="常规 6 3 2 3 6 3" xfId="2340"/>
    <cellStyle name="好 2 6 6 2" xfId="2341"/>
    <cellStyle name="强调文字颜色 4 2 6 3" xfId="2342"/>
    <cellStyle name="强调文字颜色 4 2 3 9 2" xfId="2343"/>
    <cellStyle name="常规 33 9" xfId="2344"/>
    <cellStyle name="常规 28 9" xfId="2345"/>
    <cellStyle name="常规 6 4 2 2 3 4 2" xfId="2346"/>
    <cellStyle name="好 2 6 5 3" xfId="2347"/>
    <cellStyle name="常规 8 2 3 5 2 3" xfId="2348"/>
    <cellStyle name="常规 2 4 5 5 2" xfId="2349"/>
    <cellStyle name="好 2 6 5 2 2" xfId="2350"/>
    <cellStyle name="常规 22 5 3 2" xfId="2351"/>
    <cellStyle name="常规 17 5 3 2" xfId="2352"/>
    <cellStyle name="常规 7 5 5 6 3" xfId="2353"/>
    <cellStyle name="适中 2 5" xfId="2354"/>
    <cellStyle name="常规 6 5 2 2 3 3 5" xfId="2355"/>
    <cellStyle name="强调文字颜色 4 2 2 2 3 4 2 2" xfId="2356"/>
    <cellStyle name="适中 2 2 3 4 2" xfId="2357"/>
    <cellStyle name="检查单元格 2 2 2 3 2 2" xfId="2358"/>
    <cellStyle name="常规 6 4 3 2 7 2" xfId="2359"/>
    <cellStyle name="常规 3 9 4 5 3" xfId="2360"/>
    <cellStyle name="常规 8 2 3 5 2 2 2" xfId="2361"/>
    <cellStyle name="好 2 6 4 2 2" xfId="2362"/>
    <cellStyle name="常规 3 3 4" xfId="2363"/>
    <cellStyle name="常规 6 5 2 2 2 3 5" xfId="2364"/>
    <cellStyle name="常规 6 2 2 2 3 2" xfId="2365"/>
    <cellStyle name="强调文字颜色 2 2 2 4" xfId="2366"/>
    <cellStyle name="常规 7 2 6 6" xfId="2367"/>
    <cellStyle name="常规 7 3 4 5 3" xfId="2368"/>
    <cellStyle name="常规 15 4 2 2" xfId="2369"/>
    <cellStyle name="常规 20 4 2 2" xfId="2370"/>
    <cellStyle name="好 2 6 4 2" xfId="2371"/>
    <cellStyle name="常规 8 2 2 2 3" xfId="2372"/>
    <cellStyle name="常规 7 4 6 2" xfId="2373"/>
    <cellStyle name="常规 31 9" xfId="2374"/>
    <cellStyle name="常规 26 9" xfId="2375"/>
    <cellStyle name="常规 6 4 2 2 3 2 2" xfId="2376"/>
    <cellStyle name="好 2 6 3 3" xfId="2377"/>
    <cellStyle name="好 2 6 3 2" xfId="2378"/>
    <cellStyle name="强调文字颜色 1 2 3 2 4" xfId="2379"/>
    <cellStyle name="常规 8 4 5 2 2" xfId="2380"/>
    <cellStyle name="强调文字颜色 5 2 3 3 2" xfId="2381"/>
    <cellStyle name="常规 6 5 6 3" xfId="2382"/>
    <cellStyle name="强调文字颜色 6 2 2 4 2 2 2" xfId="2383"/>
    <cellStyle name="好 2 6 3" xfId="2384"/>
    <cellStyle name="常规 6 9 3 2 2 2 2 2" xfId="2385"/>
    <cellStyle name="常规 8 4 5 2" xfId="2386"/>
    <cellStyle name="强调文字颜色 5 2 3 3" xfId="2387"/>
    <cellStyle name="常规 4 2 2 4 4 3" xfId="2388"/>
    <cellStyle name="常规 6 2 3 2 3 5" xfId="2389"/>
    <cellStyle name="好 2 5 7 2" xfId="2390"/>
    <cellStyle name="常规 21 7 3" xfId="2391"/>
    <cellStyle name="常规 8 2 3 4 4 2" xfId="2392"/>
    <cellStyle name="警告文本 2 2 4 3 3" xfId="2393"/>
    <cellStyle name="常规 7 5 2 8" xfId="2394"/>
    <cellStyle name="常规 5 2 11 2" xfId="2395"/>
    <cellStyle name="常规 6 5 2 2 2 3 4 2 2" xfId="2396"/>
    <cellStyle name="汇总 2 2 2 3 4 3" xfId="2397"/>
    <cellStyle name="警告文本 2 2 4 2 3" xfId="2398"/>
    <cellStyle name="常规 8 4 4 5" xfId="2399"/>
    <cellStyle name="强调文字颜色 5 2 2 6" xfId="2400"/>
    <cellStyle name="常规 3 2 2 5 2 4 2" xfId="2401"/>
    <cellStyle name="强调文字颜色 1 2 4 2 3" xfId="2402"/>
    <cellStyle name="常规 7 2 3 3 3 2 2 2" xfId="2403"/>
    <cellStyle name="常规 9 2 3 3 3 2 3" xfId="2404"/>
    <cellStyle name="常规 5 5 3 6 2" xfId="2405"/>
    <cellStyle name="常规 31 4 2 2" xfId="2406"/>
    <cellStyle name="常规 26 4 2 2" xfId="2407"/>
    <cellStyle name="常规 2 3 2 3 2 8" xfId="2408"/>
    <cellStyle name="常规 8 4 4 4 3" xfId="2409"/>
    <cellStyle name="强调文字颜色 5 2 2 5 3" xfId="2410"/>
    <cellStyle name="常规 6 4 2 4 3 4" xfId="2411"/>
    <cellStyle name="常规 6 5 2 3 2 7 2" xfId="2412"/>
    <cellStyle name="强调文字颜色 1 2 4 2 2 2" xfId="2413"/>
    <cellStyle name="常规 2 4 6" xfId="2414"/>
    <cellStyle name="常规 8 2 3 4 2 2" xfId="2415"/>
    <cellStyle name="常规 2 2 3 2 2 2 3 5" xfId="2416"/>
    <cellStyle name="强调文字颜色 1 2 2 3 5" xfId="2417"/>
    <cellStyle name="检查单元格 2 2 2 6" xfId="2418"/>
    <cellStyle name="常规 3 7 4 3 2" xfId="2419"/>
    <cellStyle name="常规 36 2 3 4" xfId="2420"/>
    <cellStyle name="常规 41 2 3 4" xfId="2421"/>
    <cellStyle name="好 2 4 9 2 2" xfId="2422"/>
    <cellStyle name="警告文本 2 8 2" xfId="2423"/>
    <cellStyle name="常规 7 6 2 8" xfId="2424"/>
    <cellStyle name="常规 42 2 5" xfId="2425"/>
    <cellStyle name="常规 37 2 5" xfId="2426"/>
    <cellStyle name="常规 2 2 8 3 2 2" xfId="2427"/>
    <cellStyle name="好 2 4 7 3" xfId="2428"/>
    <cellStyle name="常规 2 3 5 2 3 4 2 2" xfId="2429"/>
    <cellStyle name="常规 8 3 2 4 2" xfId="2430"/>
    <cellStyle name="常规 9 2 3 3 2 4 3" xfId="2431"/>
    <cellStyle name="常规 8 2 3 3 4 3" xfId="2432"/>
    <cellStyle name="常规 8 4 3 5 2" xfId="2433"/>
    <cellStyle name="常规 8 2 3 3 3 2" xfId="2434"/>
    <cellStyle name="常规 9 2 3 3 5 2 2" xfId="2435"/>
    <cellStyle name="强调文字颜色 1 2 2 2 3 4 3" xfId="2436"/>
    <cellStyle name="常规 4 6 2 2 2 2" xfId="2437"/>
    <cellStyle name="常规 8 2 3 3 2 2" xfId="2438"/>
    <cellStyle name="好 2 4 4 5" xfId="2439"/>
    <cellStyle name="好 2 4 3 6" xfId="2440"/>
    <cellStyle name="常规 6 2 3 3 3 2" xfId="2441"/>
    <cellStyle name="常规 8 4 4 4 2 2" xfId="2442"/>
    <cellStyle name="强调文字颜色 5 2 2 5 2 2" xfId="2443"/>
    <cellStyle name="好 2 2 5 2" xfId="2444"/>
    <cellStyle name="常规 7 16" xfId="2445"/>
    <cellStyle name="好 2 4 3 2" xfId="2446"/>
    <cellStyle name="常规 6 6 2 2 4 3 3" xfId="2447"/>
    <cellStyle name="40% - 强调文字颜色 5 18" xfId="2448"/>
    <cellStyle name="常规 20 3 3" xfId="2449"/>
    <cellStyle name="常规 15 3 3" xfId="2450"/>
    <cellStyle name="好 2 4 2 6" xfId="2451"/>
    <cellStyle name="常规 6 2 3 3 2 2" xfId="2452"/>
    <cellStyle name="常规 3 2 2 2 3 4 2" xfId="2453"/>
    <cellStyle name="常规 6 3 2 3 3 4 2 2" xfId="2454"/>
    <cellStyle name="常规 8 2 3 3 3 3 3" xfId="2455"/>
    <cellStyle name="常规 7 3 3 5 2 3" xfId="2456"/>
    <cellStyle name="常规 8 2 6 4 2 2" xfId="2457"/>
    <cellStyle name="适中 2 5 6" xfId="2458"/>
    <cellStyle name="常规 3 3 3 2 2 7" xfId="2459"/>
    <cellStyle name="好 2 3 7 3" xfId="2460"/>
    <cellStyle name="常规 7 4 4 2 7 2" xfId="2461"/>
    <cellStyle name="常规 6 3 2 3 3 3 3" xfId="2462"/>
    <cellStyle name="好 2 3 7 2 2" xfId="2463"/>
    <cellStyle name="计算 2 2 4 4 3" xfId="2464"/>
    <cellStyle name="强调文字颜色 6 2 2 2 5 2" xfId="2465"/>
    <cellStyle name="输入 2 2 4 4 3" xfId="2466"/>
    <cellStyle name="常规 8 2 4 2 3 3 3" xfId="2467"/>
    <cellStyle name="常规 6 3 2 2 5 6" xfId="2468"/>
    <cellStyle name="常规 6 3 2 4 2 4 2 2" xfId="2469"/>
    <cellStyle name="常规 7 3 2 4 6 3" xfId="2470"/>
    <cellStyle name="常规 7 2 2 2 2 7" xfId="2471"/>
    <cellStyle name="适中 2 4 6" xfId="2472"/>
    <cellStyle name="常规 9 2 6 4 2 2" xfId="2473"/>
    <cellStyle name="常规 7 2 5 2 3 2" xfId="2474"/>
    <cellStyle name="常规 9 5 3 2 6" xfId="2475"/>
    <cellStyle name="常规 3 8 2 6 2 2" xfId="2476"/>
    <cellStyle name="常规 50 2 2 5 2" xfId="2477"/>
    <cellStyle name="常规 45 2 2 5 2" xfId="2478"/>
    <cellStyle name="常规 6 3 2 3 3 3" xfId="2479"/>
    <cellStyle name="常规 8 2 3 2 4 4 3" xfId="2480"/>
    <cellStyle name="计算 2 3 3" xfId="2481"/>
    <cellStyle name="常规 8 4 2 6" xfId="2482"/>
    <cellStyle name="输入 2 2 4 3 3" xfId="2483"/>
    <cellStyle name="常规 4 3 10 2" xfId="2484"/>
    <cellStyle name="40% - 强调文字颜色 2 2 2 8" xfId="2485"/>
    <cellStyle name="适中 2 3 6" xfId="2486"/>
    <cellStyle name="常规 6 5 2 3 2 5" xfId="2487"/>
    <cellStyle name="常规 8 2 3 2 3 2" xfId="2488"/>
    <cellStyle name="常规 6 3 2 2 8 2 2" xfId="2489"/>
    <cellStyle name="注释 2 2 9 3" xfId="2490"/>
    <cellStyle name="常规 7 2 3 4 4 2 3" xfId="2491"/>
    <cellStyle name="好 2 3 3 6" xfId="2492"/>
    <cellStyle name="常规 3 2 2 2 2 2 2 5 3" xfId="2493"/>
    <cellStyle name="常规 6 2 3 2 3 2" xfId="2494"/>
    <cellStyle name="常规 3 2 2 2 2 5 2" xfId="2495"/>
    <cellStyle name="强调文字颜色 2 2 3 6" xfId="2496"/>
    <cellStyle name="常规 2 2 8 2 2 4 2" xfId="2497"/>
    <cellStyle name="常规 6 9 3 3 4 3" xfId="2498"/>
    <cellStyle name="好 2 3 3 5" xfId="2499"/>
    <cellStyle name="强调文字颜色 5 2 2 2 3 2 3" xfId="2500"/>
    <cellStyle name="好 2 3 2 6" xfId="2501"/>
    <cellStyle name="常规 30 2 3 2 2 2" xfId="2502"/>
    <cellStyle name="常规 25 2 3 2 2 2" xfId="2503"/>
    <cellStyle name="常规 10 7 2 2 5 3" xfId="2504"/>
    <cellStyle name="常规 14 2 7" xfId="2505"/>
    <cellStyle name="常规 6 2 3 2 2 2" xfId="2506"/>
    <cellStyle name="计算 2 2 6 2" xfId="2507"/>
    <cellStyle name="常规 2 2 8 2 2 3 2" xfId="2508"/>
    <cellStyle name="常规 7 3 3 3 3 4 2" xfId="2509"/>
    <cellStyle name="常规 3 6 4 2 2" xfId="2510"/>
    <cellStyle name="常规 6 9 3 3 3 3" xfId="2511"/>
    <cellStyle name="常规 7 3 3 4 2 3" xfId="2512"/>
    <cellStyle name="好 2 2 7 3" xfId="2513"/>
    <cellStyle name="常规 8 2 3 2 2 6 2 2" xfId="2514"/>
    <cellStyle name="注释 2 6 3 2 2" xfId="2515"/>
    <cellStyle name="常规 80 2" xfId="2516"/>
    <cellStyle name="常规 75 2" xfId="2517"/>
    <cellStyle name="常规 6 10 5 4 2 2" xfId="2518"/>
    <cellStyle name="常规 9 3 3 4 4 2" xfId="2519"/>
    <cellStyle name="常规 6 5 3 6 3 2" xfId="2520"/>
    <cellStyle name="常规 8 2 2 2 2 8" xfId="2521"/>
    <cellStyle name="常规 2 3 4 2 3 4" xfId="2522"/>
    <cellStyle name="常规 2 3 2 5 7" xfId="2523"/>
    <cellStyle name="常规 2 2 3 3 3 3 3 3" xfId="2524"/>
    <cellStyle name="常规 24 2 2 3 3" xfId="2525"/>
    <cellStyle name="常规 19 2 2 3 3" xfId="2526"/>
    <cellStyle name="好 2 2 3 4" xfId="2527"/>
    <cellStyle name="强调文字颜色 5 2 2 2 2 2 2" xfId="2528"/>
    <cellStyle name="常规 13 3 5" xfId="2529"/>
    <cellStyle name="常规 6 6 2 2 2 3 5" xfId="2530"/>
    <cellStyle name="常规 21 5 5 2" xfId="2531"/>
    <cellStyle name="好 2 2 2 5" xfId="2532"/>
    <cellStyle name="强调文字颜色 2 2 4 2" xfId="2533"/>
    <cellStyle name="常规 13 2 6" xfId="2534"/>
    <cellStyle name="常规 6 9 3 7 2 2" xfId="2535"/>
    <cellStyle name="常规 6 6 3 3 2 6 2 2" xfId="2536"/>
    <cellStyle name="常规 6 5 3 6 2 2" xfId="2537"/>
    <cellStyle name="常规 2 4 2 3 2 8 2" xfId="2538"/>
    <cellStyle name="输入 2 4 2" xfId="2539"/>
    <cellStyle name="常规 7 3 3 4 9 2 2" xfId="2540"/>
    <cellStyle name="常规 21 2 6" xfId="2541"/>
    <cellStyle name="常规 16 2 6" xfId="2542"/>
    <cellStyle name="常规 4 2 4 4 2" xfId="2543"/>
    <cellStyle name="强调文字颜色 4 2 6 3 2" xfId="2544"/>
    <cellStyle name="强调文字颜色 4 2 3 9 2 2" xfId="2545"/>
    <cellStyle name="常规 28 9 2" xfId="2546"/>
    <cellStyle name="常规 5 3 4" xfId="2547"/>
    <cellStyle name="常规 7 9 4 2 2" xfId="2548"/>
    <cellStyle name="常规 8 3 2 2 2 3 2 2" xfId="2549"/>
    <cellStyle name="常规 9 9 5 2 2" xfId="2550"/>
    <cellStyle name="常规 6 5 10" xfId="2551"/>
    <cellStyle name="常规 9 9 4 3" xfId="2552"/>
    <cellStyle name="常规 9 9 4 2" xfId="2553"/>
    <cellStyle name="常规 3 2 3 3 2 5 2 2" xfId="2554"/>
    <cellStyle name="常规 9 2 2 3 9" xfId="2555"/>
    <cellStyle name="常规 6 7 4 3 4" xfId="2556"/>
    <cellStyle name="常规 5 2 3 3 2 3 3" xfId="2557"/>
    <cellStyle name="常规 6 3 2 4 4 2" xfId="2558"/>
    <cellStyle name="常规 9 9 3 2 2" xfId="2559"/>
    <cellStyle name="常规 8 2 11 3" xfId="2560"/>
    <cellStyle name="强调文字颜色 5 2 2 3 5 2" xfId="2561"/>
    <cellStyle name="强调文字颜色 1 2 2 2 10" xfId="2562"/>
    <cellStyle name="常规 7 7 4 3 2 2" xfId="2563"/>
    <cellStyle name="常规 8 5 4 6 2 2" xfId="2564"/>
    <cellStyle name="常规 8 3 3 6 2" xfId="2565"/>
    <cellStyle name="常规 8 2 4 4 4 2 2" xfId="2566"/>
    <cellStyle name="汇总 2 2 2 3 3" xfId="2567"/>
    <cellStyle name="警告文本 2 3 7 2 2" xfId="2568"/>
    <cellStyle name="常规 9 9 3 2" xfId="2569"/>
    <cellStyle name="常规 6 5 3 6 3 3" xfId="2570"/>
    <cellStyle name="常规 2 2 6 5" xfId="2571"/>
    <cellStyle name="常规 9 9 2 2 2" xfId="2572"/>
    <cellStyle name="常规 7 2 5 9" xfId="2573"/>
    <cellStyle name="常规 8 5 5 3 3" xfId="2574"/>
    <cellStyle name="常规 6 5 2 2 5 4 3" xfId="2575"/>
    <cellStyle name="常规 8 5 4 5 2 2" xfId="2576"/>
    <cellStyle name="常规 8 3 2 6 2" xfId="2577"/>
    <cellStyle name="强调文字颜色 5 2 2 5 4 2" xfId="2578"/>
    <cellStyle name="输出 2 5 4" xfId="2579"/>
    <cellStyle name="常规 8 2 4 4 3 2 2" xfId="2580"/>
    <cellStyle name="强调文字颜色 1 2 2 2 2 3 2 2" xfId="2581"/>
    <cellStyle name="强调文字颜色 4 2 3 2 4" xfId="2582"/>
    <cellStyle name="常规 9 9 2 2" xfId="2583"/>
    <cellStyle name="常规 6 5 3 6 2 3" xfId="2584"/>
    <cellStyle name="常规 9 8 3 3" xfId="2585"/>
    <cellStyle name="常规 7 11 3 2" xfId="2586"/>
    <cellStyle name="常规 8 2 4 3 4 3" xfId="2587"/>
    <cellStyle name="强调文字颜色 5 2 2 4 4 2 2" xfId="2588"/>
    <cellStyle name="检查单元格 2 5 4 3" xfId="2589"/>
    <cellStyle name="常规 9 8 3 2 2" xfId="2590"/>
    <cellStyle name="常规 34 2 3 2 2 2" xfId="2591"/>
    <cellStyle name="常规 29 2 3 2 2 2" xfId="2592"/>
    <cellStyle name="常规 9 8 2 3" xfId="2593"/>
    <cellStyle name="常规 44 2 3 2 2 2" xfId="2594"/>
    <cellStyle name="常规 39 2 3 2 2 2" xfId="2595"/>
    <cellStyle name="强调文字颜色 2 2 3 10" xfId="2596"/>
    <cellStyle name="强调文字颜色 3 2 2 5 6" xfId="2597"/>
    <cellStyle name="常规 6 4 4 4 6" xfId="2598"/>
    <cellStyle name="常规 40 2 2 3" xfId="2599"/>
    <cellStyle name="常规 35 2 2 3" xfId="2600"/>
    <cellStyle name="常规 4 6 2 6 2 2" xfId="2601"/>
    <cellStyle name="强调文字颜色 5 2 3 2 3" xfId="2602"/>
    <cellStyle name="常规 9 2 3 3 2 4 2 2" xfId="2603"/>
    <cellStyle name="输入 2 6 3" xfId="2604"/>
    <cellStyle name="常规 4 2 4 4 4 3" xfId="2605"/>
    <cellStyle name="常规 7 4 2 8" xfId="2606"/>
    <cellStyle name="输出 2 2 2 3 3" xfId="2607"/>
    <cellStyle name="常规 2 3 4 4 3 2 2 2" xfId="2608"/>
    <cellStyle name="常规 6 4 3 3 3 4" xfId="2609"/>
    <cellStyle name="常规 7 5 11 2 2" xfId="2610"/>
    <cellStyle name="常规 7 2 3 3 3 4 3" xfId="2611"/>
    <cellStyle name="常规 8 2 3 3 4 2 2" xfId="2612"/>
    <cellStyle name="常规 9 7 3 5" xfId="2613"/>
    <cellStyle name="好 2 4 7 2 2" xfId="2614"/>
    <cellStyle name="常规 8 6 3 2 3" xfId="2615"/>
    <cellStyle name="常规 9 2 5 3 5" xfId="2616"/>
    <cellStyle name="常规 9 7 3 2 2" xfId="2617"/>
    <cellStyle name="常规 6 5 3 4 3 3 2" xfId="2618"/>
    <cellStyle name="常规 6 5 2 3 3 2 3" xfId="2619"/>
    <cellStyle name="常规 7 3 3 4 6 3" xfId="2620"/>
    <cellStyle name="常规 9 7 2 6" xfId="2621"/>
    <cellStyle name="常规 60 3 2 2" xfId="2622"/>
    <cellStyle name="常规 55 3 2 2" xfId="2623"/>
    <cellStyle name="常规 7 2 2 3 2 8" xfId="2624"/>
    <cellStyle name="常规 6 10 3 6 2 2" xfId="2625"/>
    <cellStyle name="常规 7 2 7 3 4 2" xfId="2626"/>
    <cellStyle name="常规 3 2 2 2 3 3" xfId="2627"/>
    <cellStyle name="常规 6 3 4 4 4 3" xfId="2628"/>
    <cellStyle name="常规 6 9 7 3" xfId="2629"/>
    <cellStyle name="常规 9 7 2" xfId="2630"/>
    <cellStyle name="常规 6 7 2 2 5 2" xfId="2631"/>
    <cellStyle name="常规 57 2 2 6" xfId="2632"/>
    <cellStyle name="常规 6 8 4 3 3" xfId="2633"/>
    <cellStyle name="计算 2 7 3" xfId="2634"/>
    <cellStyle name="常规 6 5 2 2 2 6" xfId="2635"/>
    <cellStyle name="常规 6 5 2 3 2 4 3" xfId="2636"/>
    <cellStyle name="常规 2 3 4 2 7 2 2" xfId="2637"/>
    <cellStyle name="常规 9 6 5 2 2" xfId="2638"/>
    <cellStyle name="常规 3 3 4 2 3 5 2" xfId="2639"/>
    <cellStyle name="强调文字颜色 5 2 2 5 6" xfId="2640"/>
    <cellStyle name="常规 6 3 2 2 3 2 3 3" xfId="2641"/>
    <cellStyle name="检查单元格 2 2 5 2" xfId="2642"/>
    <cellStyle name="强调文字颜色 2 2 2 3 5 2" xfId="2643"/>
    <cellStyle name="常规 8 2 2 4 2 3" xfId="2644"/>
    <cellStyle name="常规 2 3 4 5 2" xfId="2645"/>
    <cellStyle name="警告文本 2 2 2 8" xfId="2646"/>
    <cellStyle name="常规 5 2 5" xfId="2647"/>
    <cellStyle name="常规 9 2 3 3 2 3 2" xfId="2648"/>
    <cellStyle name="适中 2 2 5 2 2" xfId="2649"/>
    <cellStyle name="常规 5 2 3 5 4 2 2" xfId="2650"/>
    <cellStyle name="常规 6 4 2 3 4 4" xfId="2651"/>
    <cellStyle name="常规 3 2 3 2 2 6" xfId="2652"/>
    <cellStyle name="好 2 4 6 2" xfId="2653"/>
    <cellStyle name="常规 20 6 3" xfId="2654"/>
    <cellStyle name="常规 15 6 3" xfId="2655"/>
    <cellStyle name="强调文字颜色 2 2 2 2 5" xfId="2656"/>
    <cellStyle name="常规 4 7 4 2 2" xfId="2657"/>
    <cellStyle name="常规 9 6 3 6" xfId="2658"/>
    <cellStyle name="强调文字颜色 3 2 2 2 2 4 2" xfId="2659"/>
    <cellStyle name="好 2 4 8" xfId="2660"/>
    <cellStyle name="常规 6 3 3 5 4 2 2" xfId="2661"/>
    <cellStyle name="常规 7 4 2 3 7" xfId="2662"/>
    <cellStyle name="输入 2 2 3 3 2 2" xfId="2663"/>
    <cellStyle name="常规 9 6 4 3" xfId="2664"/>
    <cellStyle name="常规 6 5 3 3 3 6" xfId="2665"/>
    <cellStyle name="强调文字颜色 3 2 2 2 2 4 3" xfId="2666"/>
    <cellStyle name="常规 9 6 3" xfId="2667"/>
    <cellStyle name="常规 6 3 4 3 5" xfId="2668"/>
    <cellStyle name="常规 6 7 2 2 4 3" xfId="2669"/>
    <cellStyle name="注释 2 2 2 2" xfId="2670"/>
    <cellStyle name="常规 7 5 11 2 3" xfId="2671"/>
    <cellStyle name="常规 9 6 2 6" xfId="2672"/>
    <cellStyle name="常规 9 6 2 5" xfId="2673"/>
    <cellStyle name="强调文字颜色 3 2 2 2 2 3 3" xfId="2674"/>
    <cellStyle name="常规 9 6 2 7" xfId="2675"/>
    <cellStyle name="常规 9 6 2 2 5" xfId="2676"/>
    <cellStyle name="常规 6 12 3 3 4" xfId="2677"/>
    <cellStyle name="检查单元格 2 3 3 2 2 2" xfId="2678"/>
    <cellStyle name="强调文字颜色 3 2 6 4 2 2" xfId="2679"/>
    <cellStyle name="常规 8 2 2 2 4 4" xfId="2680"/>
    <cellStyle name="40% - 强调文字颜色 5 2 3 2 4 2" xfId="2681"/>
    <cellStyle name="强调文字颜色 2 2 2 4 4" xfId="2682"/>
    <cellStyle name="强调文字颜色 2 2 2 4 3 3" xfId="2683"/>
    <cellStyle name="汇总 2 2 2 3 4 2" xfId="2684"/>
    <cellStyle name="常规 6 5 2 2 2 2 5 3" xfId="2685"/>
    <cellStyle name="常规 5 2 6 2 2 2 2" xfId="2686"/>
    <cellStyle name="汇总 2 2 2 3 3 2" xfId="2687"/>
    <cellStyle name="强调文字颜色 2 2 2 4 2 3" xfId="2688"/>
    <cellStyle name="常规 9 6 2 2 3 2 2" xfId="2689"/>
    <cellStyle name="常规 6 12 3 3 2 2 2" xfId="2690"/>
    <cellStyle name="强调文字颜色 2 2 2 4 2 2 2" xfId="2691"/>
    <cellStyle name="常规 2 2 2 3 9 3" xfId="2692"/>
    <cellStyle name="常规 8 2 4 4" xfId="2693"/>
    <cellStyle name="常规 6 5 2 2 2 2 4 2 2" xfId="2694"/>
    <cellStyle name="强调文字颜色 6 2 10 2 2" xfId="2695"/>
    <cellStyle name="常规 9 6 10" xfId="2696"/>
    <cellStyle name="常规 9 6" xfId="2697"/>
    <cellStyle name="常规 43 2 2 4 3" xfId="2698"/>
    <cellStyle name="常规 38 2 2 4 3" xfId="2699"/>
    <cellStyle name="强调文字颜色 5 2 2 5 4 2 2" xfId="2700"/>
    <cellStyle name="计算 2 2 11" xfId="2701"/>
    <cellStyle name="输出 2 5 4 2" xfId="2702"/>
    <cellStyle name="常规 6 5 2 4 2 4 2" xfId="2703"/>
    <cellStyle name="常规 7 2 5 2 3" xfId="2704"/>
    <cellStyle name="常规 9 5 5 3 2" xfId="2705"/>
    <cellStyle name="常规 7 2 4 2 2 2 2 3" xfId="2706"/>
    <cellStyle name="常规 3 4 2 4 5 2 2" xfId="2707"/>
    <cellStyle name="常规 7 3 3 2 2 3" xfId="2708"/>
    <cellStyle name="常规 9 2 2 4 2 3" xfId="2709"/>
    <cellStyle name="常规 9 5 5 2 3" xfId="2710"/>
    <cellStyle name="常规 8 3 2 2 2 2 2 2" xfId="2711"/>
    <cellStyle name="常规 9 5 5 2 2 2" xfId="2712"/>
    <cellStyle name="常规 8 6 3 4" xfId="2713"/>
    <cellStyle name="常规 6 5 2 3 3 5" xfId="2714"/>
    <cellStyle name="常规 9 5 5 2 2" xfId="2715"/>
    <cellStyle name="常规 3 2 2 3 3 2 6 2" xfId="2716"/>
    <cellStyle name="强调文字颜色 2 2 2 10 2 2" xfId="2717"/>
    <cellStyle name="警告文本 2 4 4" xfId="2718"/>
    <cellStyle name="常规 9 5 2 3 4 2" xfId="2719"/>
    <cellStyle name="常规 15 3 2 4 7" xfId="2720"/>
    <cellStyle name="常规 6 5 2 2 2 2 6 2" xfId="2721"/>
    <cellStyle name="常规 6 4 4 2 3 2" xfId="2722"/>
    <cellStyle name="常规 9 5 4 3 2" xfId="2723"/>
    <cellStyle name="强调文字颜色 2 2 3 6 3" xfId="2724"/>
    <cellStyle name="强调文字颜色 5 2 3" xfId="2725"/>
    <cellStyle name="常规 6 10 3 2 7" xfId="2726"/>
    <cellStyle name="货币 2 2" xfId="2727"/>
    <cellStyle name="汇总 2 4 3 2 2" xfId="2728"/>
    <cellStyle name="强调文字颜色 4 2 3 5" xfId="2729"/>
    <cellStyle name="汇总 2 10 3" xfId="2730"/>
    <cellStyle name="强调文字颜色 6 2 9 2 2" xfId="2731"/>
    <cellStyle name="常规 7 5 3 2 3 2" xfId="2732"/>
    <cellStyle name="常规 6 6 3 2 5 2 2" xfId="2733"/>
    <cellStyle name="常规 2 2 4 4 3 6" xfId="2734"/>
    <cellStyle name="常规 25 3 5 3" xfId="2735"/>
    <cellStyle name="常规 30 3 5 3" xfId="2736"/>
    <cellStyle name="常规 9 5 2 2 5 2" xfId="2737"/>
    <cellStyle name="常规 6 3 2 2 3 2 2" xfId="2738"/>
    <cellStyle name="常规 8 2 2 3 3 3" xfId="2739"/>
    <cellStyle name="常规 9 2 2 2 3 3" xfId="2740"/>
    <cellStyle name="常规 9 5 3 3 3 3" xfId="2741"/>
    <cellStyle name="常规 2 2 2 2 4 4 2" xfId="2742"/>
    <cellStyle name="常规 6 5 2 2 2 3 3 2 2" xfId="2743"/>
    <cellStyle name="汇总 2 2 2 2 4 3" xfId="2744"/>
    <cellStyle name="常规 11 3 2 2 5 2" xfId="2745"/>
    <cellStyle name="常规 13 3 8" xfId="2746"/>
    <cellStyle name="常规 9 5 3 3 2" xfId="2747"/>
    <cellStyle name="强调文字颜色 2 2 2 6 3" xfId="2748"/>
    <cellStyle name="强调文字颜色 2 2 2 5 6" xfId="2749"/>
    <cellStyle name="常规 9 5 3 2 5" xfId="2750"/>
    <cellStyle name="注释 2 3 6 2" xfId="2751"/>
    <cellStyle name="常规 7 5 3 5 2 2" xfId="2752"/>
    <cellStyle name="常规 6 6 2 2 3 3 3 2" xfId="2753"/>
    <cellStyle name="强调文字颜色 1 2 7 2 2" xfId="2754"/>
    <cellStyle name="常规 8 5 2 2 6" xfId="2755"/>
    <cellStyle name="强调文字颜色 2 2 2 5" xfId="2756"/>
    <cellStyle name="强调文字颜色 1 2 2 9 2 2" xfId="2757"/>
    <cellStyle name="常规 2 3 13" xfId="2758"/>
    <cellStyle name="常规 2 2 6 2 6" xfId="2759"/>
    <cellStyle name="强调文字颜色 4 2 3 8" xfId="2760"/>
    <cellStyle name="常规 9 5 3 2 3 3" xfId="2761"/>
    <cellStyle name="强调文字颜色 2 2 2 5 4 3" xfId="2762"/>
    <cellStyle name="强调文字颜色 6 2 3 2 2 2 2" xfId="2763"/>
    <cellStyle name="常规 9 2 4 5 2 2" xfId="2764"/>
    <cellStyle name="常规 36 2 3 4 2 2" xfId="2765"/>
    <cellStyle name="输入 2 5 6" xfId="2766"/>
    <cellStyle name="常规 6 4 3 2 4 6" xfId="2767"/>
    <cellStyle name="常规 7 3 3 3 2 3 2 3" xfId="2768"/>
    <cellStyle name="常规 7 3 4 3 3 2" xfId="2769"/>
    <cellStyle name="常规 6 9 3 2 2 3 3" xfId="2770"/>
    <cellStyle name="常规 6 3 3 3 2 3 2 3" xfId="2771"/>
    <cellStyle name="常规 6 3 4 2 5 2 2" xfId="2772"/>
    <cellStyle name="常规 6 7 8 2 2" xfId="2773"/>
    <cellStyle name="强调文字颜色 3 2 7 3" xfId="2774"/>
    <cellStyle name="常规 7 3 3 2 6 3" xfId="2775"/>
    <cellStyle name="常规 6 8 5 5" xfId="2776"/>
    <cellStyle name="常规 2 3 4 3 2 3 4 2" xfId="2777"/>
    <cellStyle name="常规 9 5 2 8" xfId="2778"/>
    <cellStyle name="常规 9 5 2 6" xfId="2779"/>
    <cellStyle name="常规 7 8 4 3 2 2" xfId="2780"/>
    <cellStyle name="常规 6 2 3 4 3" xfId="2781"/>
    <cellStyle name="常规 9 4 2 3 3 2 2" xfId="2782"/>
    <cellStyle name="常规 9 5 2 3 3 2 2" xfId="2783"/>
    <cellStyle name="强调文字颜色 3 2 2 4 5" xfId="2784"/>
    <cellStyle name="常规 5 3 4 8" xfId="2785"/>
    <cellStyle name="常规 2 3 7 4 2 2" xfId="2786"/>
    <cellStyle name="常规 29 3 6" xfId="2787"/>
    <cellStyle name="常规 34 3 6" xfId="2788"/>
    <cellStyle name="常规 2 4 2 2 3 2 2" xfId="2789"/>
    <cellStyle name="常规 9 5 2 2 3" xfId="2790"/>
    <cellStyle name="常规 6 8 4 5" xfId="2791"/>
    <cellStyle name="好 3 2 3 3 3" xfId="2792"/>
    <cellStyle name="常规 6 7 2 2 3 2 2" xfId="2793"/>
    <cellStyle name="常规 6 3 9" xfId="2794"/>
    <cellStyle name="常规 9 5 2" xfId="2795"/>
    <cellStyle name="常规 7 2 6 3 7" xfId="2796"/>
    <cellStyle name="常规 9 5 10" xfId="2797"/>
    <cellStyle name="常规 9 3 3 2 3 3 2" xfId="2798"/>
    <cellStyle name="常规 9 4 7 2 2" xfId="2799"/>
    <cellStyle name="常规 8 4 2 3 3 2" xfId="2800"/>
    <cellStyle name="强调文字颜色 6 2 5 3 2" xfId="2801"/>
    <cellStyle name="常规 4 2 2 2 6 2" xfId="2802"/>
    <cellStyle name="注释 2 4 4" xfId="2803"/>
    <cellStyle name="常规 6 7 2 2 2 7 2 2" xfId="2804"/>
    <cellStyle name="常规 6 5 2 3 3 3 3" xfId="2805"/>
    <cellStyle name="常规 9 4 5 3" xfId="2806"/>
    <cellStyle name="强调文字颜色 6 2 3 4" xfId="2807"/>
    <cellStyle name="汇总 2 8 2" xfId="2808"/>
    <cellStyle name="检查单元格 2 2 2 2 2" xfId="2809"/>
    <cellStyle name="强调文字颜色 6 2 3 3 2" xfId="2810"/>
    <cellStyle name="强调文字颜色 2 2 2 2 3 2 3" xfId="2811"/>
    <cellStyle name="适中 2 6 3" xfId="2812"/>
    <cellStyle name="常规 7 2 2 4 2 5 2" xfId="2813"/>
    <cellStyle name="常规 9 4 5 2" xfId="2814"/>
    <cellStyle name="强调文字颜色 6 2 3 3" xfId="2815"/>
    <cellStyle name="常规 7 2 2 4 2 5" xfId="2816"/>
    <cellStyle name="常规 6 7 2 2 2 6 2" xfId="2817"/>
    <cellStyle name="常规 2 2 2 2 6 2 3" xfId="2818"/>
    <cellStyle name="常规 9 4 4 3" xfId="2819"/>
    <cellStyle name="常规 6 7 6 6" xfId="2820"/>
    <cellStyle name="常规 5 6 7 2 2" xfId="2821"/>
    <cellStyle name="常规 9 3 2 7 2" xfId="2822"/>
    <cellStyle name="常规 15 3 2 3 6" xfId="2823"/>
    <cellStyle name="常规 5 4 2 6 3" xfId="2824"/>
    <cellStyle name="常规 8 3 3 3 3 2" xfId="2825"/>
    <cellStyle name="常规 6 4 2 3 4 3 2 2" xfId="2826"/>
    <cellStyle name="常规 9 4 3 2" xfId="2827"/>
    <cellStyle name="常规 6 7 5 5" xfId="2828"/>
    <cellStyle name="常规 9 5 3 3 4 3" xfId="2829"/>
    <cellStyle name="常规 9 4 3" xfId="2830"/>
    <cellStyle name="常规 6 7 2 2 2 3" xfId="2831"/>
    <cellStyle name="常规 9 4 2 8" xfId="2832"/>
    <cellStyle name="常规 8 2 3 3 2 2 3" xfId="2833"/>
    <cellStyle name="常规 9 4 2 7 2" xfId="2834"/>
    <cellStyle name="常规 6 7 4 3" xfId="2835"/>
    <cellStyle name="常规 8 3 2 3 5" xfId="2836"/>
    <cellStyle name="常规 9 4 2 3 4 2" xfId="2837"/>
    <cellStyle name="常规 6 10 3 4 3 2" xfId="2838"/>
    <cellStyle name="常规 30 11 2 2" xfId="2839"/>
    <cellStyle name="常规 6 5 3 5 3 3" xfId="2840"/>
    <cellStyle name="常规 9 8 3 2" xfId="2841"/>
    <cellStyle name="常规 9 4 2 3 3 3" xfId="2842"/>
    <cellStyle name="输入 2 2 4 2 3" xfId="2843"/>
    <cellStyle name="常规 9 4 2 3 2 2 2" xfId="2844"/>
    <cellStyle name="常规 9 4 2 2" xfId="2845"/>
    <cellStyle name="常规 6 7 2 2 2 2 2" xfId="2846"/>
    <cellStyle name="常规 5 3 9" xfId="2847"/>
    <cellStyle name="常规 9 4 2" xfId="2848"/>
    <cellStyle name="常规 6 7 2 2 2 2" xfId="2849"/>
    <cellStyle name="检查单元格 2 2 2 2 4 2 2" xfId="2850"/>
    <cellStyle name="强调文字颜色 6 2 3 6 2 2" xfId="2851"/>
    <cellStyle name="常规 8 2 2 3 7 2" xfId="2852"/>
    <cellStyle name="解释性文本 2 2 8 3" xfId="2853"/>
    <cellStyle name="常规 3 2 2 4 2 3 4" xfId="2854"/>
    <cellStyle name="常规 9 6 4 2 3" xfId="2855"/>
    <cellStyle name="强调文字颜色 2 2 2 2 6" xfId="2856"/>
    <cellStyle name="常规 15 2 2 3 5 3" xfId="2857"/>
    <cellStyle name="常规 9 3 8 2 2" xfId="2858"/>
    <cellStyle name="好 3 3 3 3" xfId="2859"/>
    <cellStyle name="常规 2 2 2 3 2 4 4" xfId="2860"/>
    <cellStyle name="常规 9 3 8 2" xfId="2861"/>
    <cellStyle name="检查单元格 2 9 2 2" xfId="2862"/>
    <cellStyle name="常规 2 6 4 6 2 2" xfId="2863"/>
    <cellStyle name="链接单元格 2 3 3" xfId="2864"/>
    <cellStyle name="常规 7 3 2 3 2 2 2" xfId="2865"/>
    <cellStyle name="常规 9 3 6 2 2 2" xfId="2866"/>
    <cellStyle name="链接单元格 2 2 3 2 2" xfId="2867"/>
    <cellStyle name="常规 2 3 2 4 3 4 3" xfId="2868"/>
    <cellStyle name="常规 7 6 2 2 3 3" xfId="2869"/>
    <cellStyle name="好 2 4 3 4 2" xfId="2870"/>
    <cellStyle name="常规 9 3 5 5" xfId="2871"/>
    <cellStyle name="强调文字颜色 3 2 11" xfId="2872"/>
    <cellStyle name="常规 7 8 4 2 2" xfId="2873"/>
    <cellStyle name="常规 9 3 5 4 3" xfId="2874"/>
    <cellStyle name="常规 9 3 5 4 2 2" xfId="2875"/>
    <cellStyle name="常规 9 3 5 4 2" xfId="2876"/>
    <cellStyle name="常规 7 2 2 3 2 7 2" xfId="2877"/>
    <cellStyle name="常规 8 3 2 5 2 2" xfId="2878"/>
    <cellStyle name="强调文字颜色 5 2 7 2 2" xfId="2879"/>
    <cellStyle name="常规 9 3 5 3" xfId="2880"/>
    <cellStyle name="常规 8 2 3 2 2 5" xfId="2881"/>
    <cellStyle name="汇总 2 11" xfId="2882"/>
    <cellStyle name="常规 9 3 5 2" xfId="2883"/>
    <cellStyle name="常规 6 6 7 5" xfId="2884"/>
    <cellStyle name="常规 9 3 4 7 2" xfId="2885"/>
    <cellStyle name="常规 7 4 3 2" xfId="2886"/>
    <cellStyle name="常规 7 4 2 3" xfId="2887"/>
    <cellStyle name="常规 40 7 2 2" xfId="2888"/>
    <cellStyle name="常规 35 7 2 2" xfId="2889"/>
    <cellStyle name="解释性文本 2 3 5 2 2" xfId="2890"/>
    <cellStyle name="常规 9 3 4 6 2" xfId="2891"/>
    <cellStyle name="常规 5 5 4 2 2" xfId="2892"/>
    <cellStyle name="常规 2 22 2" xfId="2893"/>
    <cellStyle name="常规 2 17 2" xfId="2894"/>
    <cellStyle name="常规 9 3 4 5 3" xfId="2895"/>
    <cellStyle name="常规 6 6 3 3 6 2" xfId="2896"/>
    <cellStyle name="常规 8 3 2 4 3 2 2" xfId="2897"/>
    <cellStyle name="常规 5 5 5 6" xfId="2898"/>
    <cellStyle name="常规 8 3 2 4 3 2" xfId="2899"/>
    <cellStyle name="强调文字颜色 5 2 6 3 2" xfId="2900"/>
    <cellStyle name="常规 9 2 3 3 3 3 3" xfId="2901"/>
    <cellStyle name="常规 9 3 3 9" xfId="2902"/>
    <cellStyle name="警告文本 2 2 6 2" xfId="2903"/>
    <cellStyle name="常规 8 2 2 4 4 3" xfId="2904"/>
    <cellStyle name="强调文字颜色 4 2 6 4 3" xfId="2905"/>
    <cellStyle name="常规 5 4 5" xfId="2906"/>
    <cellStyle name="常规 7 3 3 2" xfId="2907"/>
    <cellStyle name="常规 7 5 2 8 2 3" xfId="2908"/>
    <cellStyle name="强调文字颜色 5 2 3 8 2 2" xfId="2909"/>
    <cellStyle name="常规 6 6 2 2 3 2 2 2" xfId="2910"/>
    <cellStyle name="常规 3 2 2 2 3 2 3" xfId="2911"/>
    <cellStyle name="常规 7 3 3" xfId="2912"/>
    <cellStyle name="常规 6 4 5 2 4 3" xfId="2913"/>
    <cellStyle name="强调文字颜色 3 2 3 3 4 3" xfId="2914"/>
    <cellStyle name="计算 2 3 5 2" xfId="2915"/>
    <cellStyle name="常规 9 3 3 6 3" xfId="2916"/>
    <cellStyle name="常规 9 5 2 4 2 2" xfId="2917"/>
    <cellStyle name="适中 2 5 3" xfId="2918"/>
    <cellStyle name="40% - 强调文字颜色 2 2 7" xfId="2919"/>
    <cellStyle name="常规 9 3 3 6 2" xfId="2920"/>
    <cellStyle name="常规 6 4 5 2 4 2 2" xfId="2921"/>
    <cellStyle name="强调文字颜色 3 2 3 3 4 2 2" xfId="2922"/>
    <cellStyle name="常规 9 5 5 3 3" xfId="2923"/>
    <cellStyle name="常规 9 3 3 4 5 2" xfId="2924"/>
    <cellStyle name="常规 34 2 2 2" xfId="2925"/>
    <cellStyle name="常规 29 2 2 2" xfId="2926"/>
    <cellStyle name="常规 6 3 6 6" xfId="2927"/>
    <cellStyle name="常规 5 6 3 2 2" xfId="2928"/>
    <cellStyle name="常规 6 7 2 2 2 2 3 3" xfId="2929"/>
    <cellStyle name="常规 9 3 3 4 5" xfId="2930"/>
    <cellStyle name="常规 34 2 2" xfId="2931"/>
    <cellStyle name="常规 29 2 2" xfId="2932"/>
    <cellStyle name="常规 5 6 3 2" xfId="2933"/>
    <cellStyle name="常规 6 2 2 2 5 3" xfId="2934"/>
    <cellStyle name="常规 9 3 3 4 4 2 2" xfId="2935"/>
    <cellStyle name="常规 6 3 5 6 2" xfId="2936"/>
    <cellStyle name="强调文字颜色 3 2 3 4 3" xfId="2937"/>
    <cellStyle name="常规 8 3 3 2 2 5" xfId="2938"/>
    <cellStyle name="常规 6 2 2 6 2 2" xfId="2939"/>
    <cellStyle name="常规 9 3 3 4 3" xfId="2940"/>
    <cellStyle name="常规 8 3 2 3 2 3" xfId="2941"/>
    <cellStyle name="常规 9 3 3 4 2 2 2" xfId="2942"/>
    <cellStyle name="常规 9 3 3 4 2 2" xfId="2943"/>
    <cellStyle name="常规 6 3 3 6" xfId="2944"/>
    <cellStyle name="解释性文本 2 2 2 3 2 3" xfId="2945"/>
    <cellStyle name="常规 2 2 4 3 5 3" xfId="2946"/>
    <cellStyle name="常规 8 3 2 3 2 2 2" xfId="2947"/>
    <cellStyle name="常规 6 4" xfId="2948"/>
    <cellStyle name="常规 51 2 3 4" xfId="2949"/>
    <cellStyle name="常规 46 2 3 4" xfId="2950"/>
    <cellStyle name="常规 9 3 3 3 5" xfId="2951"/>
    <cellStyle name="常规 5 6 2 2" xfId="2952"/>
    <cellStyle name="常规 7 3 3 3 3 2 2" xfId="2953"/>
    <cellStyle name="常规 5 2 6 3 3" xfId="2954"/>
    <cellStyle name="常规 9 3 3 3 3 2 2" xfId="2955"/>
    <cellStyle name="强调文字颜色 3 2 2 2 7 2" xfId="2956"/>
    <cellStyle name="常规 9 3 3 3 2 3" xfId="2957"/>
    <cellStyle name="常规 6 2 3 7" xfId="2958"/>
    <cellStyle name="注释 2 2 2 8 3" xfId="2959"/>
    <cellStyle name="常规 9 3 3 3 2 2 2" xfId="2960"/>
    <cellStyle name="常规 8 8 3 2 2" xfId="2961"/>
    <cellStyle name="常规 8 5 3 2 4 2" xfId="2962"/>
    <cellStyle name="强调文字颜色 1 2 2 5 5 2" xfId="2963"/>
    <cellStyle name="常规 9 3 3 2 8" xfId="2964"/>
    <cellStyle name="好 2 14" xfId="2965"/>
    <cellStyle name="常规 2 5 3 2 4 5" xfId="2966"/>
    <cellStyle name="常规 6 7 2 3 4 2" xfId="2967"/>
    <cellStyle name="常规 7 2 4 4 4" xfId="2968"/>
    <cellStyle name="解释性文本 2 5" xfId="2969"/>
    <cellStyle name="强调文字颜色 2 2 3 2 4 3" xfId="2970"/>
    <cellStyle name="常规 6 9 2 2 3 3 3" xfId="2971"/>
    <cellStyle name="常规 9 3 3 2 6 3" xfId="2972"/>
    <cellStyle name="常规 8 2 4 2 3 5" xfId="2973"/>
    <cellStyle name="输入 2 2 4 6" xfId="2974"/>
    <cellStyle name="常规 9 3 3 2 5 3" xfId="2975"/>
    <cellStyle name="常规 5 3 4 3 3 2 2" xfId="2976"/>
    <cellStyle name="常规 9 3 3 2 5 2 2" xfId="2977"/>
    <cellStyle name="常规 9 2 3 4 5" xfId="2978"/>
    <cellStyle name="常规 7 3 3 2 3 3 2" xfId="2979"/>
    <cellStyle name="常规 9 3 3 2 4 3" xfId="2980"/>
    <cellStyle name="常规 9 3 3 2 4 2 2" xfId="2981"/>
    <cellStyle name="好 2 10 2 2" xfId="2982"/>
    <cellStyle name="常规 2 2 2 2 4 3 4 2 2" xfId="2983"/>
    <cellStyle name="常规 9 2 2 4 5" xfId="2984"/>
    <cellStyle name="常规 7 3 3 2 2 3 2" xfId="2985"/>
    <cellStyle name="常规 9 3 3 2 3 3 2 2" xfId="2986"/>
    <cellStyle name="常规 6 6 3 3 2 3 4 2" xfId="2987"/>
    <cellStyle name="常规 9 3 3 2 3 2 3" xfId="2988"/>
    <cellStyle name="常规 7 3 2 4 3 3 2 2" xfId="2989"/>
    <cellStyle name="注释 2 3 2 4 2 2" xfId="2990"/>
    <cellStyle name="注释 2 3 2 2 3" xfId="2991"/>
    <cellStyle name="常规 4 2 2 4 2 3 3" xfId="2992"/>
    <cellStyle name="常规 6 12 2 2 3" xfId="2993"/>
    <cellStyle name="常规 9 4 6 3" xfId="2994"/>
    <cellStyle name="检查单元格 2 2 2 3 2" xfId="2995"/>
    <cellStyle name="常规 9 3 3 2 2 3" xfId="2996"/>
    <cellStyle name="常规 4 2 2 2 2 3 2 2" xfId="2997"/>
    <cellStyle name="常规 21 2 3 8" xfId="2998"/>
    <cellStyle name="常规 9 3 3 2 2 2 2 2" xfId="2999"/>
    <cellStyle name="常规 8 2 4 2 2 5" xfId="3000"/>
    <cellStyle name="输入 2 2 3 6" xfId="3001"/>
    <cellStyle name="常规 6 4 3 3 2 5 2 2" xfId="3002"/>
    <cellStyle name="链接单元格 2 2 4 2" xfId="3003"/>
    <cellStyle name="检查单元格 2 8 3" xfId="3004"/>
    <cellStyle name="常规 9 2 9" xfId="3005"/>
    <cellStyle name="常规 9 3 3 2 2 2 2" xfId="3006"/>
    <cellStyle name="常规 6 5 2 4 3 3 2" xfId="3007"/>
    <cellStyle name="好 3 4 3 3" xfId="3008"/>
    <cellStyle name="链接单元格 2 2 4" xfId="3009"/>
    <cellStyle name="常规 24 4 7" xfId="3010"/>
    <cellStyle name="常规 2 2 16 3" xfId="3011"/>
    <cellStyle name="常规 9 3 2 9" xfId="3012"/>
    <cellStyle name="常规 8 2 2 4 3 3" xfId="3013"/>
    <cellStyle name="常规 7 2 3" xfId="3014"/>
    <cellStyle name="常规 6 4 5 2 3 3" xfId="3015"/>
    <cellStyle name="常规 9 3 2 6" xfId="3016"/>
    <cellStyle name="20% - 强调文字颜色 1 18" xfId="3017"/>
    <cellStyle name="常规 19 2 3 2" xfId="3018"/>
    <cellStyle name="常规 24 2 3 2" xfId="3019"/>
    <cellStyle name="常规 7 7 2 6 3" xfId="3020"/>
    <cellStyle name="解释性文本 2 2 2 3 5 2" xfId="3021"/>
    <cellStyle name="常规 6 3 6 5" xfId="3022"/>
    <cellStyle name="常规 8 4 2 8" xfId="3023"/>
    <cellStyle name="常规 7 4 4 8 2" xfId="3024"/>
    <cellStyle name="常规 6 4 5 2 3 2" xfId="3025"/>
    <cellStyle name="注释 2 3 2 2 2 2" xfId="3026"/>
    <cellStyle name="常规 49 3 3 3" xfId="3027"/>
    <cellStyle name="常规 54 3 3 3" xfId="3028"/>
    <cellStyle name="常规 8 3 2 2 3 3" xfId="3029"/>
    <cellStyle name="常规 5 4 3 6" xfId="3030"/>
    <cellStyle name="常规 6 9 4 5 2" xfId="3031"/>
    <cellStyle name="常规 9 3 2 5" xfId="3032"/>
    <cellStyle name="常规 9 3 2 4 5" xfId="3033"/>
    <cellStyle name="常规 5 5 3 2" xfId="3034"/>
    <cellStyle name="常规 7 3 3 3 2 3 2" xfId="3035"/>
    <cellStyle name="常规 8 5 3 3 4 2" xfId="3036"/>
    <cellStyle name="常规 8 8 4 2 2" xfId="3037"/>
    <cellStyle name="常规 7 4 4 2 3 4 2 2" xfId="3038"/>
    <cellStyle name="常规 6 6 2 2 2 2 2 4" xfId="3039"/>
    <cellStyle name="常规 13 2 2 4" xfId="3040"/>
    <cellStyle name="检查单元格 2 3 4 2" xfId="3041"/>
    <cellStyle name="常规 9 3 2 3 5" xfId="3042"/>
    <cellStyle name="常规 5 5 2 2" xfId="3043"/>
    <cellStyle name="常规 8 5 3 3 3 2" xfId="3044"/>
    <cellStyle name="常规 9 3 2 2 8" xfId="3045"/>
    <cellStyle name="常规 6 8 4 2 3" xfId="3046"/>
    <cellStyle name="常规 8 3 3 3 4 3" xfId="3047"/>
    <cellStyle name="常规 6 7 2 2 4 2" xfId="3048"/>
    <cellStyle name="常规 7 7 9" xfId="3049"/>
    <cellStyle name="强调文字颜色 3 2 2 10 2" xfId="3050"/>
    <cellStyle name="适中 2 2 4 4 3" xfId="3051"/>
    <cellStyle name="常规 7 2 3 4 4" xfId="3052"/>
    <cellStyle name="常规 8 2 6 4" xfId="3053"/>
    <cellStyle name="强调文字颜色 1 2 2 4 2" xfId="3054"/>
    <cellStyle name="检查单元格 2 2 3 3" xfId="3055"/>
    <cellStyle name="常规 8 6 2 2 3" xfId="3056"/>
    <cellStyle name="常规 6 4 2 6 3 2 2" xfId="3057"/>
    <cellStyle name="常规 9 2 3 3 2 2 2 2" xfId="3058"/>
    <cellStyle name="常规 2 3 3 2 3 3 2 2" xfId="3059"/>
    <cellStyle name="常规 9 3 2 2 7 2" xfId="3060"/>
    <cellStyle name="适中 2 2 4 4 2 2" xfId="3061"/>
    <cellStyle name="常规 7 7 4 4 2" xfId="3062"/>
    <cellStyle name="强调文字颜色 5 2 2 4 5" xfId="3063"/>
    <cellStyle name="好 3 4 7" xfId="3064"/>
    <cellStyle name="常规 7 2 3 2 2 2 2 2" xfId="3065"/>
    <cellStyle name="汇总 2 3 4 2" xfId="3066"/>
    <cellStyle name="常规 7 2 5 3 4 2" xfId="3067"/>
    <cellStyle name="常规 6 4 3 3 2 2 5 2" xfId="3068"/>
    <cellStyle name="常规 20 2 2 8" xfId="3069"/>
    <cellStyle name="常规 15 2 2 8" xfId="3070"/>
    <cellStyle name="常规 6 3 2 4 4 3" xfId="3071"/>
    <cellStyle name="常规 8 3 10" xfId="3072"/>
    <cellStyle name="常规 6 10 2 3 2 2 2" xfId="3073"/>
    <cellStyle name="常规 7 3 2 3 2 5" xfId="3074"/>
    <cellStyle name="常规 5 2 3 5 3" xfId="3075"/>
    <cellStyle name="常规 9 3 10 2" xfId="3076"/>
    <cellStyle name="汇总 2 3 4" xfId="3077"/>
    <cellStyle name="强调文字颜色 5 2 6 4" xfId="3078"/>
    <cellStyle name="常规 6 4 2 3 3 4 3" xfId="3079"/>
    <cellStyle name="常规 7 4 2 5" xfId="3080"/>
    <cellStyle name="常规 9 3 10" xfId="3081"/>
    <cellStyle name="常规 9 2 3 3 2 3 2 2" xfId="3082"/>
    <cellStyle name="常规 6 4 2 6 4 2 2" xfId="3083"/>
    <cellStyle name="常规 6 4 2 3 4 4 2" xfId="3084"/>
    <cellStyle name="常规 8 5 8 2" xfId="3085"/>
    <cellStyle name="常规 3 8 2 3 4 2 2" xfId="3086"/>
    <cellStyle name="好 2 4 6 2 2" xfId="3087"/>
    <cellStyle name="常规 9 6 3 5" xfId="3088"/>
    <cellStyle name="常规 9 2 7 4 2" xfId="3089"/>
    <cellStyle name="常规 9 2 7 4" xfId="3090"/>
    <cellStyle name="强调文字颜色 4 2 3 2" xfId="3091"/>
    <cellStyle name="常规 9 2 7 3 3" xfId="3092"/>
    <cellStyle name="好 2 10 2" xfId="3093"/>
    <cellStyle name="常规 10 2 2 2 8 2" xfId="3094"/>
    <cellStyle name="常规 4 2 6 3 4 2 2" xfId="3095"/>
    <cellStyle name="常规 2 2 2 2 4 3 4 2" xfId="3096"/>
    <cellStyle name="常规 9 2 7 3 2" xfId="3097"/>
    <cellStyle name="输入 3" xfId="3098"/>
    <cellStyle name="常规 3 3 2 2 3 2 2" xfId="3099"/>
    <cellStyle name="常规 9 2 7 2 2 2" xfId="3100"/>
    <cellStyle name="常规 7 5 3 2 3 3" xfId="3101"/>
    <cellStyle name="常规 9 2 2 4 2 5" xfId="3102"/>
    <cellStyle name="常规 6 3 3 6 6" xfId="3103"/>
    <cellStyle name="常规 7 2 4 3 4 3" xfId="3104"/>
    <cellStyle name="常规 9 2 2 2 3 3 2" xfId="3105"/>
    <cellStyle name="常规 2 5 3 2 8" xfId="3106"/>
    <cellStyle name="常规 6 2 2 2 2 4 2 2 2" xfId="3107"/>
    <cellStyle name="强调文字颜色 4 2 2 5 3 3" xfId="3108"/>
    <cellStyle name="常规 8 2 2 3 6 2" xfId="3109"/>
    <cellStyle name="解释性文本 2 2 7 3" xfId="3110"/>
    <cellStyle name="常规 7 3 2 2 2 2 3 2" xfId="3111"/>
    <cellStyle name="常规 6 6 3 3 3" xfId="3112"/>
    <cellStyle name="常规 3 4 2 5" xfId="3113"/>
    <cellStyle name="常规 6 5 4" xfId="3114"/>
    <cellStyle name="强调文字颜色 4 2 2 5 3 2 2" xfId="3115"/>
    <cellStyle name="常规 6 4 2 2 4 3 3" xfId="3116"/>
    <cellStyle name="常规 8 2 3 2 2 2 3 2" xfId="3117"/>
    <cellStyle name="常规 6 5 3 2" xfId="3118"/>
    <cellStyle name="常规 9 2 5 6 2 2" xfId="3119"/>
    <cellStyle name="强调文字颜色 6 2 3 3 3 2 2" xfId="3120"/>
    <cellStyle name="常规 9 2 5 6 2" xfId="3121"/>
    <cellStyle name="常规 8 2 3 2 2 2 2 2" xfId="3122"/>
    <cellStyle name="常规 9 2 5 5 2 2" xfId="3123"/>
    <cellStyle name="强调文字颜色 6 2 3 3 2 2 2" xfId="3124"/>
    <cellStyle name="强调文字颜色 6 2 3 3 2 2" xfId="3125"/>
    <cellStyle name="常规 9 2 5 2 4 3" xfId="3126"/>
    <cellStyle name="计算 2 4 4 2 2" xfId="3127"/>
    <cellStyle name="常规 9 2 5 2" xfId="3128"/>
    <cellStyle name="常规 7 2 2 2 2 5" xfId="3129"/>
    <cellStyle name="常规 4 2 2 5 3" xfId="3130"/>
    <cellStyle name="强调文字颜色 1 2 2 4 5" xfId="3131"/>
    <cellStyle name="常规 8 8 2 2" xfId="3132"/>
    <cellStyle name="汇总 2 3 2" xfId="3133"/>
    <cellStyle name="检查单元格 2 2 3 6" xfId="3134"/>
    <cellStyle name="常规 3 7 4 4 2" xfId="3135"/>
    <cellStyle name="好 2 5 5 3" xfId="3136"/>
    <cellStyle name="强调文字颜色 3 2 2 5" xfId="3137"/>
    <cellStyle name="强调文字颜色 1 2 3 9 2 2" xfId="3138"/>
    <cellStyle name="强调文字颜色 2 2 2 2 4 2 2" xfId="3139"/>
    <cellStyle name="常规 7 8 2 3 3 2" xfId="3140"/>
    <cellStyle name="常规 6 4 4 4" xfId="3141"/>
    <cellStyle name="常规 4 3 10" xfId="3142"/>
    <cellStyle name="常规 9 2 4 7 2 2" xfId="3143"/>
    <cellStyle name="强调文字颜色 6 2 3 2 4 2 2" xfId="3144"/>
    <cellStyle name="常规 9 3 4 3 3 3" xfId="3145"/>
    <cellStyle name="常规 6 6 3 2 2 2 2" xfId="3146"/>
    <cellStyle name="常规 9 2 4 6 2 2" xfId="3147"/>
    <cellStyle name="强调文字颜色 6 2 3 2 3 2 2" xfId="3148"/>
    <cellStyle name="常规 6 2 2 2 5 6" xfId="3149"/>
    <cellStyle name="常规 8 2 3 2 3 3 3" xfId="3150"/>
    <cellStyle name="常规 4 2 2 2 5 2" xfId="3151"/>
    <cellStyle name="注释 2 3 4" xfId="3152"/>
    <cellStyle name="常规 9 2 4 4 6" xfId="3153"/>
    <cellStyle name="强调文字颜色 6 2 3 6" xfId="3154"/>
    <cellStyle name="常规 9 2 4 4 5 2" xfId="3155"/>
    <cellStyle name="强调文字颜色 6 2 3 5 2" xfId="3156"/>
    <cellStyle name="检查单元格 2 2 2 2 3 2" xfId="3157"/>
    <cellStyle name="常规 6 3 3 4 3 2" xfId="3158"/>
    <cellStyle name="常规 9 2 4 4 4 3" xfId="3159"/>
    <cellStyle name="检查单元格 2 2 2 2 2 3" xfId="3160"/>
    <cellStyle name="常规 9 2 6 6" xfId="3161"/>
    <cellStyle name="常规 9 2 2 2 2" xfId="3162"/>
    <cellStyle name="常规 6 9 5" xfId="3163"/>
    <cellStyle name="常规 6 3 4 4 2" xfId="3164"/>
    <cellStyle name="常规 6 5 4 5 2" xfId="3165"/>
    <cellStyle name="强调文字颜色 1 3 2" xfId="3166"/>
    <cellStyle name="常规 6 7 3 2 7 2 2" xfId="3167"/>
    <cellStyle name="常规 54 5" xfId="3168"/>
    <cellStyle name="常规 49 5" xfId="3169"/>
    <cellStyle name="常规 9 2 4 4 3 3" xfId="3170"/>
    <cellStyle name="常规 9 4 2 2 4 2 2" xfId="3171"/>
    <cellStyle name="常规 9 2 4 3 6" xfId="3172"/>
    <cellStyle name="常规 9 2 4 3 5" xfId="3173"/>
    <cellStyle name="强调文字颜色 2 2 2 5 4 2 2" xfId="3174"/>
    <cellStyle name="常规 9 5 3 2 3 2 2" xfId="3175"/>
    <cellStyle name="常规 31 8 2" xfId="3176"/>
    <cellStyle name="常规 26 8 2" xfId="3177"/>
    <cellStyle name="常规 9 2 4 2 6" xfId="3178"/>
    <cellStyle name="常规 9 2 4 2 3 5" xfId="3179"/>
    <cellStyle name="常规 9 2 4 2 3 2 3" xfId="3180"/>
    <cellStyle name="常规 7 5 3 4 5 2" xfId="3181"/>
    <cellStyle name="常规 9 2 4 2 2 6" xfId="3182"/>
    <cellStyle name="解释性文本 2 10 2 2" xfId="3183"/>
    <cellStyle name="常规 2 2 2 3 3 9" xfId="3184"/>
    <cellStyle name="常规 9 2 4 2 2 2 3" xfId="3185"/>
    <cellStyle name="常规 6 9 3 3 4 2" xfId="3186"/>
    <cellStyle name="常规 7 5 3 3 5 2" xfId="3187"/>
    <cellStyle name="常规 9 2 3 8 2 2" xfId="3188"/>
    <cellStyle name="常规 6 6 3 4 6 3" xfId="3189"/>
    <cellStyle name="常规 8 2 2 3 4 2 2 2" xfId="3190"/>
    <cellStyle name="常规 9 2 3 5 4 3" xfId="3191"/>
    <cellStyle name="计算 2 2 7 2 2" xfId="3192"/>
    <cellStyle name="常规 2 2 8 2 2 4 2 2" xfId="3193"/>
    <cellStyle name="常规 9 2 3 5 4 2" xfId="3194"/>
    <cellStyle name="强调文字颜色 1 2 3" xfId="3195"/>
    <cellStyle name="常规 9 2 3 5 4" xfId="3196"/>
    <cellStyle name="常规 6 5 4 6 2 2" xfId="3197"/>
    <cellStyle name="常规 9 2 3 5 3 2 2" xfId="3198"/>
    <cellStyle name="常规 9 2 3 5 3 2" xfId="3199"/>
    <cellStyle name="常规 9 2 3 5 2 3" xfId="3200"/>
    <cellStyle name="适中 2 4 5 2" xfId="3201"/>
    <cellStyle name="好 2 3 3 4 2" xfId="3202"/>
    <cellStyle name="强调文字颜色 5 2 2 2 3 2 2 2" xfId="3203"/>
    <cellStyle name="常规 8 3 5 5" xfId="3204"/>
    <cellStyle name="常规 9 2 3 5 2 2" xfId="3205"/>
    <cellStyle name="常规 9 2 3 4 5 2" xfId="3206"/>
    <cellStyle name="常规 4 6 3 2 2" xfId="3207"/>
    <cellStyle name="常规 7 3 3 2 3 3 2 2" xfId="3208"/>
    <cellStyle name="常规 5 2 3 3 2 2 3" xfId="3209"/>
    <cellStyle name="常规 6 3 2 4 3 2" xfId="3210"/>
    <cellStyle name="常规 9 2 3 4 4 3" xfId="3211"/>
    <cellStyle name="计算 2 2 6 2 2" xfId="3212"/>
    <cellStyle name="常规 9 2 3 3 6 2 2" xfId="3213"/>
    <cellStyle name="常规 8 2 8 4 3" xfId="3214"/>
    <cellStyle name="常规 4 6 2 2 2" xfId="3215"/>
    <cellStyle name="常规 9 2 3 3 5" xfId="3216"/>
    <cellStyle name="常规 9 3 3 2 3 3" xfId="3217"/>
    <cellStyle name="常规 9 2 3 3 4 3" xfId="3218"/>
    <cellStyle name="常规 7 3 4 2 2 2 2 2" xfId="3219"/>
    <cellStyle name="输入 2 2 4 2" xfId="3220"/>
    <cellStyle name="常规 9 5 8" xfId="3221"/>
    <cellStyle name="好 2 5 6 2" xfId="3222"/>
    <cellStyle name="常规 9 2 3 3 3 3" xfId="3223"/>
    <cellStyle name="常规 9 2 3 3 3 2 2 2" xfId="3224"/>
    <cellStyle name="常规 8 4 2 4 3" xfId="3225"/>
    <cellStyle name="常规 9 4 8 2" xfId="3226"/>
    <cellStyle name="强调文字颜色 6 2 6 3" xfId="3227"/>
    <cellStyle name="常规 4 2 2 3 6" xfId="3228"/>
    <cellStyle name="常规 9 2 3 3 2 2 2" xfId="3229"/>
    <cellStyle name="常规 6 4 2 6 3 2" xfId="3230"/>
    <cellStyle name="常规 6 4 2 3 3 4" xfId="3231"/>
    <cellStyle name="常规 9 2 3 2 9" xfId="3232"/>
    <cellStyle name="常规 9 2 3 2 6 3" xfId="3233"/>
    <cellStyle name="输入 2 4 3 2 2" xfId="3234"/>
    <cellStyle name="常规 3 2 3 2 2 2 6" xfId="3235"/>
    <cellStyle name="计算 2 2 4 4 2" xfId="3236"/>
    <cellStyle name="常规 4 3 3 3 4" xfId="3237"/>
    <cellStyle name="常规 7 2 3 3 2 3 2" xfId="3238"/>
    <cellStyle name="常规 6 6 3 2 3 5 2" xfId="3239"/>
    <cellStyle name="常规 4 2 5 3 3" xfId="3240"/>
    <cellStyle name="常规 9 2 3 2 5 3" xfId="3241"/>
    <cellStyle name="警告文本 2 6" xfId="3242"/>
    <cellStyle name="计算 2 2 4 3 2" xfId="3243"/>
    <cellStyle name="常规 4 3 3 2 4" xfId="3244"/>
    <cellStyle name="常规 7 6 7 2 2" xfId="3245"/>
    <cellStyle name="常规 6 4 2 2 5 3 2 2" xfId="3246"/>
    <cellStyle name="常规 11 2 5 3 2" xfId="3247"/>
    <cellStyle name="常规 11 4 7" xfId="3248"/>
    <cellStyle name="常规 7 2 3 3 2 2 2" xfId="3249"/>
    <cellStyle name="常规 6 8 2 3 2 3" xfId="3250"/>
    <cellStyle name="常规 7 3 2 2 3 3 2" xfId="3251"/>
    <cellStyle name="常规 9 2 3 2 5 2 2" xfId="3252"/>
    <cellStyle name="常规 6 9 3 2 2 2 3" xfId="3253"/>
    <cellStyle name="警告文本 2 5 2" xfId="3254"/>
    <cellStyle name="常规 30 3 4 3" xfId="3255"/>
    <cellStyle name="常规 25 3 4 3" xfId="3256"/>
    <cellStyle name="常规 2 2 4 4 2 6" xfId="3257"/>
    <cellStyle name="常规 2 2 3 4 4 5 3" xfId="3258"/>
    <cellStyle name="常规 6 8 2 3 2 2 2" xfId="3259"/>
    <cellStyle name="常规 3 2 8 6 2" xfId="3260"/>
    <cellStyle name="20% - 强调文字颜色 1 2 2 2 4 2" xfId="3261"/>
    <cellStyle name="常规 9 2 3 2 5 2" xfId="3262"/>
    <cellStyle name="常规 8 2 7 4 3" xfId="3263"/>
    <cellStyle name="警告文本 2 5" xfId="3264"/>
    <cellStyle name="常规 9 2 3 2 4 4 2 2" xfId="3265"/>
    <cellStyle name="常规 6 7 3 2 3 2" xfId="3266"/>
    <cellStyle name="常规 9 2 3 2 4 3 2" xfId="3267"/>
    <cellStyle name="常规 7 3 4 4 4 3" xfId="3268"/>
    <cellStyle name="常规 9 2 3 2 4 3" xfId="3269"/>
    <cellStyle name="常规 9 12 3" xfId="3270"/>
    <cellStyle name="常规 22 4 2 2 2 3" xfId="3271"/>
    <cellStyle name="常规 6 7 3 2 5" xfId="3272"/>
    <cellStyle name="注释 10" xfId="3273"/>
    <cellStyle name="常规 3 6 2 3 4 2 2" xfId="3274"/>
    <cellStyle name="汇总 2 7 2" xfId="3275"/>
    <cellStyle name="强调文字颜色 6 2 2 4" xfId="3276"/>
    <cellStyle name="检查单元格 2 2 5 2 2 2" xfId="3277"/>
    <cellStyle name="常规 8 2 3 3 2 3 2" xfId="3278"/>
    <cellStyle name="常规 2 4 3 5 2 2" xfId="3279"/>
    <cellStyle name="常规 3 2 5 4 5" xfId="3280"/>
    <cellStyle name="常规 6 2 2 2 2 6" xfId="3281"/>
    <cellStyle name="强调文字颜色 5 2 2 4" xfId="3282"/>
    <cellStyle name="常规 8 4 4 3" xfId="3283"/>
    <cellStyle name="常规 9 2 3 2 3 3 2 2" xfId="3284"/>
    <cellStyle name="强调文字颜色 6 2 2 6" xfId="3285"/>
    <cellStyle name="常规 9 2 3 2 3 2 3" xfId="3286"/>
    <cellStyle name="常规 7 4 3 4 5 2" xfId="3287"/>
    <cellStyle name="常规 43 2" xfId="3288"/>
    <cellStyle name="常规 38 2" xfId="3289"/>
    <cellStyle name="常规 10 2 4 3 5 2 2" xfId="3290"/>
    <cellStyle name="常规 7 3 4 3 3 3" xfId="3291"/>
    <cellStyle name="汇总 2 3 6 3" xfId="3292"/>
    <cellStyle name="注释 2 2 5 6" xfId="3293"/>
    <cellStyle name="强调文字颜色 5 2 2 3 2" xfId="3294"/>
    <cellStyle name="常规 9 2 3 2 2 8" xfId="3295"/>
    <cellStyle name="检查单元格 2 2 2 7 2 2" xfId="3296"/>
    <cellStyle name="汇总 2 2 3 2 2" xfId="3297"/>
    <cellStyle name="强调文字颜色 5 2 2 2 3 3 3" xfId="3298"/>
    <cellStyle name="强调文字颜色 5 2 2 2 3 3 2 2" xfId="3299"/>
    <cellStyle name="汇总 2 3 3" xfId="3300"/>
    <cellStyle name="常规 3 7 4 4 3" xfId="3301"/>
    <cellStyle name="强调文字颜色 3 2 2 6" xfId="3302"/>
    <cellStyle name="常规 6 4 4 5" xfId="3303"/>
    <cellStyle name="常规 6 9 3 5 3" xfId="3304"/>
    <cellStyle name="常规 5 3 3 7" xfId="3305"/>
    <cellStyle name="常规 3 10 7 3" xfId="3306"/>
    <cellStyle name="常规 9 2 3 2 2 2 5 2" xfId="3307"/>
    <cellStyle name="检查单元格 2 3 6" xfId="3308"/>
    <cellStyle name="常规 2 6 4 3 4 2" xfId="3309"/>
    <cellStyle name="汇总 2 3 3 3" xfId="3310"/>
    <cellStyle name="常规 52 6 2 2" xfId="3311"/>
    <cellStyle name="常规 47 6 2 2" xfId="3312"/>
    <cellStyle name="检查单元格 2 5 6" xfId="3313"/>
    <cellStyle name="强调文字颜色 5 2 2 9 3" xfId="3314"/>
    <cellStyle name="常规 9 2 2 6 2" xfId="3315"/>
    <cellStyle name="常规 4 7 3 3" xfId="3316"/>
    <cellStyle name="强调文字颜色 5 2 11" xfId="3317"/>
    <cellStyle name="注释 2 2 10 2" xfId="3318"/>
    <cellStyle name="常规 9 2 2 6" xfId="3319"/>
    <cellStyle name="注释 2 2 10" xfId="3320"/>
    <cellStyle name="常规 6 5 4 9" xfId="3321"/>
    <cellStyle name="常规 7 5 3 2 2 3" xfId="3322"/>
    <cellStyle name="警告文本 2 9 3" xfId="3323"/>
    <cellStyle name="常规 8 4 2 6 2" xfId="3324"/>
    <cellStyle name="常规 9 3 2 2 2 5" xfId="3325"/>
    <cellStyle name="警告文本 2 10 2" xfId="3326"/>
    <cellStyle name="常规 9 2 3 2 2 2 3" xfId="3327"/>
    <cellStyle name="常规 6 8 3 3 4 2" xfId="3328"/>
    <cellStyle name="常规 7 4 3 3 5 2" xfId="3329"/>
    <cellStyle name="常规 3 2 2 2 4 2 2 2 2" xfId="3330"/>
    <cellStyle name="常规 3 4 3 2" xfId="3331"/>
    <cellStyle name="常规 9 2 3 2 2 2 2" xfId="3332"/>
    <cellStyle name="常规 7 9 5 2 2" xfId="3333"/>
    <cellStyle name="汇总 2 2 6 3" xfId="3334"/>
    <cellStyle name="常规 9 2 2 9 3" xfId="3335"/>
    <cellStyle name="常规 9 14" xfId="3336"/>
    <cellStyle name="常规 22 4 2 2 4" xfId="3337"/>
    <cellStyle name="常规 7 2 4 2 2 3 2 3" xfId="3338"/>
    <cellStyle name="常规 6 6 4 8" xfId="3339"/>
    <cellStyle name="常规 7 5 3 3 2 2" xfId="3340"/>
    <cellStyle name="常规 6 3 2 2 5 3 2 2" xfId="3341"/>
    <cellStyle name="常规 9 2 2 8 3" xfId="3342"/>
    <cellStyle name="常规 8 2 2 3 3 2 3" xfId="3343"/>
    <cellStyle name="解释性文本 2 2 4 3 3" xfId="3344"/>
    <cellStyle name="常规 2 2 6 3 6" xfId="3345"/>
    <cellStyle name="强调文字颜色 2 2 2 2 3 3 3" xfId="3346"/>
    <cellStyle name="常规 6 3 5 5" xfId="3347"/>
    <cellStyle name="解释性文本 2 2 2 3 4 2" xfId="3348"/>
    <cellStyle name="常规 2 2 4 3 7 2" xfId="3349"/>
    <cellStyle name="常规 9 2 2 7 2" xfId="3350"/>
    <cellStyle name="注释 2 2 11 2" xfId="3351"/>
    <cellStyle name="常规 9 2 2 6 4 2" xfId="3352"/>
    <cellStyle name="强调文字颜色 2 2 2 2 2 3" xfId="3353"/>
    <cellStyle name="强调文字颜色 3 2 5" xfId="3354"/>
    <cellStyle name="常规 2 2 2 7 5 2 2" xfId="3355"/>
    <cellStyle name="常规 24 3" xfId="3356"/>
    <cellStyle name="常规 19 3" xfId="3357"/>
    <cellStyle name="常规 9 2 2 6 3 3" xfId="3358"/>
    <cellStyle name="常规 6 5 3 6 4 2 2" xfId="3359"/>
    <cellStyle name="强调文字颜色 2 2 2 2 2 4 3" xfId="3360"/>
    <cellStyle name="常规 9 2 2 6 2 3" xfId="3361"/>
    <cellStyle name="常规 4 7 3 3 3" xfId="3362"/>
    <cellStyle name="常规 7 2 8 5" xfId="3363"/>
    <cellStyle name="常规 34 2 2 4 3" xfId="3364"/>
    <cellStyle name="常规 29 2 2 4 3" xfId="3365"/>
    <cellStyle name="强调文字颜色 2 2 2 2 2 3 3" xfId="3366"/>
    <cellStyle name="常规 9 2 2 5 4" xfId="3367"/>
    <cellStyle name="常规 4 7 2 5" xfId="3368"/>
    <cellStyle name="常规 7 2 3 3 2 2 2 2 2" xfId="3369"/>
    <cellStyle name="常规 9 2 2 5 3 3" xfId="3370"/>
    <cellStyle name="常规 6 5 3 6 3 2 2" xfId="3371"/>
    <cellStyle name="注释 2 2 2 3 4 3" xfId="3372"/>
    <cellStyle name="常规 8 3 4 6 2 2" xfId="3373"/>
    <cellStyle name="强调文字颜色 1 2 3 2 4 2 2" xfId="3374"/>
    <cellStyle name="常规 22 6" xfId="3375"/>
    <cellStyle name="常规 17 6" xfId="3376"/>
    <cellStyle name="常规 9 2 2 5 3 2 2" xfId="3377"/>
    <cellStyle name="常规 4 7 2 4 2 2" xfId="3378"/>
    <cellStyle name="常规 17 2 2 8" xfId="3379"/>
    <cellStyle name="常规 22 2 2 8" xfId="3380"/>
    <cellStyle name="常规 12 3 6" xfId="3381"/>
    <cellStyle name="常规 9 2 2 5 2 3" xfId="3382"/>
    <cellStyle name="常规 9 2 2 4 8" xfId="3383"/>
    <cellStyle name="常规 9 2 2 4 7" xfId="3384"/>
    <cellStyle name="常规 5 2 5 6 2 2" xfId="3385"/>
    <cellStyle name="常规 9 2 2 4 6" xfId="3386"/>
    <cellStyle name="常规 3 2 2 4 4 3 2" xfId="3387"/>
    <cellStyle name="常规 7 2 2 9 2 2" xfId="3388"/>
    <cellStyle name="常规 9 2 2 4 5 3" xfId="3389"/>
    <cellStyle name="常规 5 3 3 2 2 3 2 2" xfId="3390"/>
    <cellStyle name="常规 2 3 6" xfId="3391"/>
    <cellStyle name="常规 7 5 9 2 2" xfId="3392"/>
    <cellStyle name="常规 7 2 3 2 4 2 2" xfId="3393"/>
    <cellStyle name="常规 5 6 2 3 2" xfId="3394"/>
    <cellStyle name="常规 9 2 2 4 5 2" xfId="3395"/>
    <cellStyle name="常规 9 2 2 4 3 5" xfId="3396"/>
    <cellStyle name="好 3 4 2 3" xfId="3397"/>
    <cellStyle name="常规 9 2 2 4 3 4" xfId="3398"/>
    <cellStyle name="好 3 4 2 2" xfId="3399"/>
    <cellStyle name="常规 7 2 4 3 5 2" xfId="3400"/>
    <cellStyle name="常规 6 7 3 3" xfId="3401"/>
    <cellStyle name="常规 8 3 2 2 5" xfId="3402"/>
    <cellStyle name="常规 9 4 2 6 2" xfId="3403"/>
    <cellStyle name="常规 9 2 2 4 3 3 3" xfId="3404"/>
    <cellStyle name="常规 7 6 2 2 3 2" xfId="3405"/>
    <cellStyle name="常规 9 2 2 4 3 3" xfId="3406"/>
    <cellStyle name="好 2 2 2 5 2" xfId="3407"/>
    <cellStyle name="常规 7 2 6 5" xfId="3408"/>
    <cellStyle name="强调文字颜色 2 2 4 2 2" xfId="3409"/>
    <cellStyle name="常规 13 2 6 2" xfId="3410"/>
    <cellStyle name="常规 8 3 4 5 2 2" xfId="3411"/>
    <cellStyle name="强调文字颜色 1 2 3 2 3 2 2" xfId="3412"/>
    <cellStyle name="常规 6 4 3 2 3 4 2" xfId="3413"/>
    <cellStyle name="强调文字颜色 6 2 2 4 3 2" xfId="3414"/>
    <cellStyle name="常规 9 2 2 4 2 2" xfId="3415"/>
    <cellStyle name="常规 9 2 2 4 2" xfId="3416"/>
    <cellStyle name="常规 6 5 4 7 2" xfId="3417"/>
    <cellStyle name="常规 2 4 2 4 3 8" xfId="3418"/>
    <cellStyle name="常规 7 2 4 2 2 2 2 2 2" xfId="3419"/>
    <cellStyle name="常规 9 2 2 3 6 3" xfId="3420"/>
    <cellStyle name="输入 2 3 4 2 2" xfId="3421"/>
    <cellStyle name="输出 2 4 6" xfId="3422"/>
    <cellStyle name="强调文字颜色 2 2 10 3" xfId="3423"/>
    <cellStyle name="强调文字颜色 2 2 2 3 3" xfId="3424"/>
    <cellStyle name="常规 8 5 5 4 2 2" xfId="3425"/>
    <cellStyle name="常规 7 2 6 8 2" xfId="3426"/>
    <cellStyle name="常规 7 2 3 2 3 3 2" xfId="3427"/>
    <cellStyle name="常规 9 3 3 2 7 2" xfId="3428"/>
    <cellStyle name="常规 9 2 2 3 6" xfId="3429"/>
    <cellStyle name="常规 4 5 2 3" xfId="3430"/>
    <cellStyle name="常规 9 2 2 3 5 3" xfId="3431"/>
    <cellStyle name="常规 7 5 8 2 2" xfId="3432"/>
    <cellStyle name="常规 8 2 3 4 3 2" xfId="3433"/>
    <cellStyle name="常规 9 2 2 3 5" xfId="3434"/>
    <cellStyle name="常规 9 2 2 3 4 3 3" xfId="3435"/>
    <cellStyle name="常规 7 8 2 5" xfId="3436"/>
    <cellStyle name="常规 6 4 3 2 3 3 3" xfId="3437"/>
    <cellStyle name="常规 9 2 2 3 3 6" xfId="3438"/>
    <cellStyle name="常规 7 2 4 2 5 2 2" xfId="3439"/>
    <cellStyle name="常规 9 2 2 3 3 4" xfId="3440"/>
    <cellStyle name="常规 7 2 4 2 5 2" xfId="3441"/>
    <cellStyle name="常规 6 6 3 3" xfId="3442"/>
    <cellStyle name="常规 7 3 4 4 6 2" xfId="3443"/>
    <cellStyle name="常规 20 2 2 6 3" xfId="3444"/>
    <cellStyle name="常规 15 2 2 6 3" xfId="3445"/>
    <cellStyle name="常规 9 2 2 3 3 3" xfId="3446"/>
    <cellStyle name="好 3 2 3 6" xfId="3447"/>
    <cellStyle name="强调文字颜色 3 2 5 3" xfId="3448"/>
    <cellStyle name="常规 9 2 2 3 3 2 2" xfId="3449"/>
    <cellStyle name="常规 9 2 2 3 2 3 3 2" xfId="3450"/>
    <cellStyle name="常规 6 6 3 3 2 5" xfId="3451"/>
    <cellStyle name="常规 2 2 2 2 2 2 2 6" xfId="3452"/>
    <cellStyle name="常规 7 6 2 5" xfId="3453"/>
    <cellStyle name="常规 4 5 2 7 2" xfId="3454"/>
    <cellStyle name="常规 7 3 4 3 6 2" xfId="3455"/>
    <cellStyle name="常规 6 7 4 3 4 2" xfId="3456"/>
    <cellStyle name="常规 6 3 2 3 3 5" xfId="3457"/>
    <cellStyle name="常规 9 2 2 3 2 2 2 3" xfId="3458"/>
    <cellStyle name="警告文本 2 4 2 2" xfId="3459"/>
    <cellStyle name="常规 6 3 2 3 3 4 3" xfId="3460"/>
    <cellStyle name="常规 5 2 5 2 7 2" xfId="3461"/>
    <cellStyle name="20% - 强调文字颜色 2 2 9" xfId="3462"/>
    <cellStyle name="常规 12 2 2 2 2 3" xfId="3463"/>
    <cellStyle name="常规 9 2 2 3 2 2 2 2" xfId="3464"/>
    <cellStyle name="常规 6 3 2 3 3 4 2" xfId="3465"/>
    <cellStyle name="常规 9 2 2 2 7 2 2" xfId="3466"/>
    <cellStyle name="常规 6 7 4 2 2 2 2" xfId="3467"/>
    <cellStyle name="强调文字颜色 4 2 2 2 5 2 2" xfId="3468"/>
    <cellStyle name="常规 6 8 3 2 4" xfId="3469"/>
    <cellStyle name="常规 9 2 2 2 7" xfId="3470"/>
    <cellStyle name="强调文字颜色 5 2 3 2 4 2 2" xfId="3471"/>
    <cellStyle name="常规 9 2 2 2 4 6" xfId="3472"/>
    <cellStyle name="强调文字颜色 2 2 2 2 8 3" xfId="3473"/>
    <cellStyle name="适中 2 10 3" xfId="3474"/>
    <cellStyle name="常规 6 3 3 4 3 2 3" xfId="3475"/>
    <cellStyle name="强调文字颜色 2 2 2 3" xfId="3476"/>
    <cellStyle name="常规 8 2 2 4 4 2 2" xfId="3477"/>
    <cellStyle name="常规 9 2 2 2 4" xfId="3478"/>
    <cellStyle name="常规 6 4 3 2 3 2 3" xfId="3479"/>
    <cellStyle name="常规 6 9 7" xfId="3480"/>
    <cellStyle name="常规 6 3 4 4 4" xfId="3481"/>
    <cellStyle name="强调文字颜色 4 2 2 2 4 2 2" xfId="3482"/>
    <cellStyle name="常规 21 2 3 2 3 4" xfId="3483"/>
    <cellStyle name="强调文字颜色 6 2 3 10 2" xfId="3484"/>
    <cellStyle name="常规 9 2 2 2 3 4 2" xfId="3485"/>
    <cellStyle name="常规 7 2 4 3 5 3" xfId="3486"/>
    <cellStyle name="常规 6 7 2 5" xfId="3487"/>
    <cellStyle name="常规 7 3 3 4 6 2" xfId="3488"/>
    <cellStyle name="常规 7 3 3 4 5 2" xfId="3489"/>
    <cellStyle name="常规 6 9 5 6" xfId="3490"/>
    <cellStyle name="强调文字颜色 2 2 2 2 6 3" xfId="3491"/>
    <cellStyle name="常规 9 2 2 2 2 3 4 2" xfId="3492"/>
    <cellStyle name="常规 3 3 5 4" xfId="3493"/>
    <cellStyle name="好 2 3 8 2 2" xfId="3494"/>
    <cellStyle name="常规 9 2 2 2 2 2 5" xfId="3495"/>
    <cellStyle name="常规 9 3 4 5 2 2" xfId="3496"/>
    <cellStyle name="好 2 3 8 2" xfId="3497"/>
    <cellStyle name="常规 6 3 4 3 4 3" xfId="3498"/>
    <cellStyle name="检查单元格 2 2 2 2 2 2 2" xfId="3499"/>
    <cellStyle name="常规 9 2 6 5 2" xfId="3500"/>
    <cellStyle name="强调文字颜色 6 2 3 4 2 2" xfId="3501"/>
    <cellStyle name="常规 12 3 2 2 3 3" xfId="3502"/>
    <cellStyle name="强调文字颜色 4 2 3 7 2" xfId="3503"/>
    <cellStyle name="强调文字颜色 4 2 4 3" xfId="3504"/>
    <cellStyle name="常规 7 2 6 6 2" xfId="3505"/>
    <cellStyle name="强调文字颜色 2 2 2 2 5 2" xfId="3506"/>
    <cellStyle name="常规 15 2 2 3 5 2 2" xfId="3507"/>
    <cellStyle name="常规 9 6 4 2 2 2" xfId="3508"/>
    <cellStyle name="常规 3 3 4 2 2 5 2 2" xfId="3509"/>
    <cellStyle name="常规 8 5 2 2 4 2" xfId="3510"/>
    <cellStyle name="常规 8 7 3 2 2" xfId="3511"/>
    <cellStyle name="强调文字颜色 3 2 2 4 3" xfId="3512"/>
    <cellStyle name="常规 2 3 4 2 9" xfId="3513"/>
    <cellStyle name="常规 9 2 2 2 2 2 3" xfId="3514"/>
    <cellStyle name="常规 6 9 5 2 3" xfId="3515"/>
    <cellStyle name="40% - 强调文字颜色 6 2 3" xfId="3516"/>
    <cellStyle name="常规 10 4 2 2 6" xfId="3517"/>
    <cellStyle name="常规 7 3 3 3 5 2" xfId="3518"/>
    <cellStyle name="常规 9 2 2 2 2 2 2" xfId="3519"/>
    <cellStyle name="常规 9 2 10 2 2" xfId="3520"/>
    <cellStyle name="强调文字颜色 1 2 2 2 3 2 2" xfId="3521"/>
    <cellStyle name="强调文字颜色 4 2 3 3 2 3" xfId="3522"/>
    <cellStyle name="常规 92" xfId="3523"/>
    <cellStyle name="常规 87" xfId="3524"/>
    <cellStyle name="常规 8 4 4 5 2" xfId="3525"/>
    <cellStyle name="强调文字颜色 5 2 2 6 2" xfId="3526"/>
    <cellStyle name="常规 3 2 2 5 2 4 2 2" xfId="3527"/>
    <cellStyle name="常规 6 6 2 2 3 3 4" xfId="3528"/>
    <cellStyle name="强调文字颜色 3 3 2" xfId="3529"/>
    <cellStyle name="输出 2 2 2 2 2 2" xfId="3530"/>
    <cellStyle name="强调文字颜色 6 2 5 5" xfId="3531"/>
    <cellStyle name="检查单元格 2 2 2 4 3" xfId="3532"/>
    <cellStyle name="常规 7 3 2 4 2 2 2" xfId="3533"/>
    <cellStyle name="常规 6 7 2 3 3 4 2" xfId="3534"/>
    <cellStyle name="常规 9 3 2 2 6 3" xfId="3535"/>
    <cellStyle name="强调文字颜色 6 2 5 4" xfId="3536"/>
    <cellStyle name="检查单元格 2 2 2 4 2" xfId="3537"/>
    <cellStyle name="常规 4 2 2 2 7" xfId="3538"/>
    <cellStyle name="常规 5 7 2 3 2 2" xfId="3539"/>
    <cellStyle name="常规 7 7 3 3 2 2" xfId="3540"/>
    <cellStyle name="常规 2 2 3 3 2 2 2 3" xfId="3541"/>
    <cellStyle name="常规 9 2 2 3 4 2 3" xfId="3542"/>
    <cellStyle name="适中 2 2 3 3 3" xfId="3543"/>
    <cellStyle name="常规 8 8 2 3" xfId="3544"/>
    <cellStyle name="强调文字颜色 1 2 2 4 6" xfId="3545"/>
    <cellStyle name="常规 7 2 6 4 4 2" xfId="3546"/>
    <cellStyle name="常规 21 3 2 8" xfId="3547"/>
    <cellStyle name="常规 6 3 3 5 4 3" xfId="3548"/>
    <cellStyle name="常规 6 4 2 2 4 2 2 2" xfId="3549"/>
    <cellStyle name="常规 8 2 3 3 3 3" xfId="3550"/>
    <cellStyle name="强调文字颜色 1 2 2 4 5 2" xfId="3551"/>
    <cellStyle name="常规 8 8 2 2 2" xfId="3552"/>
    <cellStyle name="强调文字颜色 3 2 2 5 2" xfId="3553"/>
    <cellStyle name="常规 8 2 6 7 2" xfId="3554"/>
    <cellStyle name="常规 7 2 5 6 4 2 2" xfId="3555"/>
    <cellStyle name="输出 2 2 5 2 2" xfId="3556"/>
    <cellStyle name="常规 6 5 3 2 2 2 2" xfId="3557"/>
    <cellStyle name="常规 5 6 3 5" xfId="3558"/>
    <cellStyle name="常规 3 2 4 2 2 3" xfId="3559"/>
    <cellStyle name="计算 2 5 3 2 2" xfId="3560"/>
    <cellStyle name="常规 7 3 3 2 4 3 3" xfId="3561"/>
    <cellStyle name="强调文字颜色 1 2 3 9" xfId="3562"/>
    <cellStyle name="常规 3 11 3 2" xfId="3563"/>
    <cellStyle name="警告文本 2 2 2 3 5 2" xfId="3564"/>
    <cellStyle name="常规 8 2 3 2 4 4 2" xfId="3565"/>
    <cellStyle name="常规 8 4 2 5" xfId="3566"/>
    <cellStyle name="强调文字颜色 3 2 2 2 3 2 2 2" xfId="3567"/>
    <cellStyle name="常规 6 4 2 2 2 8" xfId="3568"/>
    <cellStyle name="检查单元格 2 2 4 4 3" xfId="3569"/>
    <cellStyle name="常规 2 2 2 5 2 5 2 2" xfId="3570"/>
    <cellStyle name="警告文本 2 2 2 3 5" xfId="3571"/>
    <cellStyle name="常规 44 6 3" xfId="3572"/>
    <cellStyle name="常规 39 6 3" xfId="3573"/>
    <cellStyle name="常规 6 5 2 3 3 6" xfId="3574"/>
    <cellStyle name="常规 9 2 2 4 2 4 3" xfId="3575"/>
    <cellStyle name="常规 4 6 2 8 2" xfId="3576"/>
    <cellStyle name="常规 2 2 3 2 4 8" xfId="3577"/>
    <cellStyle name="常规 23 3 7" xfId="3578"/>
    <cellStyle name="常规 18 3 7" xfId="3579"/>
    <cellStyle name="常规 8 6 3 4 2" xfId="3580"/>
    <cellStyle name="常规 6 5 2 3 3 5 2" xfId="3581"/>
    <cellStyle name="常规 9 2 2 4 2 4 2 2" xfId="3582"/>
    <cellStyle name="常规 8 6 3 2 2 2" xfId="3583"/>
    <cellStyle name="常规 8 6 2 5" xfId="3584"/>
    <cellStyle name="常规 6 5 2 3 2 6" xfId="3585"/>
    <cellStyle name="常规 9 2 2 4 2 3 3" xfId="3586"/>
    <cellStyle name="常规 6 4 2 2 4 3 2 2" xfId="3587"/>
    <cellStyle name="常规 4 6 2 7 2" xfId="3588"/>
    <cellStyle name="常规 9 7 3 4 2" xfId="3589"/>
    <cellStyle name="常规 5 5 3 3 5" xfId="3590"/>
    <cellStyle name="强调文字颜色 3 2 2 2 3 4 2 2" xfId="3591"/>
    <cellStyle name="常规 6 8 2 2 2 2" xfId="3592"/>
    <cellStyle name="好 2 3 3 3 2" xfId="3593"/>
    <cellStyle name="常规 8 3 4 5" xfId="3594"/>
    <cellStyle name="常规 41 7 3" xfId="3595"/>
    <cellStyle name="常规 36 7 3" xfId="3596"/>
    <cellStyle name="常规 10 2 2 3 3 6 2" xfId="3597"/>
    <cellStyle name="常规 8 2 3 2 4 3" xfId="3598"/>
    <cellStyle name="计算 2 2" xfId="3599"/>
    <cellStyle name="警告文本 2 2 2 3 4" xfId="3600"/>
    <cellStyle name="常规 9 2 5 7 2" xfId="3601"/>
    <cellStyle name="强调文字颜色 5 2 2 3 3 2 2" xfId="3602"/>
    <cellStyle name="常规 9 3 2 2 2 5 2" xfId="3603"/>
    <cellStyle name="常规 13 3 2 3 2" xfId="3604"/>
    <cellStyle name="常规 8 5 5 8" xfId="3605"/>
    <cellStyle name="常规 8 5 5 6 2 2" xfId="3606"/>
    <cellStyle name="常规 8 5 5 5 2 2" xfId="3607"/>
    <cellStyle name="常规 7 2 4 3 4 2" xfId="3608"/>
    <cellStyle name="常规 4 2 5 2 3 5 2" xfId="3609"/>
    <cellStyle name="常规 7 2 3 2 4 3 2" xfId="3610"/>
    <cellStyle name="常规 8 5 5 5" xfId="3611"/>
    <cellStyle name="强调文字颜色 5 2 2 2 3 4 2 2" xfId="3612"/>
    <cellStyle name="常规 13 2 2 2 6" xfId="3613"/>
    <cellStyle name="常规 3 3 2 5 3" xfId="3614"/>
    <cellStyle name="常规 7 2 2 6 2" xfId="3615"/>
    <cellStyle name="常规 6 10 5 5 2" xfId="3616"/>
    <cellStyle name="常规 8 5 5 4 2" xfId="3617"/>
    <cellStyle name="常规 7 3 2 3 8 2 3" xfId="3618"/>
    <cellStyle name="常规 3 3 5 3 2 2 2" xfId="3619"/>
    <cellStyle name="常规 3 5 2 2" xfId="3620"/>
    <cellStyle name="常规 8 2 4 4 4 3" xfId="3621"/>
    <cellStyle name="强调文字颜色 1 2 2 2 2 4 3" xfId="3622"/>
    <cellStyle name="常规 9 2 3 3 4 2 2" xfId="3623"/>
    <cellStyle name="常规 7 2 7 2 4" xfId="3624"/>
    <cellStyle name="常规 8 2 2 9" xfId="3625"/>
    <cellStyle name="常规 8 5 4 5 3" xfId="3626"/>
    <cellStyle name="常规 6 9 2 2 2" xfId="3627"/>
    <cellStyle name="常规 44 2 3 3 2 2" xfId="3628"/>
    <cellStyle name="常规 39 2 3 3 2 2" xfId="3629"/>
    <cellStyle name="汇总 2 7 2 2" xfId="3630"/>
    <cellStyle name="强调文字颜色 6 2 2 4 2" xfId="3631"/>
    <cellStyle name="常规 6 2 2 2 2 2 3 3 2 2" xfId="3632"/>
    <cellStyle name="常规 13 5 6" xfId="3633"/>
    <cellStyle name="常规 6 6 2 2 6 2 2" xfId="3634"/>
    <cellStyle name="常规 8 2 2 4 2 2 2" xfId="3635"/>
    <cellStyle name="常规 2 2 2 2 3 4 4" xfId="3636"/>
    <cellStyle name="常规 8 5 3 9" xfId="3637"/>
    <cellStyle name="常规 52 2 2 4" xfId="3638"/>
    <cellStyle name="常规 47 2 2 4" xfId="3639"/>
    <cellStyle name="常规 7 7 2 3 3 3" xfId="3640"/>
    <cellStyle name="常规 6 7 2 2 3 3 2 2" xfId="3641"/>
    <cellStyle name="常规 8 5 3 8 2" xfId="3642"/>
    <cellStyle name="强调文字颜色 3 2 2 2 6" xfId="3643"/>
    <cellStyle name="强调文字颜色 3 2 3 2 5 2" xfId="3644"/>
    <cellStyle name="常规 8 2 3 3 2 2 2 2" xfId="3645"/>
    <cellStyle name="强调文字颜色 5 2 2 2 8 2" xfId="3646"/>
    <cellStyle name="常规 8 5 3 3 5 2" xfId="3647"/>
    <cellStyle name="检查单元格 2 2 2 3 3 2 2" xfId="3648"/>
    <cellStyle name="强调文字颜色 5 2 3 2 4" xfId="3649"/>
    <cellStyle name="常规 9 7 3 2 3" xfId="3650"/>
    <cellStyle name="常规 40 2 3 2 2 2" xfId="3651"/>
    <cellStyle name="常规 35 2 3 2 2 2" xfId="3652"/>
    <cellStyle name="常规 7 2 6 4 6 2" xfId="3653"/>
    <cellStyle name="常规 8 2 3 3 5 3" xfId="3654"/>
    <cellStyle name="常规 2 4 3 8 2" xfId="3655"/>
    <cellStyle name="检查单元格 2 2 5 5 2" xfId="3656"/>
    <cellStyle name="常规 3 2 2 3 5 2 2 2" xfId="3657"/>
    <cellStyle name="常规 9 2 2 3 2 5 2" xfId="3658"/>
    <cellStyle name="检查单元格 2 2 2 3 3 2" xfId="3659"/>
    <cellStyle name="强调文字颜色 6 2 4 5 2" xfId="3660"/>
    <cellStyle name="常规 7 5 6 6" xfId="3661"/>
    <cellStyle name="常规 8 2 3 2 7" xfId="3662"/>
    <cellStyle name="强调文字颜色 5 2 2 2 5 2 2" xfId="3663"/>
    <cellStyle name="常规 6 4 3 2 8 2" xfId="3664"/>
    <cellStyle name="常规 8 2 2 2 2 5 2 2" xfId="3665"/>
    <cellStyle name="常规 9 3 3 2 3" xfId="3666"/>
    <cellStyle name="常规 7 2 4 4 3 2" xfId="3667"/>
    <cellStyle name="常规 8 5 3 2 5 2" xfId="3668"/>
    <cellStyle name="常规 6 2 2 3 3 2 2" xfId="3669"/>
    <cellStyle name="强调文字颜色 1 2 2 5 6" xfId="3670"/>
    <cellStyle name="常规 8 8 3 3" xfId="3671"/>
    <cellStyle name="常规 8 5 3 2 5" xfId="3672"/>
    <cellStyle name="强调文字颜色 3 2 3 6" xfId="3673"/>
    <cellStyle name="常规 8 5 3 2 4 2 2" xfId="3674"/>
    <cellStyle name="常规 9 2 2 3 4 5" xfId="3675"/>
    <cellStyle name="强调文字颜色 3 2 2 2 7 2 2" xfId="3676"/>
    <cellStyle name="常规 8 3 3 3 2" xfId="3677"/>
    <cellStyle name="常规 9 5 2 5 2 2" xfId="3678"/>
    <cellStyle name="常规 9 3 4 6 3" xfId="3679"/>
    <cellStyle name="常规 6 5 3 2 2 6 2 2" xfId="3680"/>
    <cellStyle name="强调文字颜色 3 2 2 2 7" xfId="3681"/>
    <cellStyle name="常规 4 2 2 3 2 5 2" xfId="3682"/>
    <cellStyle name="常规 9 5 3 3 2 3" xfId="3683"/>
    <cellStyle name="解释性文本 2 2 2 7 2 2" xfId="3684"/>
    <cellStyle name="好 2 2 3 6" xfId="3685"/>
    <cellStyle name="常规 21 2 11" xfId="3686"/>
    <cellStyle name="常规 13 3 7" xfId="3687"/>
    <cellStyle name="常规 8 3 3 2 2 4 2" xfId="3688"/>
    <cellStyle name="好 3 2 8 3" xfId="3689"/>
    <cellStyle name="常规 2 2 6 4 2 2 2" xfId="3690"/>
    <cellStyle name="常规 5 4 8" xfId="3691"/>
    <cellStyle name="常规 4 7 3" xfId="3692"/>
    <cellStyle name="常规 3 2 2 2 4 3 5 2" xfId="3693"/>
    <cellStyle name="常规 6 9 3 2 3 3 3" xfId="3694"/>
    <cellStyle name="常规 7 3 4 4 3 2" xfId="3695"/>
    <cellStyle name="常规 6 3 3 4 3 2 2" xfId="3696"/>
    <cellStyle name="强调文字颜色 3 2 2 2 6 2 2" xfId="3697"/>
    <cellStyle name="常规 8 5 3 2 3 2" xfId="3698"/>
    <cellStyle name="强调文字颜色 1 2 2 5 4 2" xfId="3699"/>
    <cellStyle name="强调文字颜色 3 2 2 2 6 2" xfId="3700"/>
    <cellStyle name="常规 8 4 2 2 2 2 2" xfId="3701"/>
    <cellStyle name="警告文本 2 5 3 2 2" xfId="3702"/>
    <cellStyle name="强调文字颜色 3 2 2 2 5 3" xfId="3703"/>
    <cellStyle name="强调文字颜色 3 2 2 2 5 2 2" xfId="3704"/>
    <cellStyle name="好 2 4 2 4" xfId="3705"/>
    <cellStyle name="警告文本 2 2 2 3 3 2 2" xfId="3706"/>
    <cellStyle name="常规 8 5 2 6 3" xfId="3707"/>
    <cellStyle name="常规 4 3 2 4 5 2" xfId="3708"/>
    <cellStyle name="常规 2 5 4 2 2 2 2" xfId="3709"/>
    <cellStyle name="检查单元格 2 2 2 3" xfId="3710"/>
    <cellStyle name="检查单元格 2 6 4 2 2" xfId="3711"/>
    <cellStyle name="强调文字颜色 1 2 2 3 2" xfId="3712"/>
    <cellStyle name="汇总 2 2 2 3 5 2" xfId="3713"/>
    <cellStyle name="强调文字颜色 2 2 2 4 4 3" xfId="3714"/>
    <cellStyle name="常规 8 5 2 4 3" xfId="3715"/>
    <cellStyle name="常规 7 2 8 4" xfId="3716"/>
    <cellStyle name="汇总 2 2 2 2 6" xfId="3717"/>
    <cellStyle name="常规 8 5 2 2 4 3" xfId="3718"/>
    <cellStyle name="常规 8 5 2 2 3 3" xfId="3719"/>
    <cellStyle name="常规 6 5 2 2 2 3 3 3" xfId="3720"/>
    <cellStyle name="强调文字颜色 2 2 2 2 3" xfId="3721"/>
    <cellStyle name="常规 6 4 2 4 3 4 2" xfId="3722"/>
    <cellStyle name="强调文字颜色 1 2 3 8" xfId="3723"/>
    <cellStyle name="常规 7 3 3 2 4 3 2" xfId="3724"/>
    <cellStyle name="常规 7 2 6 4 3" xfId="3725"/>
    <cellStyle name="常规 8 4 7 3" xfId="3726"/>
    <cellStyle name="常规 6 4 2 3 3 3 3" xfId="3727"/>
    <cellStyle name="常规 15 6 6" xfId="3728"/>
    <cellStyle name="常规 3 2 3 4 3 5 2" xfId="3729"/>
    <cellStyle name="常规 8 4 7 2 2" xfId="3730"/>
    <cellStyle name="常规 3 2 2 2 2 4 6 2" xfId="3731"/>
    <cellStyle name="常规 3 3 3 5 5 3" xfId="3732"/>
    <cellStyle name="常规 6 4 2 3 3 3 2 2" xfId="3733"/>
    <cellStyle name="常规 9 2 3 3 2 3 3" xfId="3734"/>
    <cellStyle name="强调文字颜色 4 2 3 8 3" xfId="3735"/>
    <cellStyle name="强调文字颜色 4 2 5 4" xfId="3736"/>
    <cellStyle name="常规 8 4 5" xfId="3737"/>
    <cellStyle name="常规 6 6 5 2 4" xfId="3738"/>
    <cellStyle name="常规 8 4 4" xfId="3739"/>
    <cellStyle name="常规 6 6 5 2 3" xfId="3740"/>
    <cellStyle name="常规 4 2 2 4 2 3" xfId="3741"/>
    <cellStyle name="警告文本 2 8 3" xfId="3742"/>
    <cellStyle name="常规 8 4 2 5 2" xfId="3743"/>
    <cellStyle name="常规 7 6 2 9" xfId="3744"/>
    <cellStyle name="常规 3 3 4 2 3 3" xfId="3745"/>
    <cellStyle name="常规 9 2 2 2 2 7" xfId="3746"/>
    <cellStyle name="警告文本 2 7 3" xfId="3747"/>
    <cellStyle name="常规 8 4 2 4 2" xfId="3748"/>
    <cellStyle name="常规 7 5 4 5 2" xfId="3749"/>
    <cellStyle name="常规 8 4 2 3 3 2 2" xfId="3750"/>
    <cellStyle name="强调文字颜色 6 2 5 3 2 2" xfId="3751"/>
    <cellStyle name="常规 8 2 2 3 3" xfId="3752"/>
    <cellStyle name="常规 4 2 2 2 6 2 2" xfId="3753"/>
    <cellStyle name="注释 2 4 4 2" xfId="3754"/>
    <cellStyle name="强调文字颜色 4 2 2 2 2 3" xfId="3755"/>
    <cellStyle name="常规 15 2 4 3 2 2 2" xfId="3756"/>
    <cellStyle name="强调文字颜色 1 2 3 2 2 2" xfId="3757"/>
    <cellStyle name="强调文字颜色 3 2 4 5 2" xfId="3758"/>
    <cellStyle name="常规 6 3 2 6 6" xfId="3759"/>
    <cellStyle name="常规 9 2 2 3 2 5" xfId="3760"/>
    <cellStyle name="常规 3 2 2 3 5 2 2" xfId="3761"/>
    <cellStyle name="常规 3 5 2 2 2 3" xfId="3762"/>
    <cellStyle name="常规 7 3 4 2 4 2" xfId="3763"/>
    <cellStyle name="常规 8 3 3 7 2" xfId="3764"/>
    <cellStyle name="常规 8 4 2 3 2 2 2" xfId="3765"/>
    <cellStyle name="常规 8 4" xfId="3766"/>
    <cellStyle name="常规 3 3 3 5 3 2" xfId="3767"/>
    <cellStyle name="常规 41 2 3 3 2 2" xfId="3768"/>
    <cellStyle name="常规 36 2 3 3 2 2" xfId="3769"/>
    <cellStyle name="常规 6 4 5 3 5" xfId="3770"/>
    <cellStyle name="常规 8 3 9 2" xfId="3771"/>
    <cellStyle name="常规 6 4 2 3 2 4 2 2" xfId="3772"/>
    <cellStyle name="常规 9 2 3 2 3 3 3" xfId="3773"/>
    <cellStyle name="常规 8 5 3 3" xfId="3774"/>
    <cellStyle name="常规 6 5 2 2 3 4" xfId="3775"/>
    <cellStyle name="常规 9 2 2 7 3" xfId="3776"/>
    <cellStyle name="强调文字颜色 3 2 13" xfId="3777"/>
    <cellStyle name="适中 2 2 3 2 3" xfId="3778"/>
    <cellStyle name="常规 6 5 9" xfId="3779"/>
    <cellStyle name="常规 7 3 4 4 4 2 3" xfId="3780"/>
    <cellStyle name="常规 8 3 4 8" xfId="3781"/>
    <cellStyle name="常规 8 6 6 2 2" xfId="3782"/>
    <cellStyle name="警告文本 2 2" xfId="3783"/>
    <cellStyle name="常规 6 5 4 2 3" xfId="3784"/>
    <cellStyle name="强调文字颜色 1 2 3 2 4 3" xfId="3785"/>
    <cellStyle name="常规 9 2 3 4 2" xfId="3786"/>
    <cellStyle name="常规 8 3 4 6 2" xfId="3787"/>
    <cellStyle name="强调文字颜色 1 2 3 2 4 2" xfId="3788"/>
    <cellStyle name="常规 6 4 4 2 5 2 2" xfId="3789"/>
    <cellStyle name="好 2 3 3 3 2 2" xfId="3790"/>
    <cellStyle name="常规 8 3 4 5 2" xfId="3791"/>
    <cellStyle name="常规 8 4 3 3" xfId="3792"/>
    <cellStyle name="好 3 8 2" xfId="3793"/>
    <cellStyle name="常规 7 4 2 4 2" xfId="3794"/>
    <cellStyle name="常规 2 9 4 4" xfId="3795"/>
    <cellStyle name="常规 8 2 3 7 2" xfId="3796"/>
    <cellStyle name="常规 7 8 2 2 4 2 3" xfId="3797"/>
    <cellStyle name="常规 8 3 3 9" xfId="3798"/>
    <cellStyle name="常规 8 3 3 8 2" xfId="3799"/>
    <cellStyle name="常规 56 2 7" xfId="3800"/>
    <cellStyle name="常规 7 2 6 2 4" xfId="3801"/>
    <cellStyle name="常规 8 3 3 7 2 2" xfId="3802"/>
    <cellStyle name="常规 8 3 3 6 3" xfId="3803"/>
    <cellStyle name="常规 9 4 2 4 2 2" xfId="3804"/>
    <cellStyle name="注释 2 2 2 3 3 2" xfId="3805"/>
    <cellStyle name="常规 6 5 3 2 7 2" xfId="3806"/>
    <cellStyle name="常规 8 3 3 5 2 2" xfId="3807"/>
    <cellStyle name="常规 41 2 2 4 3" xfId="3808"/>
    <cellStyle name="常规 36 2 2 4 3" xfId="3809"/>
    <cellStyle name="常规 8 3 3 5" xfId="3810"/>
    <cellStyle name="好 2 3 3 2 2" xfId="3811"/>
    <cellStyle name="常规 8 2 2 3 3 2 2 2" xfId="3812"/>
    <cellStyle name="常规 4 2 2 4 5 2" xfId="3813"/>
    <cellStyle name="常规 8 3 3 4 3 2" xfId="3814"/>
    <cellStyle name="计算 2 2 4 5" xfId="3815"/>
    <cellStyle name="常规 8 2 8 5" xfId="3816"/>
    <cellStyle name="常规 8 3 3 3 3 3" xfId="3817"/>
    <cellStyle name="常规 2 10 4" xfId="3818"/>
    <cellStyle name="常规 6 3 2 2 2 3 2" xfId="3819"/>
    <cellStyle name="常规 48 8" xfId="3820"/>
    <cellStyle name="常规 53 8" xfId="3821"/>
    <cellStyle name="常规 6 9 2 2 2 2 3" xfId="3822"/>
    <cellStyle name="常规 7 8 4 5" xfId="3823"/>
    <cellStyle name="适中 2 5 5" xfId="3824"/>
    <cellStyle name="强调文字颜色 5 2 2 5 5 2" xfId="3825"/>
    <cellStyle name="常规 24 2 3 2 3" xfId="3826"/>
    <cellStyle name="常规 8 3 3 2 2 3 2 2" xfId="3827"/>
    <cellStyle name="常规 8 3 3 2 2 2 3" xfId="3828"/>
    <cellStyle name="常规 8 3 2 5 2" xfId="3829"/>
    <cellStyle name="汇总 2 2 2 8 2 2" xfId="3830"/>
    <cellStyle name="常规 9 2 3 4 3 2" xfId="3831"/>
    <cellStyle name="常规 6 5 3 5 5 2" xfId="3832"/>
    <cellStyle name="强调文字颜色 5 2 2 5 3 2" xfId="3833"/>
    <cellStyle name="输出 2 4 4" xfId="3834"/>
    <cellStyle name="常规 30 7 3 2" xfId="3835"/>
    <cellStyle name="警告文本 2 2 9 2 2" xfId="3836"/>
    <cellStyle name="强调文字颜色 3 2 2 9 2 2" xfId="3837"/>
    <cellStyle name="输出 2 5 4 3" xfId="3838"/>
    <cellStyle name="汇总 2 2 2 3 2 2" xfId="3839"/>
    <cellStyle name="常规 3 5 3 2" xfId="3840"/>
    <cellStyle name="常规 3 2 2 2 4 2 3 2 2" xfId="3841"/>
    <cellStyle name="常规 7 3 3 2 2 4" xfId="3842"/>
    <cellStyle name="常规 7 2 5 2 4" xfId="3843"/>
    <cellStyle name="常规 8 3 2 7 2 2" xfId="3844"/>
    <cellStyle name="常规 8 3 2 4 2 3" xfId="3845"/>
    <cellStyle name="常规 3 3 4 5 2" xfId="3846"/>
    <cellStyle name="常规 15 7 4 3" xfId="3847"/>
    <cellStyle name="常规 36 3 5" xfId="3848"/>
    <cellStyle name="常规 41 3 5" xfId="3849"/>
    <cellStyle name="常规 8 3 2 4 2 2 2" xfId="3850"/>
    <cellStyle name="检查单元格 2 12 2" xfId="3851"/>
    <cellStyle name="检查单元格 2 12" xfId="3852"/>
    <cellStyle name="检查单元格 2 11 3" xfId="3853"/>
    <cellStyle name="常规 8 2 3 4 4 2 2" xfId="3854"/>
    <cellStyle name="常规 60 3 3 3" xfId="3855"/>
    <cellStyle name="常规 55 3 3 3" xfId="3856"/>
    <cellStyle name="常规 7 5 3 3 3 3" xfId="3857"/>
    <cellStyle name="常规 2 3 2 3 2 2 3 2" xfId="3858"/>
    <cellStyle name="检查单元格 2 10 3" xfId="3859"/>
    <cellStyle name="常规 7 2 2 3 3 3 2 2" xfId="3860"/>
    <cellStyle name="常规 9 7 7 2" xfId="3861"/>
    <cellStyle name="常规 8 3 2 2 3 2 2 2" xfId="3862"/>
    <cellStyle name="强调文字颜色 1 2 2 7 2" xfId="3863"/>
    <cellStyle name="检查单元格 2 2 6 3" xfId="3864"/>
    <cellStyle name="检查单元格 2 3 5" xfId="3865"/>
    <cellStyle name="常规 8 2 3 4 3 2 2" xfId="3866"/>
    <cellStyle name="常规 60 2 3 3" xfId="3867"/>
    <cellStyle name="常规 55 2 3 3" xfId="3868"/>
    <cellStyle name="常规 7 5 3 6 2 2" xfId="3869"/>
    <cellStyle name="常规 7 5 2 9 2" xfId="3870"/>
    <cellStyle name="强调文字颜色 6 2 2 2 9 3" xfId="3871"/>
    <cellStyle name="常规 6 4 5 3 4" xfId="3872"/>
    <cellStyle name="强调文字颜色 3 2 3 5 3" xfId="3873"/>
    <cellStyle name="常规 6 5 3 5 2 3" xfId="3874"/>
    <cellStyle name="常规 9 8 2 2" xfId="3875"/>
    <cellStyle name="常规 5 5 2 4 2 2" xfId="3876"/>
    <cellStyle name="常规 8 2 8 6" xfId="3877"/>
    <cellStyle name="常规 9 2 3 3 3 2 2" xfId="3878"/>
    <cellStyle name="常规 7 2 3 4 4 3 2" xfId="3879"/>
    <cellStyle name="常规 9 2 3 2 2 5 2 2" xfId="3880"/>
    <cellStyle name="常规 8 2 8 5 2" xfId="3881"/>
    <cellStyle name="常规 8 2 8 4 2" xfId="3882"/>
    <cellStyle name="好 2 5 6" xfId="3883"/>
    <cellStyle name="常规 8 2 8 3 2 2" xfId="3884"/>
    <cellStyle name="常规 6 8 2 2 4 3" xfId="3885"/>
    <cellStyle name="常规 8 6 2 4 2 2" xfId="3886"/>
    <cellStyle name="常规 6 5 2 3 2 5 2 2" xfId="3887"/>
    <cellStyle name="常规 6 5 5 8" xfId="3888"/>
    <cellStyle name="常规 43 7 3" xfId="3889"/>
    <cellStyle name="常规 38 7 3" xfId="3890"/>
    <cellStyle name="常规 22 7 2 2" xfId="3891"/>
    <cellStyle name="常规 17 7 2 2" xfId="3892"/>
    <cellStyle name="常规 8 6 2 4 2" xfId="3893"/>
    <cellStyle name="常规 6 5 2 3 2 5 2" xfId="3894"/>
    <cellStyle name="常规 9 2 3 3 3 2" xfId="3895"/>
    <cellStyle name="警告文本 2 2 3" xfId="3896"/>
    <cellStyle name="60% - 强调文字颜色 6 2 4 4" xfId="3897"/>
    <cellStyle name="常规 58 2 2 2 2 2" xfId="3898"/>
    <cellStyle name="强调文字颜色 3 2 3 4" xfId="3899"/>
    <cellStyle name="常规 8 2 7 5 2" xfId="3900"/>
    <cellStyle name="常规 9 2 2 3 2 3 3 3" xfId="3901"/>
    <cellStyle name="常规 8 6 2 2 2 2" xfId="3902"/>
    <cellStyle name="强调文字颜色 2 2 3 7 2 2" xfId="3903"/>
    <cellStyle name="强调文字颜色 3 2 3 3 2" xfId="3904"/>
    <cellStyle name="常规 6 5 2 2 3 2 5" xfId="3905"/>
    <cellStyle name="常规 8 2 7 5" xfId="3906"/>
    <cellStyle name="强调文字颜色 3 2 3 3" xfId="3907"/>
    <cellStyle name="常规 8 2 7 4 2 2" xfId="3908"/>
    <cellStyle name="警告文本 2 4 2" xfId="3909"/>
    <cellStyle name="强调文字颜色 3 2 2 6 3" xfId="3910"/>
    <cellStyle name="常规 8 2 2 2 4 3 2" xfId="3911"/>
    <cellStyle name="强调文字颜色 4 2 2 2 9" xfId="3912"/>
    <cellStyle name="强调文字颜色 3 2 3 2 2" xfId="3913"/>
    <cellStyle name="强调文字颜色 1 2 2 5 2 2" xfId="3914"/>
    <cellStyle name="检查单元格 2 2 4 3 2" xfId="3915"/>
    <cellStyle name="常规 8 2 7 3 3" xfId="3916"/>
    <cellStyle name="常规 9 2 3 2 4 2" xfId="3917"/>
    <cellStyle name="常规 6 5 2 2 3 3 3 2 2" xfId="3918"/>
    <cellStyle name="常规 8 6 2 3 2 2" xfId="3919"/>
    <cellStyle name="常规 3 2 9 2" xfId="3920"/>
    <cellStyle name="常规 7 2 2 3 2 6 3" xfId="3921"/>
    <cellStyle name="常规 2 2 2 2 2 5 4 2" xfId="3922"/>
    <cellStyle name="常规 6 4 2 2 8 2 2" xfId="3923"/>
    <cellStyle name="常规 8 2 3 3 3 5" xfId="3924"/>
    <cellStyle name="强调文字颜色 1 2 2 2 6 3" xfId="3925"/>
    <cellStyle name="常规 7 5 3 4 2 2 2" xfId="3926"/>
    <cellStyle name="常规 8 2 6 6 2 2" xfId="3927"/>
    <cellStyle name="强调文字颜色 1 2 2 4 4 2 2" xfId="3928"/>
    <cellStyle name="常规 49 2 2 4 3" xfId="3929"/>
    <cellStyle name="常规 54 2 2 4 3" xfId="3930"/>
    <cellStyle name="常规 8 2 6 6" xfId="3931"/>
    <cellStyle name="常规 5 8 2 2 2" xfId="3932"/>
    <cellStyle name="检查单元格 2 2 3 2 2 2" xfId="3933"/>
    <cellStyle name="强调文字颜色 1 2 2 4 4" xfId="3934"/>
    <cellStyle name="检查单元格 2 2 3 5" xfId="3935"/>
    <cellStyle name="强调文字颜色 3 2 2 4" xfId="3936"/>
    <cellStyle name="常规 10 7 2 2 5 2 2" xfId="3937"/>
    <cellStyle name="常规 9 2 3 4 3 3" xfId="3938"/>
    <cellStyle name="常规 8 2 6 5" xfId="3939"/>
    <cellStyle name="好 2 3 2 5 2" xfId="3940"/>
    <cellStyle name="强调文字颜色 6 2 6 5 2" xfId="3941"/>
    <cellStyle name="强调文字颜色 3 2 2 3" xfId="3942"/>
    <cellStyle name="常规 8 2 6 3 4" xfId="3943"/>
    <cellStyle name="常规 7 3 5 2" xfId="3944"/>
    <cellStyle name="常规 8 2 3 2 4 6" xfId="3945"/>
    <cellStyle name="解释性文本 2 3 3 2 2 2" xfId="3946"/>
    <cellStyle name="注释 2 5 2 2" xfId="3947"/>
    <cellStyle name="常规 8 6 2 2 2" xfId="3948"/>
    <cellStyle name="常规 6 5 2 3 2 3 2" xfId="3949"/>
    <cellStyle name="常规 7 3 4 2 2" xfId="3950"/>
    <cellStyle name="常规 8 2 5 8 3" xfId="3951"/>
    <cellStyle name="常规 4 2 2 4 3 2" xfId="3952"/>
    <cellStyle name="常规 8 2 7 3 2 2" xfId="3953"/>
    <cellStyle name="常规 30 11" xfId="3954"/>
    <cellStyle name="常规 8 2 5 6 2 2" xfId="3955"/>
    <cellStyle name="常规 8 2 5 6" xfId="3956"/>
    <cellStyle name="好 2 3 2 4 3" xfId="3957"/>
    <cellStyle name="注释 2 2 7 2" xfId="3958"/>
    <cellStyle name="检查单元格 2 6 4" xfId="3959"/>
    <cellStyle name="警告文本 2 2 2 7 2 2" xfId="3960"/>
    <cellStyle name="链接单元格 2 2 2 3" xfId="3961"/>
    <cellStyle name="常规 8 2 5 5" xfId="3962"/>
    <cellStyle name="好 2 3 2 4 2" xfId="3963"/>
    <cellStyle name="常规 2 2 6 2 7 2" xfId="3964"/>
    <cellStyle name="强调文字颜色 6 2 6 4 2" xfId="3965"/>
    <cellStyle name="检查单元格 2 2 2 5 2 2" xfId="3966"/>
    <cellStyle name="常规 4 2 2 3 7 2" xfId="3967"/>
    <cellStyle name="强调文字颜色 1 2 2 3 3" xfId="3968"/>
    <cellStyle name="检查单元格 2 2 2 4" xfId="3969"/>
    <cellStyle name="常规 8 4 2 2 4 3" xfId="3970"/>
    <cellStyle name="常规 7 7 3 2 3" xfId="3971"/>
    <cellStyle name="常规 4 3 2 7 2" xfId="3972"/>
    <cellStyle name="常规 10 5 3 4 2 2" xfId="3973"/>
    <cellStyle name="常规 15 3 2" xfId="3974"/>
    <cellStyle name="常规 20 3 2" xfId="3975"/>
    <cellStyle name="强调文字颜色 6 2 4 4 3" xfId="3976"/>
    <cellStyle name="检查单元格 2 2 2 3 2 3" xfId="3977"/>
    <cellStyle name="常规 8 2 5 3 6" xfId="3978"/>
    <cellStyle name="常规 7 2 5 4" xfId="3979"/>
    <cellStyle name="常规 8 2 3 2 4 3 3" xfId="3980"/>
    <cellStyle name="计算 2 2 3" xfId="3981"/>
    <cellStyle name="常规 9 6 2 9" xfId="3982"/>
    <cellStyle name="常规 8 6 3" xfId="3983"/>
    <cellStyle name="常规 6 3 3 3 5" xfId="3984"/>
    <cellStyle name="输入 2 2 9 2 2" xfId="3985"/>
    <cellStyle name="常规 7 3 2 10 2" xfId="3986"/>
    <cellStyle name="常规 9 6 7" xfId="3987"/>
    <cellStyle name="常规 3 2 2 2 3 4 2 2 2" xfId="3988"/>
    <cellStyle name="警告文本 2 2 2 3 4 2 2" xfId="3989"/>
    <cellStyle name="常规 7 3 2 3 5 3" xfId="3990"/>
    <cellStyle name="常规 36 3 5 2 2" xfId="3991"/>
    <cellStyle name="常规 3 12 4" xfId="3992"/>
    <cellStyle name="常规 5 3 4 3 3" xfId="3993"/>
    <cellStyle name="强调文字颜色 5 2 2 2 9" xfId="3994"/>
    <cellStyle name="常规 53 3 4 3" xfId="3995"/>
    <cellStyle name="常规 48 3 4 3" xfId="3996"/>
    <cellStyle name="常规 8 6 2" xfId="3997"/>
    <cellStyle name="常规 7 3 3 2 4 2 3" xfId="3998"/>
    <cellStyle name="强调文字颜色 1 2 2 9" xfId="3999"/>
    <cellStyle name="常规 3 11 2 2" xfId="4000"/>
    <cellStyle name="警告文本 2 2 2 3 4 2" xfId="4001"/>
    <cellStyle name="强调文字颜色 1 2 2 5 3 2 2" xfId="4002"/>
    <cellStyle name="常规 8 5 3 2 2 2 2" xfId="4003"/>
    <cellStyle name="强调文字颜色 5 2 2 2 7" xfId="4004"/>
    <cellStyle name="常规 8 2 5 2 6" xfId="4005"/>
    <cellStyle name="常规 8 2 5 2" xfId="4006"/>
    <cellStyle name="常规 5 2 8 2 2" xfId="4007"/>
    <cellStyle name="常规 3 2 2 2 3 3 3" xfId="4008"/>
    <cellStyle name="强调文字颜色 1 2 2 2 4 2 2" xfId="4009"/>
    <cellStyle name="常规 2 2 6 5 8 2" xfId="4010"/>
    <cellStyle name="常规 42 2 2 4 2" xfId="4011"/>
    <cellStyle name="常规 37 2 2 4 2" xfId="4012"/>
    <cellStyle name="常规 6 3 2 4 3 5" xfId="4013"/>
    <cellStyle name="常规 22 5 5 2 2" xfId="4014"/>
    <cellStyle name="常规 17 5 5 2 2" xfId="4015"/>
    <cellStyle name="好 3 3 7" xfId="4016"/>
    <cellStyle name="检查单元格 2 5 5" xfId="4017"/>
    <cellStyle name="汇总 2 3 3 2" xfId="4018"/>
    <cellStyle name="常规 6 3 2 4 3 3" xfId="4019"/>
    <cellStyle name="常规 6 9 3 2 4 2" xfId="4020"/>
    <cellStyle name="常规 2 7 2 2 5 2 3" xfId="4021"/>
    <cellStyle name="注释 2 2 6 2" xfId="4022"/>
    <cellStyle name="常规 6 7 2 2 8 3" xfId="4023"/>
    <cellStyle name="常规 4 2 2 3 6 3" xfId="4024"/>
    <cellStyle name="强调文字颜色 1 2 2 2 4" xfId="4025"/>
    <cellStyle name="常规 9 2 11" xfId="4026"/>
    <cellStyle name="常规 2 3 2 2 4 5 2" xfId="4027"/>
    <cellStyle name="常规 5 3 6 5 2" xfId="4028"/>
    <cellStyle name="强调文字颜色 1 2 2 10 2" xfId="4029"/>
    <cellStyle name="常规 9 2 2 3 2 4 2 2" xfId="4030"/>
    <cellStyle name="常规 6 5 2 2 3 5 2 2" xfId="4031"/>
    <cellStyle name="常规 8 5 3 4 2 2" xfId="4032"/>
    <cellStyle name="常规 8 4 6 3" xfId="4033"/>
    <cellStyle name="常规 7 6 3 3 2" xfId="4034"/>
    <cellStyle name="常规 9 2 5 6 3" xfId="4035"/>
    <cellStyle name="强调文字颜色 3 2 6" xfId="4036"/>
    <cellStyle name="常规 9 2 2 6 4 3" xfId="4037"/>
    <cellStyle name="强调文字颜色 2 2 2 2 2 4" xfId="4038"/>
    <cellStyle name="常规 41 4 2 3" xfId="4039"/>
    <cellStyle name="常规 36 4 2 3" xfId="4040"/>
    <cellStyle name="常规 12 5 3 3" xfId="4041"/>
    <cellStyle name="常规 9 6 5 3" xfId="4042"/>
    <cellStyle name="常规 8 2 3 8" xfId="4043"/>
    <cellStyle name="常规 6 5 2 3 5 2 2" xfId="4044"/>
    <cellStyle name="常规 3 3 3 2 3 4 2" xfId="4045"/>
    <cellStyle name="常规 7 4 4 4 5 2 2" xfId="4046"/>
    <cellStyle name="常规 7 2 5 3 9 2" xfId="4047"/>
    <cellStyle name="常规 8 2 3 7 2 2" xfId="4048"/>
    <cellStyle name="常规 8 2 3 6 2" xfId="4049"/>
    <cellStyle name="常规 8 2 3 6" xfId="4050"/>
    <cellStyle name="好 2 3 2 2 3" xfId="4051"/>
    <cellStyle name="强调文字颜色 4 2 3 2 2" xfId="4052"/>
    <cellStyle name="常规 9 3 4 4" xfId="4053"/>
    <cellStyle name="常规 3 9 5 8" xfId="4054"/>
    <cellStyle name="常规 7 3 3 4 2 6 3" xfId="4055"/>
    <cellStyle name="常规 3 7 3 4 3" xfId="4056"/>
    <cellStyle name="常规 6 4 3 2 4 5 2" xfId="4057"/>
    <cellStyle name="常规 8 2 3 5 3 3" xfId="4058"/>
    <cellStyle name="常规 7 3 4 2 3 4 2" xfId="4059"/>
    <cellStyle name="好 3 2 6" xfId="4060"/>
    <cellStyle name="常规 8 3 3 2 3 3 2 2" xfId="4061"/>
    <cellStyle name="常规 36 2 2 5 2 2" xfId="4062"/>
    <cellStyle name="常规 8 3 2 2 2 5 2" xfId="4063"/>
    <cellStyle name="常规 3 3 2 5 4 2" xfId="4064"/>
    <cellStyle name="常规 38 4 4 2 2" xfId="4065"/>
    <cellStyle name="常规 43 4 4 2 2" xfId="4066"/>
    <cellStyle name="输出 2 4" xfId="4067"/>
    <cellStyle name="常规 15 2 3 2 7 2" xfId="4068"/>
    <cellStyle name="常规 30 6 3 2" xfId="4069"/>
    <cellStyle name="警告文本 2 2 8 2 2" xfId="4070"/>
    <cellStyle name="输出 2 4 4 2" xfId="4071"/>
    <cellStyle name="强调文字颜色 5 2 2 5 3 2 2" xfId="4072"/>
    <cellStyle name="常规 7 2 4 2 3" xfId="4073"/>
    <cellStyle name="常规 8 2 3 5" xfId="4074"/>
    <cellStyle name="好 2 3 2 2 2" xfId="4075"/>
    <cellStyle name="常规 8 4 2 4 2 2" xfId="4076"/>
    <cellStyle name="常规 4 2 2 3 5 2" xfId="4077"/>
    <cellStyle name="常规 3 7 3 4 2" xfId="4078"/>
    <cellStyle name="常规 6 5 2 2 4 6" xfId="4079"/>
    <cellStyle name="常规 8 5 4 5" xfId="4080"/>
    <cellStyle name="适中 2 2 9 3" xfId="4081"/>
    <cellStyle name="常规 8 2 3 4 6" xfId="4082"/>
    <cellStyle name="常规 6 8 2 2 2 4 3" xfId="4083"/>
    <cellStyle name="常规 7 3 2 2 3 3 3" xfId="4084"/>
    <cellStyle name="常规 8 2 3 4 4 3" xfId="4085"/>
    <cellStyle name="输入 2 4 4" xfId="4086"/>
    <cellStyle name="常规 8 2 3 3 6 3" xfId="4087"/>
    <cellStyle name="常规 2 4 3 9 2" xfId="4088"/>
    <cellStyle name="常规 7 5 6 4 2 2" xfId="4089"/>
    <cellStyle name="常规 22 4 2 2 3" xfId="4090"/>
    <cellStyle name="常规 17 4 2 2 3" xfId="4091"/>
    <cellStyle name="常规 53 4 3 3" xfId="4092"/>
    <cellStyle name="常规 48 4 3 3" xfId="4093"/>
    <cellStyle name="常规 22 4 2 2 3 2" xfId="4094"/>
    <cellStyle name="常规 4 4 2 6" xfId="4095"/>
    <cellStyle name="常规 6 8 4 4 2" xfId="4096"/>
    <cellStyle name="强调文字颜色 4 2 2 2 2 4 2 2" xfId="4097"/>
    <cellStyle name="常规 4 2 2 2 7 2 2" xfId="4098"/>
    <cellStyle name="注释 2 5 4 2" xfId="4099"/>
    <cellStyle name="强调文字颜色 4 2 2 3 2 3" xfId="4100"/>
    <cellStyle name="常规 15 2 4 3 3 2 2" xfId="4101"/>
    <cellStyle name="常规 8 2 3 3 2 5" xfId="4102"/>
    <cellStyle name="常规 9 2 3 2 4 5 2" xfId="4103"/>
    <cellStyle name="常规 8 2 3 3 2 4 2 2" xfId="4104"/>
    <cellStyle name="注释 2 3" xfId="4105"/>
    <cellStyle name="常规 21 2 6 5 3" xfId="4106"/>
    <cellStyle name="常规 6 2 2 2 3 6 2" xfId="4107"/>
    <cellStyle name="强调文字颜色 5 2 3 4 2" xfId="4108"/>
    <cellStyle name="常规 8 2 3 3 2 4 2" xfId="4109"/>
    <cellStyle name="常规 2 4 3 5 3 2" xfId="4110"/>
    <cellStyle name="常规 6 2 2 2 3 6" xfId="4111"/>
    <cellStyle name="常规 57 4 5 2" xfId="4112"/>
    <cellStyle name="强调文字颜色 5 2 3 4" xfId="4113"/>
    <cellStyle name="常规 8 4 5 3" xfId="4114"/>
    <cellStyle name="常规 8 2 3 3 2 4" xfId="4115"/>
    <cellStyle name="检查单元格 2 2 5 2 3" xfId="4116"/>
    <cellStyle name="强调文字颜色 5 2 2 4 2" xfId="4117"/>
    <cellStyle name="常规 6 7 2 2 2 3 4" xfId="4118"/>
    <cellStyle name="常规 8 2 3 2 2 2 2 2 2" xfId="4119"/>
    <cellStyle name="60% - 强调文字颜色 6 2 3 6" xfId="4120"/>
    <cellStyle name="常规 2 2 7 5 6" xfId="4121"/>
    <cellStyle name="常规 8 3 2 2 2 3 3" xfId="4122"/>
    <cellStyle name="常规 3 3 2 5 2 3" xfId="4123"/>
    <cellStyle name="40% - 强调文字颜色 1 14" xfId="4124"/>
    <cellStyle name="强调文字颜色 5 2 2 2 3" xfId="4125"/>
    <cellStyle name="常规 8 2 3 2 7 2 2" xfId="4126"/>
    <cellStyle name="检查单元格 2 2 4 2" xfId="4127"/>
    <cellStyle name="输出 2 4 2 2" xfId="4128"/>
    <cellStyle name="检查单元格 2 4 4 2 2" xfId="4129"/>
    <cellStyle name="常规 7 2 3 5 2 2 3" xfId="4130"/>
    <cellStyle name="常规 8 2 3 2 4 5" xfId="4131"/>
    <cellStyle name="常规 6 2 3 5 3 2 2" xfId="4132"/>
    <cellStyle name="常规 8 7 2 2" xfId="4133"/>
    <cellStyle name="常规 6 3 3 4 4 2" xfId="4134"/>
    <cellStyle name="常规 7 3 2 4 5 3" xfId="4135"/>
    <cellStyle name="常规 8 2 5 3 5 2" xfId="4136"/>
    <cellStyle name="常规 8 2 3 2 3 6" xfId="4137"/>
    <cellStyle name="常规 8 2 3 2 2 8" xfId="4138"/>
    <cellStyle name="好 2 8 2" xfId="4139"/>
    <cellStyle name="常规 7 3 2 3 4 4 2 2" xfId="4140"/>
    <cellStyle name="好 2 3 3 2 2 2" xfId="4141"/>
    <cellStyle name="常规 8 3 3 5 2" xfId="4142"/>
    <cellStyle name="常规 9 3 3 2 3 4 2" xfId="4143"/>
    <cellStyle name="常规 8 3 3 3" xfId="4144"/>
    <cellStyle name="强调文字颜色 4 2 6 4" xfId="4145"/>
    <cellStyle name="强调文字颜色 4 2 3 9 3" xfId="4146"/>
    <cellStyle name="常规 6 4 2 2 3 4 3" xfId="4147"/>
    <cellStyle name="常规 7 3 2 2 2 2 4 3" xfId="4148"/>
    <cellStyle name="计算 2 5 3 2" xfId="4149"/>
    <cellStyle name="常规 2 2 6 5 2 2 2" xfId="4150"/>
    <cellStyle name="常规 8 2 3 2 2 2 6" xfId="4151"/>
    <cellStyle name="常规 6 6 3 3 5" xfId="4152"/>
    <cellStyle name="常规 7 4 2 2 3 2 2 2" xfId="4153"/>
    <cellStyle name="常规 6 5 6" xfId="4154"/>
    <cellStyle name="强调文字颜色 2 2 11 2 2" xfId="4155"/>
    <cellStyle name="输出 2 5 5 2" xfId="4156"/>
    <cellStyle name="常规 8 2 3 2 2 2 5 2" xfId="4157"/>
    <cellStyle name="警告文本 2 4 3 2 2" xfId="4158"/>
    <cellStyle name="常规 4 6 2 2 5" xfId="4159"/>
    <cellStyle name="常规 8 2 3 2 2 2 5" xfId="4160"/>
    <cellStyle name="警告文本 2 4 3 2" xfId="4161"/>
    <cellStyle name="强调文字颜色 2 2 3 6 2 2" xfId="4162"/>
    <cellStyle name="常规 6 6 3 2 2 6" xfId="4163"/>
    <cellStyle name="常规 7 5 5 4 2 2" xfId="4164"/>
    <cellStyle name="常规 7 3 2 2 2 2 3 3" xfId="4165"/>
    <cellStyle name="计算 2 5 2 2" xfId="4166"/>
    <cellStyle name="好 4 2 3" xfId="4167"/>
    <cellStyle name="常规 6 2 4 2 4 2" xfId="4168"/>
    <cellStyle name="常规 3 2 2 4 2 2 5" xfId="4169"/>
    <cellStyle name="常规 6 5 5" xfId="4170"/>
    <cellStyle name="常规 3 8 3 2 2" xfId="4171"/>
    <cellStyle name="常规 8 2 3 2 2 2 4 3" xfId="4172"/>
    <cellStyle name="解释性文本 2 8" xfId="4173"/>
    <cellStyle name="好 2 5 4 3" xfId="4174"/>
    <cellStyle name="常规 6 5 4 3" xfId="4175"/>
    <cellStyle name="常规 8 2 3 2 2 2 3 3" xfId="4176"/>
    <cellStyle name="常规 6 6 3 3 2 3" xfId="4177"/>
    <cellStyle name="常规 2 6 6 6 2" xfId="4178"/>
    <cellStyle name="常规 2 2 2 2 2 2 2 4" xfId="4179"/>
    <cellStyle name="常规 6 5 3 3" xfId="4180"/>
    <cellStyle name="汇总 2 2 2 10" xfId="4181"/>
    <cellStyle name="常规 9 4 3 4 2" xfId="4182"/>
    <cellStyle name="常规 8 2 3 2 2 2" xfId="4183"/>
    <cellStyle name="常规 8 2 3 10" xfId="4184"/>
    <cellStyle name="常规 34 2 3 3 2" xfId="4185"/>
    <cellStyle name="常规 29 2 3 3 2" xfId="4186"/>
    <cellStyle name="常规 6 2 3 4 5" xfId="4187"/>
    <cellStyle name="常规 2 7 3 3 2 2" xfId="4188"/>
    <cellStyle name="常规 3 2 2 2 11" xfId="4189"/>
    <cellStyle name="常规 18 3 3" xfId="4190"/>
    <cellStyle name="常规 23 3 3" xfId="4191"/>
    <cellStyle name="60% - 强调文字颜色 4 2 6" xfId="4192"/>
    <cellStyle name="常规 2 2 3 2 4 4" xfId="4193"/>
    <cellStyle name="常规 8 2 2 9 2" xfId="4194"/>
    <cellStyle name="常规 6 2 2 2 3 3" xfId="4195"/>
    <cellStyle name="注释 2 2 4 5 2" xfId="4196"/>
    <cellStyle name="强调文字颜色 2 2 6" xfId="4197"/>
    <cellStyle name="常规 9 2 2 5 4 3" xfId="4198"/>
    <cellStyle name="常规 41 3 2 3" xfId="4199"/>
    <cellStyle name="常规 36 3 2 3" xfId="4200"/>
    <cellStyle name="常规 3 7 2 2 5 2 2" xfId="4201"/>
    <cellStyle name="常规 8 2 2 8 2 2" xfId="4202"/>
    <cellStyle name="注释 2 2 4 4 2 2" xfId="4203"/>
    <cellStyle name="常规 2 8 2 3 5 3" xfId="4204"/>
    <cellStyle name="常规 11 5 3 3" xfId="4205"/>
    <cellStyle name="常规 8 2 2 8 2" xfId="4206"/>
    <cellStyle name="常规 4 2 2 3 4 5 2" xfId="4207"/>
    <cellStyle name="常规 8 2 2 7 2 2" xfId="4208"/>
    <cellStyle name="输入 2 12" xfId="4209"/>
    <cellStyle name="常规 41 8 2" xfId="4210"/>
    <cellStyle name="常规 36 8 2" xfId="4211"/>
    <cellStyle name="常规 8 2 2 7" xfId="4212"/>
    <cellStyle name="常规 9 2 3 4 4" xfId="4213"/>
    <cellStyle name="汇总 2 2 2 8 3" xfId="4214"/>
    <cellStyle name="常规 8 2 2 6 2 2 2" xfId="4215"/>
    <cellStyle name="常规 8 2 2 6 2 2" xfId="4216"/>
    <cellStyle name="常规 7 2 4 4 2 5 2" xfId="4217"/>
    <cellStyle name="常规 14 2 2 2 6 2" xfId="4218"/>
    <cellStyle name="强调文字颜色 4 2 8 2 2" xfId="4219"/>
    <cellStyle name="常规 7 2 4" xfId="4220"/>
    <cellStyle name="注释 2 2 6" xfId="4221"/>
    <cellStyle name="常规 8 2 2 5 2 3" xfId="4222"/>
    <cellStyle name="常规 2 3 5 5 2" xfId="4223"/>
    <cellStyle name="强调文字颜色 4 2 7 2 2" xfId="4224"/>
    <cellStyle name="常规 6 3 3 3 4 6" xfId="4225"/>
    <cellStyle name="常规 7 2 5" xfId="4226"/>
    <cellStyle name="常规 8 2 2 6 2 3" xfId="4227"/>
    <cellStyle name="常规 2 3 6 5 2" xfId="4228"/>
    <cellStyle name="常规 8 2 2 4 8" xfId="4229"/>
    <cellStyle name="常规 8 2 2 4 7" xfId="4230"/>
    <cellStyle name="常规 22 6 2 2 2" xfId="4231"/>
    <cellStyle name="常规 17 6 2 2 2" xfId="4232"/>
    <cellStyle name="常规 7 3 2 2 2 3 4" xfId="4233"/>
    <cellStyle name="常规 6 2 3 2 2 3 2 3" xfId="4234"/>
    <cellStyle name="常规 2 5 2 5 2 2" xfId="4235"/>
    <cellStyle name="常规 8 2 2 4 6 3" xfId="4236"/>
    <cellStyle name="常规 5 6 5" xfId="4237"/>
    <cellStyle name="常规 7 5 5 5 2 2" xfId="4238"/>
    <cellStyle name="常规 3 3 5 4 3" xfId="4239"/>
    <cellStyle name="常规 4 6" xfId="4240"/>
    <cellStyle name="常规 7 5 5" xfId="4241"/>
    <cellStyle name="常规 5 2 2 3 6 3" xfId="4242"/>
    <cellStyle name="注释 8 2" xfId="4243"/>
    <cellStyle name="常规 6 3 2 2 7" xfId="4244"/>
    <cellStyle name="常规 7 3 2 2 2 3 3 3" xfId="4245"/>
    <cellStyle name="常规 15 2 3 6 2" xfId="4246"/>
    <cellStyle name="常规 2 2 2 2 3 2 6" xfId="4247"/>
    <cellStyle name="常规 8 2 5 2 3" xfId="4248"/>
    <cellStyle name="计算 2 6 2 2" xfId="4249"/>
    <cellStyle name="常规 6 6 4 3 4" xfId="4250"/>
    <cellStyle name="常规 8 2 2 4 6 2" xfId="4251"/>
    <cellStyle name="解释性文本 2 3 7 3" xfId="4252"/>
    <cellStyle name="常规 5 6 4" xfId="4253"/>
    <cellStyle name="常规 7 5 4" xfId="4254"/>
    <cellStyle name="常规 5 2 2 3 6 2" xfId="4255"/>
    <cellStyle name="60% - 强调文字颜色 4 2 2 6 2" xfId="4256"/>
    <cellStyle name="常规 10 2 4 7 3" xfId="4257"/>
    <cellStyle name="常规 6 8 2 2 2 4 2" xfId="4258"/>
    <cellStyle name="常规 8 2 3 4 5" xfId="4259"/>
    <cellStyle name="常规 6 6 4 3 3" xfId="4260"/>
    <cellStyle name="常规 3 5 2 5" xfId="4261"/>
    <cellStyle name="常规 8 2 2 4 6" xfId="4262"/>
    <cellStyle name="常规 7 3 2 2 2 3 3" xfId="4263"/>
    <cellStyle name="常规 8 2 2 4 5 3" xfId="4264"/>
    <cellStyle name="常规 5 5 5" xfId="4265"/>
    <cellStyle name="常规 5 3 2 2 2 3 2 2" xfId="4266"/>
    <cellStyle name="常规 7 4 5" xfId="4267"/>
    <cellStyle name="注释 7 2" xfId="4268"/>
    <cellStyle name="常规 6 6 4 2 4" xfId="4269"/>
    <cellStyle name="常规 5 5 4 2" xfId="4270"/>
    <cellStyle name="常规 7 4 4 2" xfId="4271"/>
    <cellStyle name="强调文字颜色 4 2 2 3" xfId="4272"/>
    <cellStyle name="强调文字颜色 4 2 3 5 2" xfId="4273"/>
    <cellStyle name="强调文字颜色 2 2 2 5 2 3" xfId="4274"/>
    <cellStyle name="常规 24 9" xfId="4275"/>
    <cellStyle name="常规 19 9" xfId="4276"/>
    <cellStyle name="常规 6 6 4 2 3 2" xfId="4277"/>
    <cellStyle name="常规 8 2 2 4 5 2" xfId="4278"/>
    <cellStyle name="强调文字颜色 4 2 6 5 2" xfId="4279"/>
    <cellStyle name="常规 5 5 4" xfId="4280"/>
    <cellStyle name="常规 7 4 4" xfId="4281"/>
    <cellStyle name="常规 7 3 2 2 2 3 2 2" xfId="4282"/>
    <cellStyle name="常规 9 3 4 8" xfId="4283"/>
    <cellStyle name="常规 7 2 6 7 2 3" xfId="4284"/>
    <cellStyle name="常规 8 2 2 4 3 5" xfId="4285"/>
    <cellStyle name="常规 2 3 4 6 4" xfId="4286"/>
    <cellStyle name="常规 2 2 3 11" xfId="4287"/>
    <cellStyle name="常规 5 3 7" xfId="4288"/>
    <cellStyle name="常规 8 2 2 4 3 4 2" xfId="4289"/>
    <cellStyle name="常规 2 3 6 5 5" xfId="4290"/>
    <cellStyle name="常规 7 6 2 2 5 2 3" xfId="4291"/>
    <cellStyle name="强调文字颜色 6 2 2 2" xfId="4292"/>
    <cellStyle name="常规 7 2 6 2" xfId="4293"/>
    <cellStyle name="常规 8 2 2 4 3 4" xfId="4294"/>
    <cellStyle name="常规 7 2 6" xfId="4295"/>
    <cellStyle name="常规 5 3 5 2 2" xfId="4296"/>
    <cellStyle name="常规 7 2 5 2 2" xfId="4297"/>
    <cellStyle name="常规 8 2 2 4 3 2 2 2" xfId="4298"/>
    <cellStyle name="常规 2 3 6 3 5 2" xfId="4299"/>
    <cellStyle name="常规 8 2 2 4 3 2 2" xfId="4300"/>
    <cellStyle name="常规 2 3 6 3 5" xfId="4301"/>
    <cellStyle name="强调文字颜色 4 2 6 3 2 2" xfId="4302"/>
    <cellStyle name="输入 2 5 3 3" xfId="4303"/>
    <cellStyle name="常规 8 2 2 4 3 2" xfId="4304"/>
    <cellStyle name="常规 7 3 2 3 2 5 2" xfId="4305"/>
    <cellStyle name="常规 8 2 2 4 2 5" xfId="4306"/>
    <cellStyle name="常规 2 3 4 5 4" xfId="4307"/>
    <cellStyle name="常规 5 2 7" xfId="4308"/>
    <cellStyle name="常规 2 2 2 2 4 5 2" xfId="4309"/>
    <cellStyle name="常规 8 2 5 6 2" xfId="4310"/>
    <cellStyle name="常规 8 2 2 4 2 4 3" xfId="4311"/>
    <cellStyle name="注释 2 2 7 2 2" xfId="4312"/>
    <cellStyle name="常规 3 2 3 4 4 3" xfId="4313"/>
    <cellStyle name="常规 5 2 6" xfId="4314"/>
    <cellStyle name="常规 7 3 4 3 4 2 3" xfId="4315"/>
    <cellStyle name="常规 6 6 10 2" xfId="4316"/>
    <cellStyle name="常规 6 4 3 6" xfId="4317"/>
    <cellStyle name="常规 7 4 3 3 4" xfId="4318"/>
    <cellStyle name="解释性文本 2 3 3 4 3" xfId="4319"/>
    <cellStyle name="注释 2 7 3" xfId="4320"/>
    <cellStyle name="常规 7 3 2 2 4 2 2" xfId="4321"/>
    <cellStyle name="常规 8 2 2 4 2 3 2 2" xfId="4322"/>
    <cellStyle name="解释性文本 2 3 3 4 2 2" xfId="4323"/>
    <cellStyle name="注释 2 7 2 2" xfId="4324"/>
    <cellStyle name="常规 2 4 2 2 2 3 4 3" xfId="4325"/>
    <cellStyle name="常规 2 3 5 4 5 2" xfId="4326"/>
    <cellStyle name="常规 4 7 2 3 3" xfId="4327"/>
    <cellStyle name="常规 2 3 4 5 2 2 2" xfId="4328"/>
    <cellStyle name="常规 8 2 2 4 2 3 2" xfId="4329"/>
    <cellStyle name="解释性文本 2 3 3 4 2" xfId="4330"/>
    <cellStyle name="注释 2 7 2" xfId="4331"/>
    <cellStyle name="常规 2 3 5 4 5" xfId="4332"/>
    <cellStyle name="常规 2 3 4 5 2 2" xfId="4333"/>
    <cellStyle name="常规 8 2 2 3 8" xfId="4334"/>
    <cellStyle name="常规 8 2 7 4 2" xfId="4335"/>
    <cellStyle name="常规 8 2 2 3 6" xfId="4336"/>
    <cellStyle name="常规 8 2 2 3 5 3" xfId="4337"/>
    <cellStyle name="常规 5 3 2 2 2 2 2 2" xfId="4338"/>
    <cellStyle name="常规 7 3 2 2 2 2 2 3" xfId="4339"/>
    <cellStyle name="常规 4 2 2 4 5 2 2" xfId="4340"/>
    <cellStyle name="常规 20 2 2 5 2" xfId="4341"/>
    <cellStyle name="常规 15 2 2 5 2" xfId="4342"/>
    <cellStyle name="常规 6 6 3 2 4" xfId="4343"/>
    <cellStyle name="常规 6 4 5" xfId="4344"/>
    <cellStyle name="常规 8 2 2 3 4 4" xfId="4345"/>
    <cellStyle name="强调文字颜色 1 2 3 4" xfId="4346"/>
    <cellStyle name="常规 8 2 2 3 4 3 2" xfId="4347"/>
    <cellStyle name="强调文字颜色 1 2 3 3" xfId="4348"/>
    <cellStyle name="警告文本 2 2 2 10" xfId="4349"/>
    <cellStyle name="常规 8 2 2 3 4 2 3" xfId="4350"/>
    <cellStyle name="强调文字颜色 6 2 4 2" xfId="4351"/>
    <cellStyle name="常规 2 2 7 3 6" xfId="4352"/>
    <cellStyle name="强调文字颜色 1 2 2 4" xfId="4353"/>
    <cellStyle name="常规 3 3 2 3 4 6 2" xfId="4354"/>
    <cellStyle name="常规 8 2 2 3 4 2 2" xfId="4355"/>
    <cellStyle name="常规 2 2 7 3 5" xfId="4356"/>
    <cellStyle name="强调文字颜色 1 2 2 3" xfId="4357"/>
    <cellStyle name="强调文字颜色 4 2 5 4 2 2" xfId="4358"/>
    <cellStyle name="常规 7 8 2 3 4 2 3" xfId="4359"/>
    <cellStyle name="常规 6 5 4 4 2 3" xfId="4360"/>
    <cellStyle name="常规 8 2 2 3 3 6" xfId="4361"/>
    <cellStyle name="常规 2 3 4 3 4 2" xfId="4362"/>
    <cellStyle name="常规 8 2 2 3 3 5" xfId="4363"/>
    <cellStyle name="常规 2 3 3 6 4" xfId="4364"/>
    <cellStyle name="常规 8 2 2 3 3 4 2 2" xfId="4365"/>
    <cellStyle name="常规 6 5 2 2 3 6" xfId="4366"/>
    <cellStyle name="常规 2 3 5 2 2 4 2" xfId="4367"/>
    <cellStyle name="常规 8 2 2 3 3 4" xfId="4368"/>
    <cellStyle name="解释性文本 2 2 4 5" xfId="4369"/>
    <cellStyle name="常规 8 2 2 3 3 3 2" xfId="4370"/>
    <cellStyle name="解释性文本 2 2 4 4 2" xfId="4371"/>
    <cellStyle name="常规 8 2 2 3 3 2 2" xfId="4372"/>
    <cellStyle name="常规 8 2 2 3 2 7" xfId="4373"/>
    <cellStyle name="常规 2 3 4 3 3 3" xfId="4374"/>
    <cellStyle name="常规 8 2 2 3 2 5" xfId="4375"/>
    <cellStyle name="常规 2 3 3 5 4" xfId="4376"/>
    <cellStyle name="常规 8 2 2 3 2 4 3" xfId="4377"/>
    <cellStyle name="常规 8 2 2 3 2 3 5" xfId="4378"/>
    <cellStyle name="常规 8 2 2 3 2 3 4 2" xfId="4379"/>
    <cellStyle name="常规 8 2 2 3 2 3 3 3" xfId="4380"/>
    <cellStyle name="常规 29" xfId="4381"/>
    <cellStyle name="常规 34" xfId="4382"/>
    <cellStyle name="常规 3 6 3 2 5 2" xfId="4383"/>
    <cellStyle name="常规 4 2 4 2 2" xfId="4384"/>
    <cellStyle name="常规 6 8 3 2 5" xfId="4385"/>
    <cellStyle name="常规 8 2 2 3 2" xfId="4386"/>
    <cellStyle name="强调文字颜色 4 2 5 2" xfId="4387"/>
    <cellStyle name="强调文字颜色 2 2 2 5 5 2" xfId="4388"/>
    <cellStyle name="常规 9 5 3 2 4 2" xfId="4389"/>
    <cellStyle name="常规 2 4 3 2 2 3 4" xfId="4390"/>
    <cellStyle name="常规 6 4 3 3 4 4 2 2" xfId="4391"/>
    <cellStyle name="常规 2 2 2 5" xfId="4392"/>
    <cellStyle name="常规 8 2 2 2 8 2" xfId="4393"/>
    <cellStyle name="常规 3 8 4" xfId="4394"/>
    <cellStyle name="常规 8 2 2 2 8" xfId="4395"/>
    <cellStyle name="常规 8 2 2 2 7 2 2" xfId="4396"/>
    <cellStyle name="常规 8 2 2 2 7 2" xfId="4397"/>
    <cellStyle name="检查单元格 2 2 2 2 3 2 2" xfId="4398"/>
    <cellStyle name="常规 9 2 7 5 2" xfId="4399"/>
    <cellStyle name="强调文字颜色 6 2 3 5 2 2" xfId="4400"/>
    <cellStyle name="常规 39 3 3 3" xfId="4401"/>
    <cellStyle name="常规 44 3 3 3" xfId="4402"/>
    <cellStyle name="常规 8 2 2 2 4 5 2" xfId="4403"/>
    <cellStyle name="常规 9 7 5 2" xfId="4404"/>
    <cellStyle name="常规 6 2 3 4 3 2 2" xfId="4405"/>
    <cellStyle name="常规 8 2 2 2 4 4 3" xfId="4406"/>
    <cellStyle name="强调文字颜色 5 2 6 2" xfId="4407"/>
    <cellStyle name="常规 8 2 2 2 4 3 3" xfId="4408"/>
    <cellStyle name="强调文字颜色 5 2 5 2" xfId="4409"/>
    <cellStyle name="常规 53 5 2" xfId="4410"/>
    <cellStyle name="常规 48 5 2" xfId="4411"/>
    <cellStyle name="常规 8 2 2 2 4 2 3" xfId="4412"/>
    <cellStyle name="强调文字颜色 5 2 4 2" xfId="4413"/>
    <cellStyle name="常规 6 5 3 4 2 4" xfId="4414"/>
    <cellStyle name="常规 9 7 2 3" xfId="4415"/>
    <cellStyle name="常规 9 7 2 5 2" xfId="4416"/>
    <cellStyle name="常规 8 2 2 2 3 6" xfId="4417"/>
    <cellStyle name="常规 2 3 4 2 4 2" xfId="4418"/>
    <cellStyle name="强调文字颜色 1 2 2 2 7 3" xfId="4419"/>
    <cellStyle name="常规 8 2 2 2 3 4 3" xfId="4420"/>
    <cellStyle name="常规 3 3 6 3" xfId="4421"/>
    <cellStyle name="常规 8 2 2 2 3 4" xfId="4422"/>
    <cellStyle name="常规 8 2 2 2 3 3 3" xfId="4423"/>
    <cellStyle name="常规 8 2 2 2 3 3 2" xfId="4424"/>
    <cellStyle name="常规 3 3 5 2" xfId="4425"/>
    <cellStyle name="常规 7 2 2 3 3 2 3" xfId="4426"/>
    <cellStyle name="输入 2 3 3 3" xfId="4427"/>
    <cellStyle name="常规 8 2 2 2 3 2" xfId="4428"/>
    <cellStyle name="常规 38 2 3 3 2 2" xfId="4429"/>
    <cellStyle name="常规 43 2 3 3 2 2" xfId="4430"/>
    <cellStyle name="常规 8 2 2 2 2 5" xfId="4431"/>
    <cellStyle name="强调文字颜色 1 2 2 2 6 2" xfId="4432"/>
    <cellStyle name="常规 8 2 2 2 2 4 3" xfId="4433"/>
    <cellStyle name="常规 2 3 2 5 3 3" xfId="4434"/>
    <cellStyle name="常规 5 3 3 2 8" xfId="4435"/>
    <cellStyle name="常规 7 8 4 4 2 3" xfId="4436"/>
    <cellStyle name="计算 2 7 2" xfId="4437"/>
    <cellStyle name="常规 6 5 2 2 2 5" xfId="4438"/>
    <cellStyle name="注释 2 2 2 3 4 2" xfId="4439"/>
    <cellStyle name="常规 6 4 4 3 4 2 2" xfId="4440"/>
    <cellStyle name="常规 7 7 2 3 5" xfId="4441"/>
    <cellStyle name="常规 8 2 2 2 2 2 6" xfId="4442"/>
    <cellStyle name="常规 51 4 5" xfId="4443"/>
    <cellStyle name="常规 46 4 5" xfId="4444"/>
    <cellStyle name="常规 8 2 2 2 2 2 5" xfId="4445"/>
    <cellStyle name="常规 31 2 2 3 3" xfId="4446"/>
    <cellStyle name="常规 26 2 2 3 3" xfId="4447"/>
    <cellStyle name="常规 9 2 2 2 2 2 3 3" xfId="4448"/>
    <cellStyle name="常规 9 5 2 5" xfId="4449"/>
    <cellStyle name="常规 6 10 4 5 3" xfId="4450"/>
    <cellStyle name="常规 7 3 6 2 2 2" xfId="4451"/>
    <cellStyle name="常规 6 4 3 3 2 3" xfId="4452"/>
    <cellStyle name="常规 6 5 2 2 3 2 3" xfId="4453"/>
    <cellStyle name="常规 8 2 2 2 2 2 3 2 2" xfId="4454"/>
    <cellStyle name="常规 6 5 2 2 2 2 3" xfId="4455"/>
    <cellStyle name="常规 8 2 2 2 2 2 3" xfId="4456"/>
    <cellStyle name="强调文字颜色 2 2 3 3 4 2" xfId="4457"/>
    <cellStyle name="常规 8 2 2 2 2 2 2" xfId="4458"/>
    <cellStyle name="输出 2 2 5 3" xfId="4459"/>
    <cellStyle name="常规 6 8" xfId="4460"/>
    <cellStyle name="常规 8 2 7 3 2" xfId="4461"/>
    <cellStyle name="常规 3 2 4 2" xfId="4462"/>
    <cellStyle name="输入 2 3 2 3" xfId="4463"/>
    <cellStyle name="常规 8 2 2 2 2 2" xfId="4464"/>
    <cellStyle name="常规 8 2 11 2" xfId="4465"/>
    <cellStyle name="常规 6 5 2 2 2 2 2 3 2" xfId="4466"/>
    <cellStyle name="常规 2 2 3 3 3 2 2 2" xfId="4467"/>
    <cellStyle name="常规 4 2 3 2 3 7" xfId="4468"/>
    <cellStyle name="常规 83 3" xfId="4469"/>
    <cellStyle name="常规 78 3" xfId="4470"/>
    <cellStyle name="常规 78 2 2" xfId="4471"/>
    <cellStyle name="常规 7 3 2 3 4 2 3" xfId="4472"/>
    <cellStyle name="常规 83 2" xfId="4473"/>
    <cellStyle name="常规 78 2" xfId="4474"/>
    <cellStyle name="常规 82 3" xfId="4475"/>
    <cellStyle name="常规 77 3" xfId="4476"/>
    <cellStyle name="常规 77 2 2" xfId="4477"/>
    <cellStyle name="常规 7 3 2 3 3 2 3" xfId="4478"/>
    <cellStyle name="常规 82 2" xfId="4479"/>
    <cellStyle name="常规 77 2" xfId="4480"/>
    <cellStyle name="强调文字颜色 4 2 2 2 2 2 2" xfId="4481"/>
    <cellStyle name="常规 36 4 5 2 2" xfId="4482"/>
    <cellStyle name="常规 7 3 3 3 5 3" xfId="4483"/>
    <cellStyle name="常规 6 5 3 4 7" xfId="4484"/>
    <cellStyle name="常规 6 5 2 2 3 2 6" xfId="4485"/>
    <cellStyle name="链接单元格 2 3 2 2 2" xfId="4486"/>
    <cellStyle name="常规 81 2" xfId="4487"/>
    <cellStyle name="常规 76 2" xfId="4488"/>
    <cellStyle name="常规 7 3 3 2 2 6 2" xfId="4489"/>
    <cellStyle name="常规 3 5 3 4 2" xfId="4490"/>
    <cellStyle name="常规 22 6 3 3" xfId="4491"/>
    <cellStyle name="常规 17 6 3 3" xfId="4492"/>
    <cellStyle name="常规 6 9 2 2 5 3" xfId="4493"/>
    <cellStyle name="常规 4 3 3 2 2 3" xfId="4494"/>
    <cellStyle name="常规 80 3" xfId="4495"/>
    <cellStyle name="常规 75 3" xfId="4496"/>
    <cellStyle name="常规 9 2 3 2 2 2" xfId="4497"/>
    <cellStyle name="常规 2 2 4 4 3 3 3" xfId="4498"/>
    <cellStyle name="强调文字颜色 1 2 3 2 2 2 2" xfId="4499"/>
    <cellStyle name="常规 8 2 4 2 3 4 2" xfId="4500"/>
    <cellStyle name="常规 7 9 2 6" xfId="4501"/>
    <cellStyle name="常规 2 5 4 2 4" xfId="4502"/>
    <cellStyle name="常规 9 2 2 2 2 2 4" xfId="4503"/>
    <cellStyle name="输入 2 2 4 5 2" xfId="4504"/>
    <cellStyle name="常规 7 9 2 4 2 2" xfId="4505"/>
    <cellStyle name="常规 56 2 2 5" xfId="4506"/>
    <cellStyle name="常规 7 3 4 3 3 2 2" xfId="4507"/>
    <cellStyle name="常规 6 2 6 3 3" xfId="4508"/>
    <cellStyle name="好 3 7 3" xfId="4509"/>
    <cellStyle name="常规 7 8 9 3" xfId="4510"/>
    <cellStyle name="常规 11 3 2 5 2" xfId="4511"/>
    <cellStyle name="输入 2 4 2 2 2" xfId="4512"/>
    <cellStyle name="常规 7 2 4 2 3 5 2" xfId="4513"/>
    <cellStyle name="常规 7 8 9 2 2" xfId="4514"/>
    <cellStyle name="常规 7 8 9 2" xfId="4515"/>
    <cellStyle name="常规 7 8 8 3" xfId="4516"/>
    <cellStyle name="常规 9 2 2 2 2 2 3 2" xfId="4517"/>
    <cellStyle name="常规 8 2 2 2 2 2 4" xfId="4518"/>
    <cellStyle name="强调文字颜色 2 2 3 3 4 3" xfId="4519"/>
    <cellStyle name="常规 7 8 8 2 3" xfId="4520"/>
    <cellStyle name="常规 9 3 2 4 4 2 2" xfId="4521"/>
    <cellStyle name="常规 7 8 8 2 2" xfId="4522"/>
    <cellStyle name="常规 7 8 8 2" xfId="4523"/>
    <cellStyle name="常规 8 2 6 4 3" xfId="4524"/>
    <cellStyle name="常规 7 3 3 3 2 2 4 2" xfId="4525"/>
    <cellStyle name="常规 8 2 7 2 2" xfId="4526"/>
    <cellStyle name="常规 7 8 7 2 2" xfId="4527"/>
    <cellStyle name="常规 8 2 6 3 3 2" xfId="4528"/>
    <cellStyle name="常规 7 3 3 4 3 3" xfId="4529"/>
    <cellStyle name="常规 7 2 3 5 2 2 2" xfId="4530"/>
    <cellStyle name="常规 2 2 2 2 2 3 3 5 2" xfId="4531"/>
    <cellStyle name="常规 7 8 7" xfId="4532"/>
    <cellStyle name="常规 6 3 5 3 4" xfId="4533"/>
    <cellStyle name="常规 6 4 2 2 7 3" xfId="4534"/>
    <cellStyle name="常规 7 3 3 3 2 2 3" xfId="4535"/>
    <cellStyle name="常规 5 5 2 3" xfId="4536"/>
    <cellStyle name="常规 2 2 7 3 2 2 2" xfId="4537"/>
    <cellStyle name="好 2 4 8 3" xfId="4538"/>
    <cellStyle name="常规 7 2 5 4 7 2" xfId="4539"/>
    <cellStyle name="常规 7 8 4 6 2" xfId="4540"/>
    <cellStyle name="常规 7 3 2 3 10" xfId="4541"/>
    <cellStyle name="常规 11 3 8" xfId="4542"/>
    <cellStyle name="常规 7 8 4 6" xfId="4543"/>
    <cellStyle name="常规 7 2 3 11" xfId="4544"/>
    <cellStyle name="常规 7 8 4 5 2 3" xfId="4545"/>
    <cellStyle name="常规 7 8 4 5 2 2" xfId="4546"/>
    <cellStyle name="常规 7 8 4 5 2" xfId="4547"/>
    <cellStyle name="常规 7 8 4 4 3" xfId="4548"/>
    <cellStyle name="常规 7 8 4 3 3" xfId="4549"/>
    <cellStyle name="常规 7 2 5 4 6 2 2" xfId="4550"/>
    <cellStyle name="常规 2 5 3 2 3 2" xfId="4551"/>
    <cellStyle name="常规 7 8 4 3" xfId="4552"/>
    <cellStyle name="常规 3 3 2 4 2 6" xfId="4553"/>
    <cellStyle name="常规 7 2 5 4 6 2" xfId="4554"/>
    <cellStyle name="常规 6 2 2 4 3" xfId="4555"/>
    <cellStyle name="常规 7 8 4 2" xfId="4556"/>
    <cellStyle name="常规 3 3 2 4 2 5" xfId="4557"/>
    <cellStyle name="好 2 2 8 2 2" xfId="4558"/>
    <cellStyle name="常规 7 8 3 5" xfId="4559"/>
    <cellStyle name="常规 8 5 4 4" xfId="4560"/>
    <cellStyle name="适中 2 2 9 2" xfId="4561"/>
    <cellStyle name="常规 7 8 3 4 2 3" xfId="4562"/>
    <cellStyle name="常规 7 8 3 4 2 2" xfId="4563"/>
    <cellStyle name="常规 2 2 3 4 2 3 2 3" xfId="4564"/>
    <cellStyle name="常规 7 8 3 3 3" xfId="4565"/>
    <cellStyle name="常规 7 8 3 3 2" xfId="4566"/>
    <cellStyle name="常规 7 2 5 4 5 2 2" xfId="4567"/>
    <cellStyle name="常规 6 2 3 2 2 3 2 2 2" xfId="4568"/>
    <cellStyle name="常规 7 3 2 2 2 3 3 2" xfId="4569"/>
    <cellStyle name="常规 3 6 3 2 5" xfId="4570"/>
    <cellStyle name="常规 2 3 3 7 4" xfId="4571"/>
    <cellStyle name="常规 6 2 3 4 4 2 2" xfId="4572"/>
    <cellStyle name="常规 7 8 3 2 2 2" xfId="4573"/>
    <cellStyle name="常规 8 2 2 3 4 5" xfId="4574"/>
    <cellStyle name="常规 7 8 3 2" xfId="4575"/>
    <cellStyle name="常规 6 10 6 6" xfId="4576"/>
    <cellStyle name="常规 10 2 7 2 3 2 2" xfId="4577"/>
    <cellStyle name="常规 7 8 2 9" xfId="4578"/>
    <cellStyle name="常规 2 5 3 2 5" xfId="4579"/>
    <cellStyle name="好 2 2 8 2" xfId="4580"/>
    <cellStyle name="常规 7 6 3 5 2" xfId="4581"/>
    <cellStyle name="强调文字颜色 1 2 2 11 2" xfId="4582"/>
    <cellStyle name="常规 6 5 2 2 10" xfId="4583"/>
    <cellStyle name="常规 3 2 5 2 3 3 2 2" xfId="4584"/>
    <cellStyle name="常规 7 8 2 6 2 2" xfId="4585"/>
    <cellStyle name="警告文本 2 2 2 3 2 3" xfId="4586"/>
    <cellStyle name="强调文字颜色 5 2 2 2 3 2" xfId="4587"/>
    <cellStyle name="常规 7 3 4 2 3 4 2 2" xfId="4588"/>
    <cellStyle name="常规 4 5 4 2 2 2" xfId="4589"/>
    <cellStyle name="常规 26 6 3" xfId="4590"/>
    <cellStyle name="常规 31 6 3" xfId="4591"/>
    <cellStyle name="常规 6 5 2 2 3 5" xfId="4592"/>
    <cellStyle name="常规 8 5 3 4" xfId="4593"/>
    <cellStyle name="适中 2 2 8 2" xfId="4594"/>
    <cellStyle name="常规 7 8 2 5 2 2" xfId="4595"/>
    <cellStyle name="常规 7 8 2 4 3" xfId="4596"/>
    <cellStyle name="常规 6 9 4 5" xfId="4597"/>
    <cellStyle name="常规 55 2 2 6" xfId="4598"/>
    <cellStyle name="常规 7 4 11 2" xfId="4599"/>
    <cellStyle name="常规 8 2 3 4 3 3" xfId="4600"/>
    <cellStyle name="常规 7 8 2 4 2" xfId="4601"/>
    <cellStyle name="常规 6 9 4 4" xfId="4602"/>
    <cellStyle name="常规 55 2 2 5" xfId="4603"/>
    <cellStyle name="常规 8 5 5 4" xfId="4604"/>
    <cellStyle name="常规 7 8 2 4" xfId="4605"/>
    <cellStyle name="常规 9 5 3 5 3" xfId="4606"/>
    <cellStyle name="常规 9 2 2 3 4 3 2" xfId="4607"/>
    <cellStyle name="常规 7 3 4 2 3 2" xfId="4608"/>
    <cellStyle name="汇总 2 7 3" xfId="4609"/>
    <cellStyle name="强调文字颜色 6 2 2 5" xfId="4610"/>
    <cellStyle name="常规 7 8 2 3 4 3" xfId="4611"/>
    <cellStyle name="常规 8 3 3 2 3 5" xfId="4612"/>
    <cellStyle name="常规 36 2 2 7" xfId="4613"/>
    <cellStyle name="常规 7 8 2 3 4 2 2" xfId="4614"/>
    <cellStyle name="常规 7 8 2 3 4 2" xfId="4615"/>
    <cellStyle name="输入 2 2 6 2 2" xfId="4616"/>
    <cellStyle name="常规 6 7 10 2 2" xfId="4617"/>
    <cellStyle name="常规 8 3 3 2 3 4" xfId="4618"/>
    <cellStyle name="解释性文本 2 3 8 2 2" xfId="4619"/>
    <cellStyle name="常规 7 8 2 3 2" xfId="4620"/>
    <cellStyle name="常规 9 5 3 5 2 2" xfId="4621"/>
    <cellStyle name="常规 7 2 5 4 4 2 2" xfId="4622"/>
    <cellStyle name="常规 7 8 2 3" xfId="4623"/>
    <cellStyle name="常规 9 5 3 5 2" xfId="4624"/>
    <cellStyle name="强调文字颜色 2 2 2 8 3" xfId="4625"/>
    <cellStyle name="常规 7 2 5 4 4 2" xfId="4626"/>
    <cellStyle name="常规 6 3 2 5 4 3" xfId="4627"/>
    <cellStyle name="常规 7 8 2 2 4 3" xfId="4628"/>
    <cellStyle name="常规 6 2 2 5 3 2" xfId="4629"/>
    <cellStyle name="常规 7 8 2 2 4 2 2" xfId="4630"/>
    <cellStyle name="常规 6 5 2 5 6" xfId="4631"/>
    <cellStyle name="常规 7 8 2 2 4 2" xfId="4632"/>
    <cellStyle name="输入 2 2 5 2 2" xfId="4633"/>
    <cellStyle name="常规 7 2 6 3 5 2 3" xfId="4634"/>
    <cellStyle name="常规 4 5 3 2 6" xfId="4635"/>
    <cellStyle name="常规 8 3 2 2 3 3 2" xfId="4636"/>
    <cellStyle name="常规 17 4 6 3" xfId="4637"/>
    <cellStyle name="常规 22 4 6 3" xfId="4638"/>
    <cellStyle name="常规 3 3 3 2 7" xfId="4639"/>
    <cellStyle name="常规 7 8 2 2 3 3" xfId="4640"/>
    <cellStyle name="常规 6 9 2 5 3" xfId="4641"/>
    <cellStyle name="常规 5 2 3 7" xfId="4642"/>
    <cellStyle name="常规 6 2 2 5 2 2" xfId="4643"/>
    <cellStyle name="常规 6 3 4 3 2 2" xfId="4644"/>
    <cellStyle name="检查单元格 2 3 3 3 3" xfId="4645"/>
    <cellStyle name="常规 6 8 5" xfId="4646"/>
    <cellStyle name="常规 6 3 4 3 2" xfId="4647"/>
    <cellStyle name="解释性文本 2 2 7 2 2" xfId="4648"/>
    <cellStyle name="常规 6 2 2 3 6 3" xfId="4649"/>
    <cellStyle name="常规 6 3 2 4 3 3 3" xfId="4650"/>
    <cellStyle name="计算 2 2 2 5" xfId="4651"/>
    <cellStyle name="强调文字颜色 2 2 2 2 9 3" xfId="4652"/>
    <cellStyle name="汇总 2 5 3 3" xfId="4653"/>
    <cellStyle name="警告文本 2 5 2 2 2" xfId="4654"/>
    <cellStyle name="常规 7 7 7" xfId="4655"/>
    <cellStyle name="常规 2 2 2 3 3 2 3 4 3" xfId="4656"/>
    <cellStyle name="常规 6 4 2 2 6 3" xfId="4657"/>
    <cellStyle name="常规 6 6 3 3 2 2 5" xfId="4658"/>
    <cellStyle name="常规 7 7 5 3" xfId="4659"/>
    <cellStyle name="常规 7 2 5 3 7 2" xfId="4660"/>
    <cellStyle name="常规 2 10 2 2 2" xfId="4661"/>
    <cellStyle name="常规 48 6 2 2" xfId="4662"/>
    <cellStyle name="常规 53 6 2 2" xfId="4663"/>
    <cellStyle name="常规 6 3 2 4 7 2" xfId="4664"/>
    <cellStyle name="常规 6 3 2 4 7" xfId="4665"/>
    <cellStyle name="常规 2 6 2 2 6 2 3" xfId="4666"/>
    <cellStyle name="常规 17 3 4 5 3" xfId="4667"/>
    <cellStyle name="常规 15 7 2 2 2" xfId="4668"/>
    <cellStyle name="常规 7 7 4 5 2" xfId="4669"/>
    <cellStyle name="强调文字颜色 5 2 2 5 5" xfId="4670"/>
    <cellStyle name="常规 6 7 2 3 2 2 2 2" xfId="4671"/>
    <cellStyle name="常规 7 7 4 5" xfId="4672"/>
    <cellStyle name="常规 6 7 2 3 2 2 2" xfId="4673"/>
    <cellStyle name="常规 4 3 2 4 2 2" xfId="4674"/>
    <cellStyle name="常规 7 7 4 4 3" xfId="4675"/>
    <cellStyle name="强调文字颜色 5 2 2 2 2 2" xfId="4676"/>
    <cellStyle name="常规 7 7 4 3 3" xfId="4677"/>
    <cellStyle name="常规 7 2 5 3 6 2 2" xfId="4678"/>
    <cellStyle name="计算 2 4 3 2 2" xfId="4679"/>
    <cellStyle name="常规 9 2 2 3 4 4" xfId="4680"/>
    <cellStyle name="常规 7 7 4 3" xfId="4681"/>
    <cellStyle name="常规 8 4 2 3 5" xfId="4682"/>
    <cellStyle name="常规 3 3 2 3 2 6" xfId="4683"/>
    <cellStyle name="常规 7 2 5 3 6 2" xfId="4684"/>
    <cellStyle name="常规 6 3 2 4 6 3" xfId="4685"/>
    <cellStyle name="常规 7 7 4 2 3" xfId="4686"/>
    <cellStyle name="常规 7 3 2 3 3 3 2 2" xfId="4687"/>
    <cellStyle name="常规 7 7 4 2 2 2" xfId="4688"/>
    <cellStyle name="强调文字颜色 5 2 2 2 5 2" xfId="4689"/>
    <cellStyle name="警告文本 2 2 2 3 4 3" xfId="4690"/>
    <cellStyle name="常规 5 2 2 4 3" xfId="4691"/>
    <cellStyle name="60% - 强调文字颜色 4 2 3 3" xfId="4692"/>
    <cellStyle name="常规 3 3 2 4 2 3 2" xfId="4693"/>
    <cellStyle name="常规 7 7 4 2 2" xfId="4694"/>
    <cellStyle name="常规 8 4 2 3 4 2" xfId="4695"/>
    <cellStyle name="强调文字颜色 5 2 2 2 5" xfId="4696"/>
    <cellStyle name="常规 6 3 2 4 6 2 2" xfId="4697"/>
    <cellStyle name="常规 7 7 4 2" xfId="4698"/>
    <cellStyle name="常规 8 4 2 3 4" xfId="4699"/>
    <cellStyle name="常规 3 3 2 3 2 5" xfId="4700"/>
    <cellStyle name="常规 6 3 2 4 6 2" xfId="4701"/>
    <cellStyle name="常规 7 7 3 4 3" xfId="4702"/>
    <cellStyle name="常规 7 7 3 4 2 2" xfId="4703"/>
    <cellStyle name="常规 2 2 3 3 2 3 2 3" xfId="4704"/>
    <cellStyle name="常规 9 3 2 2 2 4 2 2" xfId="4705"/>
    <cellStyle name="常规 7 4 4 2 3 4 2" xfId="4706"/>
    <cellStyle name="常规 13 3 2 2 2 2" xfId="4707"/>
    <cellStyle name="常规 7 2 4 4 2 5" xfId="4708"/>
    <cellStyle name="常规 8 2 2 6 2" xfId="4709"/>
    <cellStyle name="常规 4 4 4 5 3" xfId="4710"/>
    <cellStyle name="常规 7 7 3 4 2" xfId="4711"/>
    <cellStyle name="常规 9 2 2 3 3 4 2 2" xfId="4712"/>
    <cellStyle name="警告文本 2 9 2 2" xfId="4713"/>
    <cellStyle name="常规 3 3 5" xfId="4714"/>
    <cellStyle name="常规 7 7 3 4" xfId="4715"/>
    <cellStyle name="常规 8 4 2 2 6" xfId="4716"/>
    <cellStyle name="常规 9 5 2 6 3" xfId="4717"/>
    <cellStyle name="常规 2 2 8 2 5" xfId="4718"/>
    <cellStyle name="常规 9 2 2 3 3 4 2" xfId="4719"/>
    <cellStyle name="常规 7 7 3 3 3" xfId="4720"/>
    <cellStyle name="常规 7 4 2 11" xfId="4721"/>
    <cellStyle name="常规 7 4 2 10" xfId="4722"/>
    <cellStyle name="常规 6 3 2 4 5 3" xfId="4723"/>
    <cellStyle name="常规 7 7 3 2 2 2" xfId="4724"/>
    <cellStyle name="常规 8 4 2 2 4 2 2" xfId="4725"/>
    <cellStyle name="常规 6 2 2 2 3 3 3 3" xfId="4726"/>
    <cellStyle name="好 2 3 6 3" xfId="4727"/>
    <cellStyle name="常规 9 3 2 2 2 2 2 2" xfId="4728"/>
    <cellStyle name="输入 2 2 4 4 2" xfId="4729"/>
    <cellStyle name="警告文本 2 5 5 2" xfId="4730"/>
    <cellStyle name="常规 7 7 3 2 2" xfId="4731"/>
    <cellStyle name="常规 8 4 2 2 4 2" xfId="4732"/>
    <cellStyle name="常规 7 6 4 5 2 2" xfId="4733"/>
    <cellStyle name="常规 23 2 3 2 3" xfId="4734"/>
    <cellStyle name="常规 7 7 3 2" xfId="4735"/>
    <cellStyle name="警告文本 2 5 5" xfId="4736"/>
    <cellStyle name="常规 8 4 2 2 4" xfId="4737"/>
    <cellStyle name="常规 5 2 3 3 2 4 3" xfId="4738"/>
    <cellStyle name="常规 5 2 3" xfId="4739"/>
    <cellStyle name="常规 10 2 2 4 2" xfId="4740"/>
    <cellStyle name="常规 15 2 3 2 2 2 3" xfId="4741"/>
    <cellStyle name="常规 7 7 2 5" xfId="4742"/>
    <cellStyle name="常规 6 5 3 3 2 2 2 2 2" xfId="4743"/>
    <cellStyle name="40% - 强调文字颜色 2 10 2" xfId="4744"/>
    <cellStyle name="常规 9 2 2 3 3 3 3" xfId="4745"/>
    <cellStyle name="常规 6 4 2 2 3 4 2 2" xfId="4746"/>
    <cellStyle name="常规 4 5 3 7 2" xfId="4747"/>
    <cellStyle name="常规 3 2 5 2 3 2 2 2" xfId="4748"/>
    <cellStyle name="常规 2 2 2 3 3 8" xfId="4749"/>
    <cellStyle name="常规 5 2 5 2 2 5" xfId="4750"/>
    <cellStyle name="常规 7 7 2 4 3" xfId="4751"/>
    <cellStyle name="常规 3 2 3 2 2 2 5 2 2" xfId="4752"/>
    <cellStyle name="常规 6 2 2 2 3 7" xfId="4753"/>
    <cellStyle name="常规 9 2 2 3 3 3 2" xfId="4754"/>
    <cellStyle name="常规 7 7 2 3 2 2 2" xfId="4755"/>
    <cellStyle name="常规 6 3 3 2 7" xfId="4756"/>
    <cellStyle name="常规 7 7 2 2 5" xfId="4757"/>
    <cellStyle name="常规 7 7 2 2 4" xfId="4758"/>
    <cellStyle name="常规 6 8 2 2 3 2 2" xfId="4759"/>
    <cellStyle name="警告文本 2 4 5" xfId="4760"/>
    <cellStyle name="常规 7 7 2 2" xfId="4761"/>
    <cellStyle name="常规 7 6 9 2 2" xfId="4762"/>
    <cellStyle name="常规 7 2 3 3 4 2 2" xfId="4763"/>
    <cellStyle name="常规 7 2 7 6" xfId="4764"/>
    <cellStyle name="常规 2 2 4 4 3 4 2 2" xfId="4765"/>
    <cellStyle name="常规 9 3 2 5 2 2" xfId="4766"/>
    <cellStyle name="常规 7 6 9 2" xfId="4767"/>
    <cellStyle name="常规 6 4 2 2 5 5 2" xfId="4768"/>
    <cellStyle name="常规 7 4 4 2 2 6" xfId="4769"/>
    <cellStyle name="输出 2 2 3 2 3" xfId="4770"/>
    <cellStyle name="常规 7 2 3 3 4 2" xfId="4771"/>
    <cellStyle name="标题 3 2 4 2 2" xfId="4772"/>
    <cellStyle name="常规 13 2 2 8" xfId="4773"/>
    <cellStyle name="常规 7 6 8 2 3" xfId="4774"/>
    <cellStyle name="常规 8 2 4 4 3 3" xfId="4775"/>
    <cellStyle name="注释 2 6 2" xfId="4776"/>
    <cellStyle name="解释性文本 2 3 3 3 2" xfId="4777"/>
    <cellStyle name="常规 7 2 5 2 7 2" xfId="4778"/>
    <cellStyle name="常规 7 6 5 3" xfId="4779"/>
    <cellStyle name="常规 6 3 2 3 7 3" xfId="4780"/>
    <cellStyle name="常规 8 2 3 3 6 2 2" xfId="4781"/>
    <cellStyle name="常规 7 2 3 3 3 2 3" xfId="4782"/>
    <cellStyle name="常规 6 6 3 2 4 4 3" xfId="4783"/>
    <cellStyle name="常规 4 2 6 2 4" xfId="4784"/>
    <cellStyle name="检查单元格 2 2 5 2 2" xfId="4785"/>
    <cellStyle name="常规 6 4 2 2 5 3 2" xfId="4786"/>
    <cellStyle name="常规 7 6 7" xfId="4787"/>
    <cellStyle name="常规 2 2 2 3 3 2 3 3 3" xfId="4788"/>
    <cellStyle name="好 2 4 2 4 2 2" xfId="4789"/>
    <cellStyle name="常规 9 2 5 5 2" xfId="4790"/>
    <cellStyle name="常规 6 5 3 4 2 2" xfId="4791"/>
    <cellStyle name="常规 7 2 3 3 2" xfId="4792"/>
    <cellStyle name="常规 6 4 2 2 5 2 2" xfId="4793"/>
    <cellStyle name="常规 6 3 2 3 8 2" xfId="4794"/>
    <cellStyle name="常规 6 3 2 3 8" xfId="4795"/>
    <cellStyle name="常规 7 6 5 2 2" xfId="4796"/>
    <cellStyle name="常规 7 6 5 2" xfId="4797"/>
    <cellStyle name="常规 6 3 2 3 7 2" xfId="4798"/>
    <cellStyle name="常规 57 4 2 2 2" xfId="4799"/>
    <cellStyle name="常规 7 6 5" xfId="4800"/>
    <cellStyle name="常规 5 2 2 3 7 3" xfId="4801"/>
    <cellStyle name="常规 6 3 2 3 7" xfId="4802"/>
    <cellStyle name="常规 6 3 2 4 4 2 2" xfId="4803"/>
    <cellStyle name="常规 17 3 4 4 3" xfId="4804"/>
    <cellStyle name="常规 6 6 3 2 6 2 2" xfId="4805"/>
    <cellStyle name="常规 7 6 4 5 2" xfId="4806"/>
    <cellStyle name="常规 7 6 4 4 3" xfId="4807"/>
    <cellStyle name="常规 7 6 4 4 2 3" xfId="4808"/>
    <cellStyle name="常规 6 3 2 2 2 2 3 2 2 2" xfId="4809"/>
    <cellStyle name="常规 7 6 4 4 2 2" xfId="4810"/>
    <cellStyle name="常规 23 2 2 2 3" xfId="4811"/>
    <cellStyle name="常规 18 2 2 2 3" xfId="4812"/>
    <cellStyle name="常规 4 2 4 4 3" xfId="4813"/>
    <cellStyle name="常规 6 6 3 2 2 6 2" xfId="4814"/>
    <cellStyle name="常规 6 7 2 2 2 5 2" xfId="4815"/>
    <cellStyle name="输入 2 5" xfId="4816"/>
    <cellStyle name="常规 7 6 4 4 2" xfId="4817"/>
    <cellStyle name="常规 9 2 2 3 2 5 2 2" xfId="4818"/>
    <cellStyle name="常规 6 5 2 2 3 6 2 2" xfId="4819"/>
    <cellStyle name="常规 8 5 3 5 2 2" xfId="4820"/>
    <cellStyle name="常规 7 6 4 3 3" xfId="4821"/>
    <cellStyle name="常规 7 3 2 3 2 3 3 2" xfId="4822"/>
    <cellStyle name="链接单元格 2 4 4 2" xfId="4823"/>
    <cellStyle name="解释性文本 2 2 7" xfId="4824"/>
    <cellStyle name="常规 29 9" xfId="4825"/>
    <cellStyle name="常规 34 9" xfId="4826"/>
    <cellStyle name="计算 2 4 2 2 2" xfId="4827"/>
    <cellStyle name="常规 9 2 2 2 4 4" xfId="4828"/>
    <cellStyle name="强调文字颜色 4 2 6 4 2 2" xfId="4829"/>
    <cellStyle name="常规 7 3 2 3 2 3 2 2" xfId="4830"/>
    <cellStyle name="链接单元格 2 4 3 2" xfId="4831"/>
    <cellStyle name="常规 7 6 4 2 2 2" xfId="4832"/>
    <cellStyle name="常规 4 2 2 4 3" xfId="4833"/>
    <cellStyle name="常规 6 3 2 3 6 2 2" xfId="4834"/>
    <cellStyle name="常规 7 6 4" xfId="4835"/>
    <cellStyle name="常规 6 3 2 3 6" xfId="4836"/>
    <cellStyle name="强调文字颜色 3 2 11 3" xfId="4837"/>
    <cellStyle name="常规 7 6 3 5 2 3" xfId="4838"/>
    <cellStyle name="常规 8 3 3 2 5 2 2" xfId="4839"/>
    <cellStyle name="常规 6 8 3 3 2 2" xfId="4840"/>
    <cellStyle name="常规 5 10 3" xfId="4841"/>
    <cellStyle name="常规 7 6 3 5 2 2" xfId="4842"/>
    <cellStyle name="常规 2 2 3 2 2 4 2 3" xfId="4843"/>
    <cellStyle name="常规 5 10 2" xfId="4844"/>
    <cellStyle name="常规 7 6 3 4 3" xfId="4845"/>
    <cellStyle name="常规 7 6 3 4 2 3" xfId="4846"/>
    <cellStyle name="常规 7 4 3 3 5" xfId="4847"/>
    <cellStyle name="常规 7 6 3 3" xfId="4848"/>
    <cellStyle name="常规 2 2 2 2 3 2 3 2 3" xfId="4849"/>
    <cellStyle name="常规 6 3 2 3 5 3" xfId="4850"/>
    <cellStyle name="常规 7 6 2 6 2 2" xfId="4851"/>
    <cellStyle name="常规 6 3 2 4 3 4 2" xfId="4852"/>
    <cellStyle name="常规 7 3 5 3 4" xfId="4853"/>
    <cellStyle name="常规 15 3 2 2 3 3" xfId="4854"/>
    <cellStyle name="常规 9 2 2 3 2 3 3 2 2" xfId="4855"/>
    <cellStyle name="常规 8 2 9 3" xfId="4856"/>
    <cellStyle name="常规 7 3 4 3 4" xfId="4857"/>
    <cellStyle name="常规 3 3 3 3 3 6" xfId="4858"/>
    <cellStyle name="常规 7 6 2 4 3" xfId="4859"/>
    <cellStyle name="常规 9 2 2 3 2 3 2 3" xfId="4860"/>
    <cellStyle name="常规 7 6 2 4 2 2" xfId="4861"/>
    <cellStyle name="常规 53 2 2 5 2" xfId="4862"/>
    <cellStyle name="常规 48 2 2 5 2" xfId="4863"/>
    <cellStyle name="好 2 4 2 3" xfId="4864"/>
    <cellStyle name="常规 21 2 4 4 2 2" xfId="4865"/>
    <cellStyle name="常规 6 2 2 11" xfId="4866"/>
    <cellStyle name="常规 7 3 3 3 4" xfId="4867"/>
    <cellStyle name="常规 9 2 2 3 2 3 2 2" xfId="4868"/>
    <cellStyle name="常规 6 5 2 2 3 4 2" xfId="4869"/>
    <cellStyle name="常规 8 5 3 3 2" xfId="4870"/>
    <cellStyle name="强调文字颜色 1 2 2 6 3" xfId="4871"/>
    <cellStyle name="常规 7 6 2 3 5" xfId="4872"/>
    <cellStyle name="常规 6 5 4 5 2 2" xfId="4873"/>
    <cellStyle name="常规 6 4 3 3 5 3" xfId="4874"/>
    <cellStyle name="常规 7 3 2 4 6 2 2" xfId="4875"/>
    <cellStyle name="常规 7 5 3 11" xfId="4876"/>
    <cellStyle name="常规 7 6 2 3 3 2 3" xfId="4877"/>
    <cellStyle name="常规 7 3 2 4 4 3" xfId="4878"/>
    <cellStyle name="常规 7 6 2 3 3 2 2" xfId="4879"/>
    <cellStyle name="常规 7 3 2 4 4 2" xfId="4880"/>
    <cellStyle name="常规 7 3 2 3 5" xfId="4881"/>
    <cellStyle name="常规 7 6 2 3 2 2 2" xfId="4882"/>
    <cellStyle name="常规 7 3 2 3 4 2" xfId="4883"/>
    <cellStyle name="常规 7 6 2 3 2 2" xfId="4884"/>
    <cellStyle name="常规 7 3 2 3 4" xfId="4885"/>
    <cellStyle name="常规 7 3 4 2 3 2 3" xfId="4886"/>
    <cellStyle name="常规 6 4 2 2 3 2 5" xfId="4887"/>
    <cellStyle name="常规 7 6 2 3 2" xfId="4888"/>
    <cellStyle name="常规 9 2 4 6 3" xfId="4889"/>
    <cellStyle name="常规 7 6 2 3" xfId="4890"/>
    <cellStyle name="常规 7 2 5 2 4 2" xfId="4891"/>
    <cellStyle name="常规 7 8 4 3 2" xfId="4892"/>
    <cellStyle name="常规 7 6 2 2 5" xfId="4893"/>
    <cellStyle name="常规 7 6 2 2 4 3" xfId="4894"/>
    <cellStyle name="常规 7 8 2 2 3 2 2" xfId="4895"/>
    <cellStyle name="强调文字颜色 4 2 2 4 4" xfId="4896"/>
    <cellStyle name="常规 7 4 4 3 4" xfId="4897"/>
    <cellStyle name="常规 7 6 2 2 4" xfId="4898"/>
    <cellStyle name="常规 2 3 2 2 2 2 2 2 2" xfId="4899"/>
    <cellStyle name="常规 7 6 2 2 3 2 2" xfId="4900"/>
    <cellStyle name="常规 7 6 2 2 3" xfId="4901"/>
    <cellStyle name="强调文字颜色 5 2 4 5 2" xfId="4902"/>
    <cellStyle name="汇总 2 2 4 3 2" xfId="4903"/>
    <cellStyle name="常规 2 3 2 2 3 6" xfId="4904"/>
    <cellStyle name="常规 9 6 9 2" xfId="4905"/>
    <cellStyle name="强调文字颜色 4 2 2 11" xfId="4906"/>
    <cellStyle name="常规 7 6 2 2 2" xfId="4907"/>
    <cellStyle name="常规 8 2 5 6 3" xfId="4908"/>
    <cellStyle name="常规 6 6 3 3 2" xfId="4909"/>
    <cellStyle name="常规 7 6 2" xfId="4910"/>
    <cellStyle name="常规 6 5 2 6 4 2 2" xfId="4911"/>
    <cellStyle name="常规 7 3 3 2 3 2 3" xfId="4912"/>
    <cellStyle name="常规 3 10 2 2" xfId="4913"/>
    <cellStyle name="常规 7 6 11" xfId="4914"/>
    <cellStyle name="常规 7 6 10" xfId="4915"/>
    <cellStyle name="常规 2 2 5 3 2 3" xfId="4916"/>
    <cellStyle name="常规 7 5 9 2" xfId="4917"/>
    <cellStyle name="常规 3 12 4 3" xfId="4918"/>
    <cellStyle name="常规 6 4 2 2 4 5 2" xfId="4919"/>
    <cellStyle name="常规 8 2 3 3 3" xfId="4920"/>
    <cellStyle name="强调文字颜色 6 2 5 4 2 2" xfId="4921"/>
    <cellStyle name="常规 6 4 2 2 4 3 2" xfId="4922"/>
    <cellStyle name="常规 7 5 6 5 2" xfId="4923"/>
    <cellStyle name="常规 7 3 4 2 2 7" xfId="4924"/>
    <cellStyle name="常规 4 5 3 5" xfId="4925"/>
    <cellStyle name="强调文字颜色 3 2 2 2 2 3 2 2" xfId="4926"/>
    <cellStyle name="常规 7 5 6 4 2" xfId="4927"/>
    <cellStyle name="常规 8 2 3 2 5 2" xfId="4928"/>
    <cellStyle name="常规 41 2 2 5" xfId="4929"/>
    <cellStyle name="常规 36 2 2 5" xfId="4930"/>
    <cellStyle name="常规 6 8 2 2 2 2 2 2" xfId="4931"/>
    <cellStyle name="常规 7 5 6 2" xfId="4932"/>
    <cellStyle name="常规 2 2 2 3 3 2 3 2 2 2" xfId="4933"/>
    <cellStyle name="常规 6 4 2 2 4 2 2" xfId="4934"/>
    <cellStyle name="常规 6 6 4 3 5 2" xfId="4935"/>
    <cellStyle name="常规 7 5 6" xfId="4936"/>
    <cellStyle name="常规 3 8 4 2 3" xfId="4937"/>
    <cellStyle name="常规 7 5 5 8" xfId="4938"/>
    <cellStyle name="常规 7 5 5 6 2 2" xfId="4939"/>
    <cellStyle name="常规 22 3 4 2 3" xfId="4940"/>
    <cellStyle name="常规 17 3 4 2 3" xfId="4941"/>
    <cellStyle name="常规 3 3 6 4 3" xfId="4942"/>
    <cellStyle name="常规 60 2 5" xfId="4943"/>
    <cellStyle name="常规 55 2 5" xfId="4944"/>
    <cellStyle name="常规 9 2 4 2 3 4 2" xfId="4945"/>
    <cellStyle name="常规 7 5 5 6 2" xfId="4946"/>
    <cellStyle name="检查单元格 2 2 2 3 2 2 2" xfId="4947"/>
    <cellStyle name="强调文字颜色 5 2 2 2 4" xfId="4948"/>
    <cellStyle name="强调文字颜色 6 2 4 4 2 2" xfId="4949"/>
    <cellStyle name="常规 7 5 5 4 2" xfId="4950"/>
    <cellStyle name="常规 6 5 2 2 2 7 2 2" xfId="4951"/>
    <cellStyle name="常规 9 2 10" xfId="4952"/>
    <cellStyle name="常规 8 5 2 6 2 2" xfId="4953"/>
    <cellStyle name="强调文字颜色 1 2 2 2 3" xfId="4954"/>
    <cellStyle name="常规 7 5 5 3 2" xfId="4955"/>
    <cellStyle name="常规 7 5 5 3" xfId="4956"/>
    <cellStyle name="常规 50 2 7" xfId="4957"/>
    <cellStyle name="常规 45 2 7" xfId="4958"/>
    <cellStyle name="常规 8 2 3 3 5 2 2" xfId="4959"/>
    <cellStyle name="常规 8 2 3 3 3 4 2" xfId="4960"/>
    <cellStyle name="常规 2 4 3 6 3 2" xfId="4961"/>
    <cellStyle name="常规 7 5 5 2 2 2" xfId="4962"/>
    <cellStyle name="常规 8 5 4 8" xfId="4963"/>
    <cellStyle name="常规 7 5 5 2 2" xfId="4964"/>
    <cellStyle name="常规 6 3 2 2 7 2 2" xfId="4965"/>
    <cellStyle name="常规 7 9 3 3 2" xfId="4966"/>
    <cellStyle name="常规 6 6 4 3 4 2 2" xfId="4967"/>
    <cellStyle name="常规 7 5 4 8" xfId="4968"/>
    <cellStyle name="常规 8 5 8 2 2" xfId="4969"/>
    <cellStyle name="常规 7 5 4 6 2 2" xfId="4970"/>
    <cellStyle name="常规 9 2 2 2 2 2 4 2" xfId="4971"/>
    <cellStyle name="常规 22 2 4 2 3" xfId="4972"/>
    <cellStyle name="常规 17 2 4 2 3" xfId="4973"/>
    <cellStyle name="常规 7 5 4 5 2 2" xfId="4974"/>
    <cellStyle name="常规 22 2 3 2 3" xfId="4975"/>
    <cellStyle name="常规 17 2 3 2 3" xfId="4976"/>
    <cellStyle name="常规 2 4 2 2 2 5 2 2" xfId="4977"/>
    <cellStyle name="常规 7 5 4 4 2 2" xfId="4978"/>
    <cellStyle name="常规 22 2 2 2 3" xfId="4979"/>
    <cellStyle name="常规 17 2 2 2 3" xfId="4980"/>
    <cellStyle name="常规 8 2 2 2 2 2 4 3" xfId="4981"/>
    <cellStyle name="强调文字颜色 3 2 2 2 4 2 2" xfId="4982"/>
    <cellStyle name="常规 6 6 3 3 2 3 4" xfId="4983"/>
    <cellStyle name="常规 7 5 4 4 2" xfId="4984"/>
    <cellStyle name="常规 6 5 2 2 2 6 2 2" xfId="4985"/>
    <cellStyle name="常规 8 5 2 5 2 2" xfId="4986"/>
    <cellStyle name="常规 6 4 2 2 4 2 3" xfId="4987"/>
    <cellStyle name="常规 8 2 3 2 4" xfId="4988"/>
    <cellStyle name="常规 5 8 3 2" xfId="4989"/>
    <cellStyle name="常规 7 5 4 3" xfId="4990"/>
    <cellStyle name="常规 8 2 3 3 3 3 2" xfId="4991"/>
    <cellStyle name="常规 54 2 4 3" xfId="4992"/>
    <cellStyle name="常规 49 2 4 3" xfId="4993"/>
    <cellStyle name="常规 7 5 3 7 2" xfId="4994"/>
    <cellStyle name="常规 7 5 3 8 2 2" xfId="4995"/>
    <cellStyle name="常规 7 5 3 8 2" xfId="4996"/>
    <cellStyle name="常规 8 2 2 3 2 4 2 2" xfId="4997"/>
    <cellStyle name="常规 2 3 3 5 3 2 2" xfId="4998"/>
    <cellStyle name="常规 7 5 3 4 6" xfId="4999"/>
    <cellStyle name="计算 2 2 2" xfId="5000"/>
    <cellStyle name="常规 9 6 2 8" xfId="5001"/>
    <cellStyle name="常规 8 2 3 2 4 3 2" xfId="5002"/>
    <cellStyle name="常规 7 5 3 4 2 3" xfId="5003"/>
    <cellStyle name="常规 2 3 2 3 2 3 2 2" xfId="5004"/>
    <cellStyle name="常规 10 4 4 5 2 2" xfId="5005"/>
    <cellStyle name="强调文字颜色 5 2 4 4 2 2" xfId="5006"/>
    <cellStyle name="强调文字颜色 3 2 3 5" xfId="5007"/>
    <cellStyle name="注释 2 2 2 2 4 2" xfId="5008"/>
    <cellStyle name="常规 7 5 3 4" xfId="5009"/>
    <cellStyle name="常规 6 3 2 2 5 4" xfId="5010"/>
    <cellStyle name="常规 7 5 3 3 6" xfId="5011"/>
    <cellStyle name="常规 38 2 2 6 2" xfId="5012"/>
    <cellStyle name="常规 8 3 3 2 2 4 2 2" xfId="5013"/>
    <cellStyle name="常规 2 2 2 6 7" xfId="5014"/>
    <cellStyle name="常规 11 6 2 4 2" xfId="5015"/>
    <cellStyle name="常规 2 3 3 2 4 4" xfId="5016"/>
    <cellStyle name="常规 4 2 2 4 5 3" xfId="5017"/>
    <cellStyle name="常规 6 3 3 2 2 2 2 2 2" xfId="5018"/>
    <cellStyle name="常规 2 5 3 2 2 2 3" xfId="5019"/>
    <cellStyle name="常规 20 2 2 6" xfId="5020"/>
    <cellStyle name="常规 15 2 2 6" xfId="5021"/>
    <cellStyle name="常规 7 3 3 5 2 2 2" xfId="5022"/>
    <cellStyle name="输出 2 2 3 6" xfId="5023"/>
    <cellStyle name="常规 7 5 3 3 2" xfId="5024"/>
    <cellStyle name="常规 6 3 2 2 5 3 2" xfId="5025"/>
    <cellStyle name="常规 7 5 3 3" xfId="5026"/>
    <cellStyle name="好 2 3 2 4 2 2" xfId="5027"/>
    <cellStyle name="常规 8 2 2 4 2 3 3" xfId="5028"/>
    <cellStyle name="常规 8 2 5 5 2" xfId="5029"/>
    <cellStyle name="常规 6 3 2 2 5 3" xfId="5030"/>
    <cellStyle name="常规 6 6 4 3 2 3" xfId="5031"/>
    <cellStyle name="常规 2 2 2 2 3 2 2 4" xfId="5032"/>
    <cellStyle name="常规 7 2 3 4 2 3 3 3" xfId="5033"/>
    <cellStyle name="常规 7 5 3 2 7 2" xfId="5034"/>
    <cellStyle name="检查单元格 2 6 3" xfId="5035"/>
    <cellStyle name="链接单元格 2 2 2 2" xfId="5036"/>
    <cellStyle name="常规 7 5 3 2 6 2 2" xfId="5037"/>
    <cellStyle name="常规 5 3 2 2 5 3" xfId="5038"/>
    <cellStyle name="检查单元格 2 5 3 2" xfId="5039"/>
    <cellStyle name="常规 6 10 2 4 4 3" xfId="5040"/>
    <cellStyle name="常规 3 9 2 4 3 2 2" xfId="5041"/>
    <cellStyle name="常规 2 5 5 2" xfId="5042"/>
    <cellStyle name="常规 8 6 3 3 3" xfId="5043"/>
    <cellStyle name="常规 7 5 3 2 5 2 2" xfId="5044"/>
    <cellStyle name="常规 6 5 2 3 3 4 3" xfId="5045"/>
    <cellStyle name="好 2 4 4 4" xfId="5046"/>
    <cellStyle name="强调文字颜色 6 2 9 2" xfId="5047"/>
    <cellStyle name="常规 7 5 3 2 3" xfId="5048"/>
    <cellStyle name="常规 8 4 2 7 2" xfId="5049"/>
    <cellStyle name="常规 4 2 2 6 5" xfId="5050"/>
    <cellStyle name="常规 47 2 2 3 2" xfId="5051"/>
    <cellStyle name="常规 52 2 2 3 2" xfId="5052"/>
    <cellStyle name="常规 7 7 2 3 3 2 2" xfId="5053"/>
    <cellStyle name="好 2 11" xfId="5054"/>
    <cellStyle name="常规 8 2 2 6" xfId="5055"/>
    <cellStyle name="常规 4 2 2 3 4 3" xfId="5056"/>
    <cellStyle name="常规 7 3 3 4 2 5 3" xfId="5057"/>
    <cellStyle name="常规 3 7 3 3 3" xfId="5058"/>
    <cellStyle name="常规 6 5 2 2 3 7" xfId="5059"/>
    <cellStyle name="常规 7 5 3 12" xfId="5060"/>
    <cellStyle name="常规 7 8 2 2 5 2 2" xfId="5061"/>
    <cellStyle name="解释性文本 2 2 2 3 4 3" xfId="5062"/>
    <cellStyle name="常规 7 2 9 3 2" xfId="5063"/>
    <cellStyle name="常规 6 3 5 6" xfId="5064"/>
    <cellStyle name="常规 2 2 4 3 7 3" xfId="5065"/>
    <cellStyle name="常规 8 2 2 5" xfId="5066"/>
    <cellStyle name="强调文字颜色 4 2 7" xfId="5067"/>
    <cellStyle name="常规 4 2 2 3 4 2" xfId="5068"/>
    <cellStyle name="适中 2 4 4 3" xfId="5069"/>
    <cellStyle name="常规 3 3 2 10" xfId="5070"/>
    <cellStyle name="常规 8 5 3 5 3" xfId="5071"/>
    <cellStyle name="常规 3 7 3 3 2" xfId="5072"/>
    <cellStyle name="常规 6 9 4 2 4 3" xfId="5073"/>
    <cellStyle name="常规 7 5 3 10 3" xfId="5074"/>
    <cellStyle name="常规 2 2 3 2 2 2 2 3 2" xfId="5075"/>
    <cellStyle name="常规 7 2 6 3 5 2 2" xfId="5076"/>
    <cellStyle name="常规 4 2 2 2 2 3 2 2 2" xfId="5077"/>
    <cellStyle name="常规 23 2 3 6" xfId="5078"/>
    <cellStyle name="常规 21 2 3 8 2" xfId="5079"/>
    <cellStyle name="好 3 4 4 3" xfId="5080"/>
    <cellStyle name="常规 8 2 2 4 2" xfId="5081"/>
    <cellStyle name="汇总 2 2 4 2 3" xfId="5082"/>
    <cellStyle name="强调文字颜色 4 2 6 2" xfId="5083"/>
    <cellStyle name="常规 7 5 2 8 2 2" xfId="5084"/>
    <cellStyle name="常规 7 3 2" xfId="5085"/>
    <cellStyle name="常规 6 4 5 2 4 2" xfId="5086"/>
    <cellStyle name="常规 6 6 2 2 8" xfId="5087"/>
    <cellStyle name="常规 7 5 2 7 2 3" xfId="5088"/>
    <cellStyle name="常规 7 5 2 7 2 2" xfId="5089"/>
    <cellStyle name="常规 7 2 2 4 3 3 2" xfId="5090"/>
    <cellStyle name="常规 6 5 11 2" xfId="5091"/>
    <cellStyle name="强调文字颜色 5 2 6 3" xfId="5092"/>
    <cellStyle name="常规 3 2 2 2 2 2 2" xfId="5093"/>
    <cellStyle name="常规 6 4 3 3 4 5 2" xfId="5094"/>
    <cellStyle name="常规 9 3 3 5 3" xfId="5095"/>
    <cellStyle name="常规 7 5 2 4 2 2" xfId="5096"/>
    <cellStyle name="常规 3 9 4 4 2" xfId="5097"/>
    <cellStyle name="常规 52 2 2 5 2" xfId="5098"/>
    <cellStyle name="常规 47 2 2 5 2" xfId="5099"/>
    <cellStyle name="常规 7 5 3 2 4 2 2" xfId="5100"/>
    <cellStyle name="常规 8 6 2 3 3" xfId="5101"/>
    <cellStyle name="检查单元格 2 2 2 2" xfId="5102"/>
    <cellStyle name="常规 6 4 2 2 2 2 3 2" xfId="5103"/>
    <cellStyle name="常规 7 5 2 4" xfId="5104"/>
    <cellStyle name="常规 6 3 2 2 4 4" xfId="5105"/>
    <cellStyle name="常规 9 2 2 8" xfId="5106"/>
    <cellStyle name="注释 2 2 12" xfId="5107"/>
    <cellStyle name="常规 6 6 3 2 2 2 3 3" xfId="5108"/>
    <cellStyle name="常规 4 2 2 4 5" xfId="5109"/>
    <cellStyle name="常规 2 5 3 2 2 2" xfId="5110"/>
    <cellStyle name="常规 7 7 2 3 3" xfId="5111"/>
    <cellStyle name="常规 7 5 2 3 4 2 2" xfId="5112"/>
    <cellStyle name="常规 7 2 5 5 6 2 2" xfId="5113"/>
    <cellStyle name="强调文字颜色 5 2 3 3 2 2" xfId="5114"/>
    <cellStyle name="警告文本 2 2 6 3" xfId="5115"/>
    <cellStyle name="常规 7 5 2 3 2 2 2" xfId="5116"/>
    <cellStyle name="常规 7 5 2 3" xfId="5117"/>
    <cellStyle name="常规 6 3 2 2 4 3" xfId="5118"/>
    <cellStyle name="常规 7 5 2 2 5 2 3" xfId="5119"/>
    <cellStyle name="常规 5 4 6" xfId="5120"/>
    <cellStyle name="常规 6 9 2 2 8" xfId="5121"/>
    <cellStyle name="常规 6 10 9 3" xfId="5122"/>
    <cellStyle name="常规 4 3 3 2 5" xfId="5123"/>
    <cellStyle name="常规 7 6 3 3 3" xfId="5124"/>
    <cellStyle name="常规 7 5 2 2 5 2 2" xfId="5125"/>
    <cellStyle name="常规 3 4 3 2 6" xfId="5126"/>
    <cellStyle name="常规 23 4 6 2" xfId="5127"/>
    <cellStyle name="常规 7 3 2 3 2 2 3 2" xfId="5128"/>
    <cellStyle name="常规 4 2 5 3 4 2" xfId="5129"/>
    <cellStyle name="常规 43 2 2 2 2" xfId="5130"/>
    <cellStyle name="常规 38 2 2 2 2" xfId="5131"/>
    <cellStyle name="链接单元格 2 3 4 2" xfId="5132"/>
    <cellStyle name="常规 7 5 2 2 4 3" xfId="5133"/>
    <cellStyle name="强调文字颜色 5 2 3 2 4 2" xfId="5134"/>
    <cellStyle name="常规 11 3 9" xfId="5135"/>
    <cellStyle name="常规 7 6 2 3 4" xfId="5136"/>
    <cellStyle name="常规 7 5 2 2 4 2 3" xfId="5137"/>
    <cellStyle name="常规 7 6 2 3 3" xfId="5138"/>
    <cellStyle name="常规 7 5 2 2 4 2 2" xfId="5139"/>
    <cellStyle name="常规 7 5 2" xfId="5140"/>
    <cellStyle name="常规 7 5 11 3" xfId="5141"/>
    <cellStyle name="常规 7 4 9 2 2" xfId="5142"/>
    <cellStyle name="常规 6 3 4" xfId="5143"/>
    <cellStyle name="好 2 4 11" xfId="5144"/>
    <cellStyle name="常规 7 4 5 3 4" xfId="5145"/>
    <cellStyle name="常规 6 5 2 4 3 4" xfId="5146"/>
    <cellStyle name="常规 9 6 2 6 2" xfId="5147"/>
    <cellStyle name="常规 8 7 3 3" xfId="5148"/>
    <cellStyle name="常规 8 5 2 2 5" xfId="5149"/>
    <cellStyle name="常规 7 4 5 3 3" xfId="5150"/>
    <cellStyle name="强调文字颜色 4 2 3 4 3" xfId="5151"/>
    <cellStyle name="输出 2 5 3 2" xfId="5152"/>
    <cellStyle name="强调文字颜色 4 2 3 4 2" xfId="5153"/>
    <cellStyle name="常规 7 4 5 3" xfId="5154"/>
    <cellStyle name="强调文字颜色 4 2 3 4" xfId="5155"/>
    <cellStyle name="强调文字颜色 4 2 3 6 3" xfId="5156"/>
    <cellStyle name="常规 7 3 2 2 7 2 2" xfId="5157"/>
    <cellStyle name="常规 5 3 6 3 3" xfId="5158"/>
    <cellStyle name="常规 7 3 3 4 3 2 2" xfId="5159"/>
    <cellStyle name="常规 7 4 5 2 4 3" xfId="5160"/>
    <cellStyle name="常规 6 5 2 3 4 4" xfId="5161"/>
    <cellStyle name="检查单元格 2 3 11" xfId="5162"/>
    <cellStyle name="常规 7 4 5 2 4" xfId="5163"/>
    <cellStyle name="常规 7 4 5 2 3" xfId="5164"/>
    <cellStyle name="常规 7 4 5 2 2 2" xfId="5165"/>
    <cellStyle name="常规 7 4 5 2 2" xfId="5166"/>
    <cellStyle name="常规 6 6 4 2 4 2 2" xfId="5167"/>
    <cellStyle name="常规 6 2 2 2 3 5 2" xfId="5168"/>
    <cellStyle name="好 2 5 5" xfId="5169"/>
    <cellStyle name="常规 7 4 5 2" xfId="5170"/>
    <cellStyle name="强调文字颜色 4 2 3 3" xfId="5171"/>
    <cellStyle name="强调文字颜色 4 2 3 6 2" xfId="5172"/>
    <cellStyle name="常规 30 9" xfId="5173"/>
    <cellStyle name="常规 25 9" xfId="5174"/>
    <cellStyle name="常规 6 6 4 2 4 2" xfId="5175"/>
    <cellStyle name="常规 7 4 4 7 2 2" xfId="5176"/>
    <cellStyle name="常规 21 2 5 2 3" xfId="5177"/>
    <cellStyle name="常规 6 4 5 2 2 2 2" xfId="5178"/>
    <cellStyle name="强调文字颜色 4 2 2 6 2" xfId="5179"/>
    <cellStyle name="常规 3 2 2 4 2 4 2 2" xfId="5180"/>
    <cellStyle name="常规 8 2 2 3 2 3 3 2" xfId="5181"/>
    <cellStyle name="常规 7 2 5 3 3 5 2" xfId="5182"/>
    <cellStyle name="常规 6 2 2 2 2 8" xfId="5183"/>
    <cellStyle name="常规 7 4 4 4 5 2 3" xfId="5184"/>
    <cellStyle name="常规 8 2 5 3 5" xfId="5185"/>
    <cellStyle name="常规 4 6 10" xfId="5186"/>
    <cellStyle name="强调文字颜色 1 3" xfId="5187"/>
    <cellStyle name="常规 6 5 2 2 2 4 2 3" xfId="5188"/>
    <cellStyle name="常规 6 2 4 2 2 2 2" xfId="5189"/>
    <cellStyle name="常规 6 5 2 2 3 2 5 2" xfId="5190"/>
    <cellStyle name="常规 5 5 2 3 2 3" xfId="5191"/>
    <cellStyle name="常规 2 6 4 2 4 2 3" xfId="5192"/>
    <cellStyle name="常规 3 4 4 3 6" xfId="5193"/>
    <cellStyle name="常规 7 4 4 4 4 3" xfId="5194"/>
    <cellStyle name="常规 3 2 4 2 3 3 2 2" xfId="5195"/>
    <cellStyle name="常规 21 2 2 4 4" xfId="5196"/>
    <cellStyle name="强调文字颜色 4 2 2 5 4 3" xfId="5197"/>
    <cellStyle name="常规 6 6 4 3 5" xfId="5198"/>
    <cellStyle name="常规 7 4 4 4 4" xfId="5199"/>
    <cellStyle name="强调文字颜色 4 2 2 5 4" xfId="5200"/>
    <cellStyle name="常规 3 2 4 3 7" xfId="5201"/>
    <cellStyle name="常规 7 4 4 4 3" xfId="5202"/>
    <cellStyle name="常规 9 2 3 2 3 4 2 2" xfId="5203"/>
    <cellStyle name="常规 3 2 4 3 6" xfId="5204"/>
    <cellStyle name="常规 21 5 7 2" xfId="5205"/>
    <cellStyle name="解释性文本 2 2 2 8 3" xfId="5206"/>
    <cellStyle name="解释性文本 2 2 2 8 2" xfId="5207"/>
    <cellStyle name="解释性文本 2 2 2 8" xfId="5208"/>
    <cellStyle name="常规 2 3 4 3 2 3" xfId="5209"/>
    <cellStyle name="常规 2 3 3 4 6" xfId="5210"/>
    <cellStyle name="20% - 强调文字颜色 3 2 3 3" xfId="5211"/>
    <cellStyle name="常规 7 4 4 4" xfId="5212"/>
    <cellStyle name="强调文字颜色 4 2 2 5" xfId="5213"/>
    <cellStyle name="强调文字颜色 2 2 2 3 4 2 2" xfId="5214"/>
    <cellStyle name="常规 7 2 4 3 2 2" xfId="5215"/>
    <cellStyle name="常规 7 4 4 3 3 2 2" xfId="5216"/>
    <cellStyle name="强调文字颜色 4 2 2 4 3 2 2" xfId="5217"/>
    <cellStyle name="常规 3 2 4 2 6 2 2" xfId="5218"/>
    <cellStyle name="常规 2 6 3 3 2" xfId="5219"/>
    <cellStyle name="常规 7 4 4 3 3" xfId="5220"/>
    <cellStyle name="强调文字颜色 4 2 2 4 3" xfId="5221"/>
    <cellStyle name="常规 7 4 4 3 2 2 2" xfId="5222"/>
    <cellStyle name="常规 6 5 2 3 2 2 4" xfId="5223"/>
    <cellStyle name="常规 7 4 4 3 2 2" xfId="5224"/>
    <cellStyle name="强调文字颜色 4 2 2 4 2 2" xfId="5225"/>
    <cellStyle name="常规 7 4 4 3 2" xfId="5226"/>
    <cellStyle name="强调文字颜色 4 2 2 4 2" xfId="5227"/>
    <cellStyle name="常规 8 2 3 3 2 3 2 2" xfId="5228"/>
    <cellStyle name="常规 6 2 2 2 2 6 2" xfId="5229"/>
    <cellStyle name="常规 6 5 3 2 6 3" xfId="5230"/>
    <cellStyle name="注释 2 2 2 3 2 3" xfId="5231"/>
    <cellStyle name="常规 7 4 4 3" xfId="5232"/>
    <cellStyle name="常规 7 4 4 2 9 2" xfId="5233"/>
    <cellStyle name="常规 7 4 4 2 8 2 3" xfId="5234"/>
    <cellStyle name="好 2 3 3 2" xfId="5235"/>
    <cellStyle name="常规 6 6 2 2 3 3 3" xfId="5236"/>
    <cellStyle name="常规 14 3 3" xfId="5237"/>
    <cellStyle name="常规 7 4 3 7 2" xfId="5238"/>
    <cellStyle name="常规 6 4 3 3 4 3 2" xfId="5239"/>
    <cellStyle name="常规 3 2 4 2 2 5 2" xfId="5240"/>
    <cellStyle name="常规 3 2 3 2 2 2 2 2 2" xfId="5241"/>
    <cellStyle name="常规 7 4 4 2 8 2 2" xfId="5242"/>
    <cellStyle name="20% - 强调文字颜色 1 2 3 2 2" xfId="5243"/>
    <cellStyle name="常规 2 5 2 3 3" xfId="5244"/>
    <cellStyle name="常规 6 6 3 3 2 8" xfId="5245"/>
    <cellStyle name="常规 6 5 3 8" xfId="5246"/>
    <cellStyle name="强调文字颜色 2 2 3 9 2" xfId="5247"/>
    <cellStyle name="常规 50 2 2 3" xfId="5248"/>
    <cellStyle name="常规 45 2 2 3" xfId="5249"/>
    <cellStyle name="常规 6 6 3 3 5 3" xfId="5250"/>
    <cellStyle name="常规 53 2 6 3" xfId="5251"/>
    <cellStyle name="常规 48 2 6 3" xfId="5252"/>
    <cellStyle name="常规 7 4 4 2 8" xfId="5253"/>
    <cellStyle name="常规 8 2 3 2 3 5 2" xfId="5254"/>
    <cellStyle name="好 2 2 3 2" xfId="5255"/>
    <cellStyle name="常规 6 6 2 2 2 3 3" xfId="5256"/>
    <cellStyle name="常规 6 4 3 3 3 3 2" xfId="5257"/>
    <cellStyle name="常规 7 4 4 2 7 2 2" xfId="5258"/>
    <cellStyle name="常规 6 6 3 2 2 8" xfId="5259"/>
    <cellStyle name="常规 7 4 4 2 7" xfId="5260"/>
    <cellStyle name="常规 7 4 4 2 6 2 2" xfId="5261"/>
    <cellStyle name="常规 4 4 2 2 5 3" xfId="5262"/>
    <cellStyle name="常规 7 4 4 2 5 2 2" xfId="5263"/>
    <cellStyle name="常规 2 2 2 7 3 2" xfId="5264"/>
    <cellStyle name="常规 6 6 2 4 3 3 2" xfId="5265"/>
    <cellStyle name="常规 9 2 2 4 4" xfId="5266"/>
    <cellStyle name="汇总 2 2 10 2" xfId="5267"/>
    <cellStyle name="常规 6 4 2 2 3 6 2 2" xfId="5268"/>
    <cellStyle name="常规 9 2 3 3 2 3" xfId="5269"/>
    <cellStyle name="常规 7 2 3 3 5 2" xfId="5270"/>
    <cellStyle name="常规 5 7 3 3" xfId="5271"/>
    <cellStyle name="常规 8 2 2 2 5" xfId="5272"/>
    <cellStyle name="常规 9 3 2 6 2" xfId="5273"/>
    <cellStyle name="常规 15 3 2 2 6" xfId="5274"/>
    <cellStyle name="常规 2 4 2 4 7 2" xfId="5275"/>
    <cellStyle name="常规 5 4 2 5 3" xfId="5276"/>
    <cellStyle name="输出 2 2 3 3 2 2" xfId="5277"/>
    <cellStyle name="常规 7 4 4 2 3 5 2" xfId="5278"/>
    <cellStyle name="常规 4 8 2 2" xfId="5279"/>
    <cellStyle name="常规 7 5 2 7 2" xfId="5280"/>
    <cellStyle name="常规 3 2 2 2 2 2" xfId="5281"/>
    <cellStyle name="强调文字颜色 5 2 3 5 2" xfId="5282"/>
    <cellStyle name="常规 7 4 4 2 3 4 2 3" xfId="5283"/>
    <cellStyle name="警告文本 2 2 6 2 2" xfId="5284"/>
    <cellStyle name="常规 8 5 3 3 4 3" xfId="5285"/>
    <cellStyle name="好 2 2 3 5" xfId="5286"/>
    <cellStyle name="强调文字颜色 5 2 2 2 2 2 3" xfId="5287"/>
    <cellStyle name="常规 6 6 2 2 2 3 6" xfId="5288"/>
    <cellStyle name="常规 21 5 5 3" xfId="5289"/>
    <cellStyle name="常规 21 2 10" xfId="5290"/>
    <cellStyle name="常规 13 3 6" xfId="5291"/>
    <cellStyle name="常规 8 4 4 4 2" xfId="5292"/>
    <cellStyle name="常规 9" xfId="5293"/>
    <cellStyle name="常规 6 4 3 2 2 2 2 2" xfId="5294"/>
    <cellStyle name="常规 7 4 4 2 3 2" xfId="5295"/>
    <cellStyle name="常规 7 4 4 2 3" xfId="5296"/>
    <cellStyle name="强调文字颜色 4 2 2 3 3" xfId="5297"/>
    <cellStyle name="强调文字颜色 1 2 2 2 5 2 2" xfId="5298"/>
    <cellStyle name="常规 6 5 3 2 2 2 6" xfId="5299"/>
    <cellStyle name="常规 8 2 8 2 2 2" xfId="5300"/>
    <cellStyle name="常规 7 4 4 2 2 7" xfId="5301"/>
    <cellStyle name="常规 2 3 4 2 3 2 2" xfId="5302"/>
    <cellStyle name="常规 6 4 2 5 5" xfId="5303"/>
    <cellStyle name="常规 49 4 2 2 2" xfId="5304"/>
    <cellStyle name="常规 54 4 2 2 2" xfId="5305"/>
    <cellStyle name="常规 7 2 3 3 4 3" xfId="5306"/>
    <cellStyle name="常规 6 6 4 2 3 2 2 2" xfId="5307"/>
    <cellStyle name="常规 7 4 4 2 2" xfId="5308"/>
    <cellStyle name="强调文字颜色 4 2 2 3 2" xfId="5309"/>
    <cellStyle name="强调文字颜色 4 2 3 5 2 2" xfId="5310"/>
    <cellStyle name="输出 2 12" xfId="5311"/>
    <cellStyle name="警告文本 2 3 3 4" xfId="5312"/>
    <cellStyle name="常规 4 2 5 2 3 2 2 2" xfId="5313"/>
    <cellStyle name="常规 7 4 4 10 2" xfId="5314"/>
    <cellStyle name="20% - 强调文字颜色 2 2 2 2 2 2" xfId="5315"/>
    <cellStyle name="常规 6 2 5 3 2 3" xfId="5316"/>
    <cellStyle name="常规 2 2 3 3 5 2 2" xfId="5317"/>
    <cellStyle name="常规 7 4 4 10" xfId="5318"/>
    <cellStyle name="常规 7 4 3 7 2 2" xfId="5319"/>
    <cellStyle name="常规 6 4 3 3 4 3 2 2" xfId="5320"/>
    <cellStyle name="常规 7 4 3 6 2 2" xfId="5321"/>
    <cellStyle name="好 2 3 4" xfId="5322"/>
    <cellStyle name="解释性文本 2 2 3 4 2 2" xfId="5323"/>
    <cellStyle name="常规 7 4 3 4 6" xfId="5324"/>
    <cellStyle name="常规 7 4 3 4 5" xfId="5325"/>
    <cellStyle name="常规 7 3 2 3 2 2 4 2 3" xfId="5326"/>
    <cellStyle name="常规 7 4 3 4 4 2" xfId="5327"/>
    <cellStyle name="常规 37 2" xfId="5328"/>
    <cellStyle name="常规 42 2" xfId="5329"/>
    <cellStyle name="常规 7 4 3 4 3 3" xfId="5330"/>
    <cellStyle name="常规 7 2 6 2 2 4 2" xfId="5331"/>
    <cellStyle name="常规 7 4 3 4 3 2" xfId="5332"/>
    <cellStyle name="常规 7 4 3 4 2 2 2" xfId="5333"/>
    <cellStyle name="强调文字颜色 6 2 6 4 3" xfId="5334"/>
    <cellStyle name="常规 7 4 3 4 2" xfId="5335"/>
    <cellStyle name="常规 6 3 2 2 3 3" xfId="5336"/>
    <cellStyle name="常规 7 4 3 4" xfId="5337"/>
    <cellStyle name="常规 7 4 3 3 6 2" xfId="5338"/>
    <cellStyle name="常规 7 4 3 3 6" xfId="5339"/>
    <cellStyle name="常规 7 5 2 2 5 3" xfId="5340"/>
    <cellStyle name="常规 7 4 3 3 5 2 2" xfId="5341"/>
    <cellStyle name="常规 4 2 4 2 3 4 2" xfId="5342"/>
    <cellStyle name="常规 40 5" xfId="5343"/>
    <cellStyle name="常规 35 5" xfId="5344"/>
    <cellStyle name="解释性文本 2 3 3" xfId="5345"/>
    <cellStyle name="常规 7 4 3 3 3 3" xfId="5346"/>
    <cellStyle name="常规 2 3 2 2 2 2 3 2" xfId="5347"/>
    <cellStyle name="常规 7 4 3 3 3 2 2" xfId="5348"/>
    <cellStyle name="常规 7 4 3 3 3 2" xfId="5349"/>
    <cellStyle name="常规 3 2 3 2 6 2" xfId="5350"/>
    <cellStyle name="常规 21 4 6 2 2" xfId="5351"/>
    <cellStyle name="注释 16" xfId="5352"/>
    <cellStyle name="检查单元格 2 10 2" xfId="5353"/>
    <cellStyle name="常规 7 3 2 2 2 4 2 2" xfId="5354"/>
    <cellStyle name="常规 8 3 8 2 2" xfId="5355"/>
    <cellStyle name="注释 2 5 3 3" xfId="5356"/>
    <cellStyle name="常规 8 3 2 2 3 2 2" xfId="5357"/>
    <cellStyle name="常规 6 6 4 9" xfId="5358"/>
    <cellStyle name="强调文字颜色 5 2 4 3 2 2" xfId="5359"/>
    <cellStyle name="常规 3 2 3 3 2 3 5 2" xfId="5360"/>
    <cellStyle name="常规 6 6 4 2 2 3 3" xfId="5361"/>
    <cellStyle name="强调文字颜色 1 2 2 4 3 2" xfId="5362"/>
    <cellStyle name="检查单元格 2 2 3 4 2" xfId="5363"/>
    <cellStyle name="常规 7 4 3 3 2 3" xfId="5364"/>
    <cellStyle name="常规 2 3 2 2 2 2 2 2" xfId="5365"/>
    <cellStyle name="常规 10 3 4 4 2 2" xfId="5366"/>
    <cellStyle name="常规 7 4 3 3 2 2 2" xfId="5367"/>
    <cellStyle name="常规 9 2 4 4 5" xfId="5368"/>
    <cellStyle name="常规 7 4 3 3 2" xfId="5369"/>
    <cellStyle name="常规 7 4 3 3" xfId="5370"/>
    <cellStyle name="常规 7 4 3 2 8 2 3" xfId="5371"/>
    <cellStyle name="常规 7 4 3 2 8 2" xfId="5372"/>
    <cellStyle name="常规 8 2 3 2 2 5 2 2" xfId="5373"/>
    <cellStyle name="常规 7 2 6 2 2 2 3" xfId="5374"/>
    <cellStyle name="常规 13 2 2 7" xfId="5375"/>
    <cellStyle name="常规 6 3 3 2 4 4 3" xfId="5376"/>
    <cellStyle name="汇总 2 11 2" xfId="5377"/>
    <cellStyle name="常规 7 4 3 2 8" xfId="5378"/>
    <cellStyle name="常规 8 2 3 2 2 5 2" xfId="5379"/>
    <cellStyle name="常规 7 4 3 2 7 3" xfId="5380"/>
    <cellStyle name="常规 7 4 3 2 7 2 3" xfId="5381"/>
    <cellStyle name="常规 7 4 3 2 7 2 2" xfId="5382"/>
    <cellStyle name="常规 4 3 2 3 5 3" xfId="5383"/>
    <cellStyle name="常规 6 5 3 2 2 8" xfId="5384"/>
    <cellStyle name="常规 6 9 3 2 2 3 2 2" xfId="5385"/>
    <cellStyle name="常规 9 5 2 7" xfId="5386"/>
    <cellStyle name="常规 7 6 7 2" xfId="5387"/>
    <cellStyle name="常规 7 4 3 2 7 2" xfId="5388"/>
    <cellStyle name="常规 7 4 3 2 6 3" xfId="5389"/>
    <cellStyle name="常规 8 2 4 2 2 3 2 2" xfId="5390"/>
    <cellStyle name="常规 7 3 2 2 2 3 4 2" xfId="5391"/>
    <cellStyle name="输入 2 2 3 4 2 2" xfId="5392"/>
    <cellStyle name="常规 9 7 4 3" xfId="5393"/>
    <cellStyle name="常规 7 4 3 2 5 2 2" xfId="5394"/>
    <cellStyle name="常规 7 4 3 2 5 2" xfId="5395"/>
    <cellStyle name="常规 7 4 3 2 3 6" xfId="5396"/>
    <cellStyle name="常规 8 2 3 2 4 4 2 2" xfId="5397"/>
    <cellStyle name="常规 6 3 2 6 4" xfId="5398"/>
    <cellStyle name="常规 9 2 2 3 2 3" xfId="5399"/>
    <cellStyle name="常规 7 4 3 2 3 5 2" xfId="5400"/>
    <cellStyle name="常规 6 3 2 6 3 2" xfId="5401"/>
    <cellStyle name="常规 9 2 2 3 2 2 2" xfId="5402"/>
    <cellStyle name="常规 7 4 3 2 3 4" xfId="5403"/>
    <cellStyle name="常规 7 4 3 2 3 3 3" xfId="5404"/>
    <cellStyle name="常规 7 5 3 2 5" xfId="5405"/>
    <cellStyle name="常规 7 4 3 2 3 3 2" xfId="5406"/>
    <cellStyle name="常规 7 4 3 2 3 3" xfId="5407"/>
    <cellStyle name="常规 7 4 3 2 3 2 2" xfId="5408"/>
    <cellStyle name="常规 7 4 3 2 2 7" xfId="5409"/>
    <cellStyle name="常规 6 6 9 3" xfId="5410"/>
    <cellStyle name="常规 7 4 3 2 2 6 2" xfId="5411"/>
    <cellStyle name="常规 7 8 2 2" xfId="5412"/>
    <cellStyle name="常规 7 2 2 3 4 2 2" xfId="5413"/>
    <cellStyle name="常规 7 4 3 2 2 6" xfId="5414"/>
    <cellStyle name="常规 7 3 3 2 3 4 3" xfId="5415"/>
    <cellStyle name="检查单元格 2 2 4 4 2 2" xfId="5416"/>
    <cellStyle name="常规 3 5 4 2 3" xfId="5417"/>
    <cellStyle name="常规 2 2 3 6 4 2" xfId="5418"/>
    <cellStyle name="常规 3 10 4 2" xfId="5419"/>
    <cellStyle name="常规 6 6 9 2" xfId="5420"/>
    <cellStyle name="常规 6 5 3 2 2 3 3 3" xfId="5421"/>
    <cellStyle name="检查单元格 2 2 2 5" xfId="5422"/>
    <cellStyle name="常规 6 3 2 2 2 2 2 6" xfId="5423"/>
    <cellStyle name="常规 7 2 5 2 5 2 2" xfId="5424"/>
    <cellStyle name="常规 2 3 2 4 2 7" xfId="5425"/>
    <cellStyle name="常规 7 4 3 2 2 4" xfId="5426"/>
    <cellStyle name="常规 6 5 2 7 2 2" xfId="5427"/>
    <cellStyle name="常规 3 9 2 3 6 3" xfId="5428"/>
    <cellStyle name="常规 7 4 2 9 2 3" xfId="5429"/>
    <cellStyle name="强调文字颜色 3 2 4 3 2" xfId="5430"/>
    <cellStyle name="常规 7 4 2 9 2 2" xfId="5431"/>
    <cellStyle name="常规 7 4 2 9 2" xfId="5432"/>
    <cellStyle name="常规 6 4 3 3 3 5 2" xfId="5433"/>
    <cellStyle name="常规 9 3 2 5 3" xfId="5434"/>
    <cellStyle name="常规 5 7 2 4" xfId="5435"/>
    <cellStyle name="常规 6 4 3 3 3 4 2" xfId="5436"/>
    <cellStyle name="常规 7 4 2 4 4 2 2" xfId="5437"/>
    <cellStyle name="常规 2 9 4 6 2 2" xfId="5438"/>
    <cellStyle name="计算 2 6 2" xfId="5439"/>
    <cellStyle name="常规 3 2 2 3 7 2 2" xfId="5440"/>
    <cellStyle name="常规 7 13 2" xfId="5441"/>
    <cellStyle name="常规 7 4 2 4 4" xfId="5442"/>
    <cellStyle name="常规 7 3 2 3 2 2 3 2 2" xfId="5443"/>
    <cellStyle name="链接单元格 2 3 4 2 2" xfId="5444"/>
    <cellStyle name="常规 7 4 2 2 9" xfId="5445"/>
    <cellStyle name="常规 7 2 6 4 2 2 2" xfId="5446"/>
    <cellStyle name="常规 8 2 2 2 2 4 2" xfId="5447"/>
    <cellStyle name="常规 2 3 2 5 3 2" xfId="5448"/>
    <cellStyle name="常规 12 2 2 2 6 2" xfId="5449"/>
    <cellStyle name="输出 2 2 7 3" xfId="5450"/>
    <cellStyle name="常规 6 5 3 5" xfId="5451"/>
    <cellStyle name="常规 7 4 2 4 3 2 2" xfId="5452"/>
    <cellStyle name="常规 2 9 4 5 2 2" xfId="5453"/>
    <cellStyle name="常规 2 5 3 2 10" xfId="5454"/>
    <cellStyle name="常规 6 2 3 3 4" xfId="5455"/>
    <cellStyle name="常规 53 7 2 2" xfId="5456"/>
    <cellStyle name="常规 48 7 2 2" xfId="5457"/>
    <cellStyle name="常规 2 10 3 2 2" xfId="5458"/>
    <cellStyle name="常规 7 4 2 4 3 2" xfId="5459"/>
    <cellStyle name="常规 7 4 2 2 8" xfId="5460"/>
    <cellStyle name="常规 7 2 3 2 2 2 4 3" xfId="5461"/>
    <cellStyle name="常规 2 2 4 2 2 3 4" xfId="5462"/>
    <cellStyle name="常规 7 4 2 2 3 3 2 2" xfId="5463"/>
    <cellStyle name="常规 7 4 2 4 3" xfId="5464"/>
    <cellStyle name="好 3 8 3" xfId="5465"/>
    <cellStyle name="常规 9 2 3 2 3 2 2 2" xfId="5466"/>
    <cellStyle name="常规 7 4 2 4 2 3" xfId="5467"/>
    <cellStyle name="常规 8 2 2 3 2 6 2 2" xfId="5468"/>
    <cellStyle name="常规 6 5 3 3 8 2" xfId="5469"/>
    <cellStyle name="常规 7 7 3 5" xfId="5470"/>
    <cellStyle name="好 2 2 7 2 2" xfId="5471"/>
    <cellStyle name="常规 7 4 2 3 6" xfId="5472"/>
    <cellStyle name="常规 7 4 2 3 5 3" xfId="5473"/>
    <cellStyle name="常规 7 4 2 3 5 2" xfId="5474"/>
    <cellStyle name="常规 7 4 2 3 5" xfId="5475"/>
    <cellStyle name="常规 7 4 2 3 3 3" xfId="5476"/>
    <cellStyle name="常规 7 4 2 3 3 2 2" xfId="5477"/>
    <cellStyle name="常规 3 6 3 2 4 3" xfId="5478"/>
    <cellStyle name="常规 7 4 2 3 3 2" xfId="5479"/>
    <cellStyle name="常规 3 2 2 2 6 2" xfId="5480"/>
    <cellStyle name="常规 21 3 6 2 2" xfId="5481"/>
    <cellStyle name="常规 7 4 2 3 2 2" xfId="5482"/>
    <cellStyle name="常规 7 4 2 2 8 3" xfId="5483"/>
    <cellStyle name="常规 6 6 5 2 6" xfId="5484"/>
    <cellStyle name="常规 3 3 4 5 2 2" xfId="5485"/>
    <cellStyle name="常规 7 4 2 2 7 3" xfId="5486"/>
    <cellStyle name="常规 3 2 2" xfId="5487"/>
    <cellStyle name="常规 7 4 2 2 7 2 3" xfId="5488"/>
    <cellStyle name="常规 7 4 2 2 7 2 2" xfId="5489"/>
    <cellStyle name="常规 4 2 2 3 5 3" xfId="5490"/>
    <cellStyle name="输出 2 2 2 3" xfId="5491"/>
    <cellStyle name="常规 9 6 4 3 2" xfId="5492"/>
    <cellStyle name="常规 7 4 2 2 7" xfId="5493"/>
    <cellStyle name="常规 7 2 3 2 2 2 4 2" xfId="5494"/>
    <cellStyle name="注释 2 2 11 3" xfId="5495"/>
    <cellStyle name="常规 6 5 3 4 2 4 2 2" xfId="5496"/>
    <cellStyle name="常规 9 7 2 3 2 2" xfId="5497"/>
    <cellStyle name="常规 2 9 4 5 2" xfId="5498"/>
    <cellStyle name="常规 7 4 2 2 6 3" xfId="5499"/>
    <cellStyle name="常规 7 4 2 2 6" xfId="5500"/>
    <cellStyle name="常规 7 4 2 3 5 2 2" xfId="5501"/>
    <cellStyle name="常规 7 4 2 2 5 3" xfId="5502"/>
    <cellStyle name="常规 7 4 2 2 5" xfId="5503"/>
    <cellStyle name="常规 7 4 2 2 4 3" xfId="5504"/>
    <cellStyle name="常规 7 4 2 2 4 2 2" xfId="5505"/>
    <cellStyle name="常规 2 9 2 6 2 2" xfId="5506"/>
    <cellStyle name="常规 7 4 2 2 4 2" xfId="5507"/>
    <cellStyle name="常规 55 2 7" xfId="5508"/>
    <cellStyle name="常规 7 4 2 2 3 4 2 2" xfId="5509"/>
    <cellStyle name="常规 6 5 3 3 4 2" xfId="5510"/>
    <cellStyle name="常规 3 3 4 2 2 4" xfId="5511"/>
    <cellStyle name="常规 8 3 3 2 2 5 2" xfId="5512"/>
    <cellStyle name="常规 55 2 4" xfId="5513"/>
    <cellStyle name="常规 60 2 4" xfId="5514"/>
    <cellStyle name="常规 11 6 3 4" xfId="5515"/>
    <cellStyle name="常规 7 4 2 2 3 3 3" xfId="5516"/>
    <cellStyle name="常规 6 5 3 2 5" xfId="5517"/>
    <cellStyle name="强调文字颜色 5 2 2 10" xfId="5518"/>
    <cellStyle name="强调文字颜色 5 2 2 5 2 2 2" xfId="5519"/>
    <cellStyle name="常规 7 4 2 2 3 3 2 3" xfId="5520"/>
    <cellStyle name="常规 6 5 3 2 4 3" xfId="5521"/>
    <cellStyle name="常规 9 5 4 2" xfId="5522"/>
    <cellStyle name="常规 7 4 2 2 3 3 2" xfId="5523"/>
    <cellStyle name="常规 7 4 2 2 3 2 2" xfId="5524"/>
    <cellStyle name="常规 2 9 2 5 2 2" xfId="5525"/>
    <cellStyle name="40% - 强调文字颜色 1 2 6 2 2" xfId="5526"/>
    <cellStyle name="常规 7 4 2 2 2 3 3" xfId="5527"/>
    <cellStyle name="常规 6 5 2 2 5" xfId="5528"/>
    <cellStyle name="常规 41 2 2" xfId="5529"/>
    <cellStyle name="常规 36 2 2" xfId="5530"/>
    <cellStyle name="常规 7 4 3 4 3 2 2" xfId="5531"/>
    <cellStyle name="好 2 2 4 2 2" xfId="5532"/>
    <cellStyle name="常规 7 4 3 5" xfId="5533"/>
    <cellStyle name="常规 13 4 3 2" xfId="5534"/>
    <cellStyle name="常规 6 7 3 2 5 2" xfId="5535"/>
    <cellStyle name="强调文字颜色 5 2 3 3 6" xfId="5536"/>
    <cellStyle name="常规 58 2 2 6" xfId="5537"/>
    <cellStyle name="注释 10 2" xfId="5538"/>
    <cellStyle name="常规 6 5 2 5" xfId="5539"/>
    <cellStyle name="输出 2 2 6 3" xfId="5540"/>
    <cellStyle name="常规 7 4 2 2 2 3 2" xfId="5541"/>
    <cellStyle name="常规 2 9 2 4 3 2" xfId="5542"/>
    <cellStyle name="40% - 强调文字颜色 1 2 5 3 2" xfId="5543"/>
    <cellStyle name="常规 7 8 2 2 2 3" xfId="5544"/>
    <cellStyle name="常规 6 9 2 4 3" xfId="5545"/>
    <cellStyle name="常规 2 4 4 2 3 6 2" xfId="5546"/>
    <cellStyle name="常规 5 2 2 7" xfId="5547"/>
    <cellStyle name="常规 7 2 6 2 2 5" xfId="5548"/>
    <cellStyle name="注释 2 6 2 2" xfId="5549"/>
    <cellStyle name="解释性文本 2 3 3 3 2 2" xfId="5550"/>
    <cellStyle name="常规 7 2 3 4 2 6 2 2" xfId="5551"/>
    <cellStyle name="常规 7 4 2 2 2 3" xfId="5552"/>
    <cellStyle name="常规 7 4 2 2 2 2 2" xfId="5553"/>
    <cellStyle name="常规 7 4 2 2 10" xfId="5554"/>
    <cellStyle name="强调文字颜色 3 2 3 6 3" xfId="5555"/>
    <cellStyle name="常规 8 2 2 3 2 3 3" xfId="5556"/>
    <cellStyle name="解释性文本 2 2 3 4 3" xfId="5557"/>
    <cellStyle name="常规 7 3 9 2 2" xfId="5558"/>
    <cellStyle name="常规 6 5 3 4 2 4 2" xfId="5559"/>
    <cellStyle name="常规 9 7 2 3 2" xfId="5560"/>
    <cellStyle name="常规 2 9 4 5" xfId="5561"/>
    <cellStyle name="常规 6 4 2 2 2 4 2 2" xfId="5562"/>
    <cellStyle name="常规 9 2 2 2 3 3 3" xfId="5563"/>
    <cellStyle name="常规 2 5 3 2 9" xfId="5564"/>
    <cellStyle name="常规 7 3 7 2 3" xfId="5565"/>
    <cellStyle name="常规 3 10 2 3 3" xfId="5566"/>
    <cellStyle name="常规 7 5 4 7 2" xfId="5567"/>
    <cellStyle name="常规 7 3 7 2 2 2" xfId="5568"/>
    <cellStyle name="常规 7 2 9 4" xfId="5569"/>
    <cellStyle name="汇总 2 2 2 3 6" xfId="5570"/>
    <cellStyle name="常规 9 2 2 2 2 2 2 3" xfId="5571"/>
    <cellStyle name="常规 7 3 7 2 2" xfId="5572"/>
    <cellStyle name="常规 7 3 6 2 2" xfId="5573"/>
    <cellStyle name="常规 6 4 2 2 2 2 2 2" xfId="5574"/>
    <cellStyle name="常规 7 3 6" xfId="5575"/>
    <cellStyle name="常规 7 3 5 5 2 2" xfId="5576"/>
    <cellStyle name="60% - 强调文字颜色 1 2 6 2 3" xfId="5577"/>
    <cellStyle name="常规 7 4 4 2 3 4 3" xfId="5578"/>
    <cellStyle name="常规 8 5 3 3 5" xfId="5579"/>
    <cellStyle name="常规 8 8 4 3" xfId="5580"/>
    <cellStyle name="常规 7 3 5 4 2 2" xfId="5581"/>
    <cellStyle name="60% - 强调文字颜色 1 2 5 2 3" xfId="5582"/>
    <cellStyle name="常规 7 4 4 2 2 4 3" xfId="5583"/>
    <cellStyle name="检查单元格 2 5" xfId="5584"/>
    <cellStyle name="常规 7 3 5 3 5" xfId="5585"/>
    <cellStyle name="常规 6 2 3 3 2 2 2" xfId="5586"/>
    <cellStyle name="常规 6 4 2 4 3 3" xfId="5587"/>
    <cellStyle name="常规 9 3 7 2" xfId="5588"/>
    <cellStyle name="常规 7 3 5 3 2 2" xfId="5589"/>
    <cellStyle name="常规 7 3 5 3 2" xfId="5590"/>
    <cellStyle name="常规 7 3 5 2 6" xfId="5591"/>
    <cellStyle name="常规 7 3 5 2 4" xfId="5592"/>
    <cellStyle name="常规 15 3 2 2 2 3" xfId="5593"/>
    <cellStyle name="常规 7 3 5 2 3 2 2" xfId="5594"/>
    <cellStyle name="常规 6 4 2 3 3 3 2" xfId="5595"/>
    <cellStyle name="常规 7 3 5 2 3 2" xfId="5596"/>
    <cellStyle name="常规 2 20" xfId="5597"/>
    <cellStyle name="常规 2 15" xfId="5598"/>
    <cellStyle name="常规 15 3 2 2 2 2 2" xfId="5599"/>
    <cellStyle name="常规 7 3 5 2 3" xfId="5600"/>
    <cellStyle name="常规 6 4 2 3 2 3 2" xfId="5601"/>
    <cellStyle name="常规 7 3 5 2 2 2" xfId="5602"/>
    <cellStyle name="常规 6 6 3 2 3 2 3" xfId="5603"/>
    <cellStyle name="常规 6 4 4 2 3" xfId="5604"/>
    <cellStyle name="强调文字颜色 6 2 12" xfId="5605"/>
    <cellStyle name="注释 2 3 10 3" xfId="5606"/>
    <cellStyle name="强调文字颜色 3 2 2 3 3" xfId="5607"/>
    <cellStyle name="常规 8 2 2 3 2 2 3 2 2" xfId="5608"/>
    <cellStyle name="常规 5 4 4 3" xfId="5609"/>
    <cellStyle name="常规 7 3 3 4 3 2 3" xfId="5610"/>
    <cellStyle name="常规 13 3 4 2" xfId="5611"/>
    <cellStyle name="常规 7 3 4 5" xfId="5612"/>
    <cellStyle name="好 2 2 3 3 2" xfId="5613"/>
    <cellStyle name="常规 8 2 2 3 2 2 3 2" xfId="5614"/>
    <cellStyle name="常规 7 3 4 4 5 3" xfId="5615"/>
    <cellStyle name="常规 6 7 2 3 5 2 2" xfId="5616"/>
    <cellStyle name="常规 4 3 2 7 2 2" xfId="5617"/>
    <cellStyle name="常规 6 4 3 3 2 5" xfId="5618"/>
    <cellStyle name="常规 4 2 6 2 5 2" xfId="5619"/>
    <cellStyle name="常规 7 3 4 4 5 2 3" xfId="5620"/>
    <cellStyle name="常规 7 3 4 4 5" xfId="5621"/>
    <cellStyle name="常规 2 8 4 4 2 2" xfId="5622"/>
    <cellStyle name="常规 7 3 4 4 4 2 2" xfId="5623"/>
    <cellStyle name="常规 7 3 4 4 4 2" xfId="5624"/>
    <cellStyle name="常规 20 2 2 4 3" xfId="5625"/>
    <cellStyle name="常规 15 2 2 4 3" xfId="5626"/>
    <cellStyle name="常规 7 3 4 4 4" xfId="5627"/>
    <cellStyle name="常规 7 2 5 3 2 4 2" xfId="5628"/>
    <cellStyle name="常规 4 5 3 5 2 2" xfId="5629"/>
    <cellStyle name="常规 6 9 3 2 3 4 2" xfId="5630"/>
    <cellStyle name="常规 7 5 3 3 2 2 2" xfId="5631"/>
    <cellStyle name="好 3 2 9 2" xfId="5632"/>
    <cellStyle name="常规 4 8 2" xfId="5633"/>
    <cellStyle name="常规 89" xfId="5634"/>
    <cellStyle name="常规 3 4 2 2 3 3 2" xfId="5635"/>
    <cellStyle name="常规 7 2 3 2 4 3 2 2" xfId="5636"/>
    <cellStyle name="常规 7 3 4 4 2" xfId="5637"/>
    <cellStyle name="常规 6 5 2 2 7 3" xfId="5638"/>
    <cellStyle name="常规 7 3 4 3 6" xfId="5639"/>
    <cellStyle name="常规 7 3 4 3 5" xfId="5640"/>
    <cellStyle name="常规 7 3 4 3 4 2 2" xfId="5641"/>
    <cellStyle name="常规 7 4 3 3 3" xfId="5642"/>
    <cellStyle name="常规 7 3 4 3 4 2" xfId="5643"/>
    <cellStyle name="常规 7 3 3 3 2 3 3 3" xfId="5644"/>
    <cellStyle name="常规 7 3 4 3 3" xfId="5645"/>
    <cellStyle name="常规 6 7 2 2 2" xfId="5646"/>
    <cellStyle name="常规 8 3 4 5 3" xfId="5647"/>
    <cellStyle name="常规 6 9 2 2 2 4 2 2" xfId="5648"/>
    <cellStyle name="常规 7 3 4 3 2" xfId="5649"/>
    <cellStyle name="常规 6 5 2 2 6 3" xfId="5650"/>
    <cellStyle name="常规 7 3 4 3" xfId="5651"/>
    <cellStyle name="常规 42 2 2 3 2 2" xfId="5652"/>
    <cellStyle name="常规 37 2 2 3 2 2" xfId="5653"/>
    <cellStyle name="常规 6 3 2 4 2 5 2" xfId="5654"/>
    <cellStyle name="输出 2 7 2 2" xfId="5655"/>
    <cellStyle name="常规 2 2 4 4 2 2 2" xfId="5656"/>
    <cellStyle name="常规 6 3 3 3 2 2 4" xfId="5657"/>
    <cellStyle name="常规 7 3 4 2 7 2 3" xfId="5658"/>
    <cellStyle name="常规 7 3 4 2 7 2 2" xfId="5659"/>
    <cellStyle name="常规 7 3 4 2 6 2 2" xfId="5660"/>
    <cellStyle name="常规 7 3 5 3 3" xfId="5661"/>
    <cellStyle name="常规 7 3 4 2 6" xfId="5662"/>
    <cellStyle name="常规 8 2 11 2 2" xfId="5663"/>
    <cellStyle name="常规 7 3 3 3 2 2 4 3" xfId="5664"/>
    <cellStyle name="常规 8 2 7 2 3" xfId="5665"/>
    <cellStyle name="常规 7 2 5 4 6 3" xfId="5666"/>
    <cellStyle name="常规 7 3 4 2 4" xfId="5667"/>
    <cellStyle name="常规 3 3 3 3 2 6" xfId="5668"/>
    <cellStyle name="常规 3 2 2 2 2 2 3 5" xfId="5669"/>
    <cellStyle name="常规 7 3 4 2 3 4 3" xfId="5670"/>
    <cellStyle name="常规 55 2 6" xfId="5671"/>
    <cellStyle name="常规 60 2 6" xfId="5672"/>
    <cellStyle name="60% - 强调文字颜色 1 2 6 2 2" xfId="5673"/>
    <cellStyle name="警告文本 2 2 3 4 3" xfId="5674"/>
    <cellStyle name="常规 5 7 2 3" xfId="5675"/>
    <cellStyle name="常规 7 3 4 2 3" xfId="5676"/>
    <cellStyle name="常规 6 2 3 3 8 2" xfId="5677"/>
    <cellStyle name="好 2 2 8" xfId="5678"/>
    <cellStyle name="常规 6 2 2 2 3 2 5" xfId="5679"/>
    <cellStyle name="常规 8 2 7 2 2 2" xfId="5680"/>
    <cellStyle name="常规 2 3 3 2 2 3 5 2" xfId="5681"/>
    <cellStyle name="常规 6 5 2 2 5 4" xfId="5682"/>
    <cellStyle name="常规 7 3 4 2 2 6 2" xfId="5683"/>
    <cellStyle name="常规 8 2 3 4 2 3" xfId="5684"/>
    <cellStyle name="常规 4 5 3 4 2" xfId="5685"/>
    <cellStyle name="常规 7 2 3 4 10" xfId="5686"/>
    <cellStyle name="常规 7 3 4 2 2 5 2 2" xfId="5687"/>
    <cellStyle name="常规 5 3 3 2 3 2 3" xfId="5688"/>
    <cellStyle name="输入 2 2 5" xfId="5689"/>
    <cellStyle name="常规 85 3" xfId="5690"/>
    <cellStyle name="常规 2 3 2 2 2 4 2 2" xfId="5691"/>
    <cellStyle name="常规 10 3 4 6 2 2" xfId="5692"/>
    <cellStyle name="常规 7 3 4 2 2 2 2" xfId="5693"/>
    <cellStyle name="常规 6 4 2 2 2 2 4" xfId="5694"/>
    <cellStyle name="输入 2 2 4" xfId="5695"/>
    <cellStyle name="常规 85 2" xfId="5696"/>
    <cellStyle name="常规 28 2 8" xfId="5697"/>
    <cellStyle name="常规 33 2 8" xfId="5698"/>
    <cellStyle name="常规 15 4 3 6" xfId="5699"/>
    <cellStyle name="常规 6 3 3 2 2 2 4" xfId="5700"/>
    <cellStyle name="常规 7 3 4 2 2 2" xfId="5701"/>
    <cellStyle name="汇总 2 6 3" xfId="5702"/>
    <cellStyle name="汇总 2 4 2" xfId="5703"/>
    <cellStyle name="常规 7 3 3 7" xfId="5704"/>
    <cellStyle name="常规 6 6 3 2 2 2 4 3" xfId="5705"/>
    <cellStyle name="常规 6 4 3 2 4 3" xfId="5706"/>
    <cellStyle name="常规 6 4 2 2 9" xfId="5707"/>
    <cellStyle name="常规 7 2 5 4 2 2 2" xfId="5708"/>
    <cellStyle name="常规 7 3 3 5 2 2" xfId="5709"/>
    <cellStyle name="好 2 2 3 2 2" xfId="5710"/>
    <cellStyle name="常规 7 3 3 5" xfId="5711"/>
    <cellStyle name="常规 8 2 2 3 2 2 2 2" xfId="5712"/>
    <cellStyle name="解释性文本 2 2 3 3 2 2" xfId="5713"/>
    <cellStyle name="常规 7 3 3 4 9 3" xfId="5714"/>
    <cellStyle name="常规 7 3 3 4 5" xfId="5715"/>
    <cellStyle name="常规 2 8 4 3 2 2" xfId="5716"/>
    <cellStyle name="常规 7 3 3 4 4 4 2" xfId="5717"/>
    <cellStyle name="强调文字颜色 2 2 2 4 3" xfId="5718"/>
    <cellStyle name="常规 7 3 3 4 4 2" xfId="5719"/>
    <cellStyle name="常规 6 5 2 3 8" xfId="5720"/>
    <cellStyle name="常规 6 4 4 2 5 2" xfId="5721"/>
    <cellStyle name="常规 7 3 3 4 4" xfId="5722"/>
    <cellStyle name="常规 7 3 3 4 3 5" xfId="5723"/>
    <cellStyle name="常规 3 7 4 3" xfId="5724"/>
    <cellStyle name="常规 6 6 3 2 3 2 2 2" xfId="5725"/>
    <cellStyle name="常规 2 2 8 2 3 4" xfId="5726"/>
    <cellStyle name="强调文字颜色 6 2 3 8 2 2" xfId="5727"/>
    <cellStyle name="常规 3 3 2 2 3 2 3" xfId="5728"/>
    <cellStyle name="常规 6 4 4 2 2 2" xfId="5729"/>
    <cellStyle name="强调文字颜色 6 2 11 2" xfId="5730"/>
    <cellStyle name="注释 2 3 10 2 2" xfId="5731"/>
    <cellStyle name="常规 6 5 2 2 2 2 5 2" xfId="5732"/>
    <cellStyle name="常规 7 3 3 4 3 4 2" xfId="5733"/>
    <cellStyle name="强调文字颜色 1 2 2 2 5" xfId="5734"/>
    <cellStyle name="常规 3 7 4 2 2" xfId="5735"/>
    <cellStyle name="常规 7 3 3 4 3 4" xfId="5736"/>
    <cellStyle name="常规 9 3 2 4 3 2 2" xfId="5737"/>
    <cellStyle name="常规 2 2 6 3 2 3 2" xfId="5738"/>
    <cellStyle name="常规 7 2 5 2 2 5" xfId="5739"/>
    <cellStyle name="常规 7 3 3 4 3 3 3" xfId="5740"/>
    <cellStyle name="常规 6 4 3 2 5 2 2" xfId="5741"/>
    <cellStyle name="常规 6 4 2 3 8 2" xfId="5742"/>
    <cellStyle name="常规 7 3 3 4 3 3 2 2" xfId="5743"/>
    <cellStyle name="常规 7 3 3 4 3 2 2 2" xfId="5744"/>
    <cellStyle name="强调文字颜色 4 2 2 11 2" xfId="5745"/>
    <cellStyle name="常规 6 5 2 2 8" xfId="5746"/>
    <cellStyle name="常规 6 4 4 2 4 2" xfId="5747"/>
    <cellStyle name="常规 7 9 3 4" xfId="5748"/>
    <cellStyle name="常规 6 3 2 2 7 3" xfId="5749"/>
    <cellStyle name="常规 7 3 3 4 2 5" xfId="5750"/>
    <cellStyle name="常规 3 7 3 3" xfId="5751"/>
    <cellStyle name="常规 7 3 3 4 2 4 3" xfId="5752"/>
    <cellStyle name="常规 3 7 3 2 3" xfId="5753"/>
    <cellStyle name="常规 6 4 3 2 4 3 2" xfId="5754"/>
    <cellStyle name="常规 7 3 3 4 2 3 3" xfId="5755"/>
    <cellStyle name="常规 7 3 3 4 2 3 2 2" xfId="5756"/>
    <cellStyle name="常规 7 3 3 4 2 2 3" xfId="5757"/>
    <cellStyle name="常规 7 3 3 4 2 2 2 2" xfId="5758"/>
    <cellStyle name="常规 7 3 3 4 2 2" xfId="5759"/>
    <cellStyle name="常规 7 3 3 4 2" xfId="5760"/>
    <cellStyle name="常规 7 3 3 4 10 3" xfId="5761"/>
    <cellStyle name="适中 2 2 4 2 2" xfId="5762"/>
    <cellStyle name="常规 7 4 3 2 2 3" xfId="5763"/>
    <cellStyle name="常规 7 3 3 4" xfId="5764"/>
    <cellStyle name="常规 7 3 3 3 6 2" xfId="5765"/>
    <cellStyle name="常规 4 2 2 3 4 3 3" xfId="5766"/>
    <cellStyle name="常规 6 9 5 4" xfId="5767"/>
    <cellStyle name="常规 7 8 2 5 2" xfId="5768"/>
    <cellStyle name="常规 9 2 2 2 2 4" xfId="5769"/>
    <cellStyle name="常规 9 2 2 2 2 3 3" xfId="5770"/>
    <cellStyle name="常规 6 4 4 2 2 5" xfId="5771"/>
    <cellStyle name="常规 6 4 2 2 2 3 2 2" xfId="5772"/>
    <cellStyle name="常规 6 7 3 3 5 2" xfId="5773"/>
    <cellStyle name="常规 4 4 2 7 2" xfId="5774"/>
    <cellStyle name="常规 10 4 2 3 6" xfId="5775"/>
    <cellStyle name="常规 7 3 3 3 6" xfId="5776"/>
    <cellStyle name="常规 3 3 3 2 3 7" xfId="5777"/>
    <cellStyle name="常规 7 3 3 3 4 4 3" xfId="5778"/>
    <cellStyle name="常规 6 4 3 5 4" xfId="5779"/>
    <cellStyle name="常规 7 3 3 3 4 4 2 3" xfId="5780"/>
    <cellStyle name="常规 6 6 2 9" xfId="5781"/>
    <cellStyle name="常规 7 2 4 4 5 2 2" xfId="5782"/>
    <cellStyle name="常规 6 8 3 3 2" xfId="5783"/>
    <cellStyle name="常规 8 3 3 2 5 2" xfId="5784"/>
    <cellStyle name="常规 5 4 2 4" xfId="5785"/>
    <cellStyle name="常规 7 3 3 3 4 3 2 2" xfId="5786"/>
    <cellStyle name="常规 6 5 2 8" xfId="5787"/>
    <cellStyle name="强调文字颜色 2 2 3 8 2" xfId="5788"/>
    <cellStyle name="常规 7 3 3 3 4 3 2" xfId="5789"/>
    <cellStyle name="强调文字颜色 2 2 3 8" xfId="5790"/>
    <cellStyle name="常规 8 2 6 2 4 2 2" xfId="5791"/>
    <cellStyle name="常规 6 5 2 3 4 5" xfId="5792"/>
    <cellStyle name="常规 6 4 3 4 3" xfId="5793"/>
    <cellStyle name="常规 7 4 3 2 3 2 2 2" xfId="5794"/>
    <cellStyle name="常规 7 3 3 3 4 3" xfId="5795"/>
    <cellStyle name="常规 8 2 6 2 4 2" xfId="5796"/>
    <cellStyle name="常规 6 9 3 5" xfId="5797"/>
    <cellStyle name="常规 7 8 2 3 3" xfId="5798"/>
    <cellStyle name="常规 2 3 4 3 2 4 2 2" xfId="5799"/>
    <cellStyle name="检查单元格 2 2 4 6" xfId="5800"/>
    <cellStyle name="强调文字颜色 2 2 2 2 4 2" xfId="5801"/>
    <cellStyle name="常规 7 3 3 3 4 2 3" xfId="5802"/>
    <cellStyle name="强调文字颜色 2 2 2 9" xfId="5803"/>
    <cellStyle name="常规 7 3 3 3 2 8 2 2" xfId="5804"/>
    <cellStyle name="常规 7 2 5 5 2" xfId="5805"/>
    <cellStyle name="好 2 2 2 4 2 2" xfId="5806"/>
    <cellStyle name="常规 6 4 3 3 2 4 3" xfId="5807"/>
    <cellStyle name="常规 7 3 3 3 4 2" xfId="5808"/>
    <cellStyle name="标题 4 2 4 2 2" xfId="5809"/>
    <cellStyle name="常规 6 3 3 2 2 3 2 2" xfId="5810"/>
    <cellStyle name="常规 7 3 3 3 3 5" xfId="5811"/>
    <cellStyle name="强调文字颜色 2 2 2 2 3 4" xfId="5812"/>
    <cellStyle name="常规 7 9 3 3 2 2" xfId="5813"/>
    <cellStyle name="常规 6 2 2 4 2 4" xfId="5814"/>
    <cellStyle name="常规 3 4 3 3 4 2 2" xfId="5815"/>
    <cellStyle name="常规 2 2 4 6 4 2 2" xfId="5816"/>
    <cellStyle name="常规 7 4 4 2 2 5 2" xfId="5817"/>
    <cellStyle name="输出 2 2 3 2 2 2" xfId="5818"/>
    <cellStyle name="常规 2 2 8 2 2 3 2 2" xfId="5819"/>
    <cellStyle name="常规 6 7 2 2 2 3 3 3" xfId="5820"/>
    <cellStyle name="常规 4 2 4 2 4 3" xfId="5821"/>
    <cellStyle name="常规 7 3 3 3 3 3" xfId="5822"/>
    <cellStyle name="强调文字颜色 2 2 2 2 3 2" xfId="5823"/>
    <cellStyle name="强调文字颜色 1 2 3 8 2" xfId="5824"/>
    <cellStyle name="常规 6 10 7 3" xfId="5825"/>
    <cellStyle name="常规 7 3 3 2 4 3 2 2" xfId="5826"/>
    <cellStyle name="检查单元格 2 3 7 3" xfId="5827"/>
    <cellStyle name="常规 7 3 3 3 3 2 3" xfId="5828"/>
    <cellStyle name="常规 5 2 6 3 4" xfId="5829"/>
    <cellStyle name="常规 7 2 3 2 4 2" xfId="5830"/>
    <cellStyle name="常规 5 6 2 3" xfId="5831"/>
    <cellStyle name="常规 7 6 4 3 2" xfId="5832"/>
    <cellStyle name="常规 7 3 3 3 3 2" xfId="5833"/>
    <cellStyle name="常规 8 10 3" xfId="5834"/>
    <cellStyle name="常规 6 3 2 2 2 2 4 3" xfId="5835"/>
    <cellStyle name="常规 7 3 3 3 3" xfId="5836"/>
    <cellStyle name="常规 7 3 3 2 2 3 2 2 2" xfId="5837"/>
    <cellStyle name="强调文字颜色 1 2 2 10 3" xfId="5838"/>
    <cellStyle name="常规 6 9 2 2 2 3 2 2" xfId="5839"/>
    <cellStyle name="常规 7 3 3 3 2 8 2" xfId="5840"/>
    <cellStyle name="常规 7 2 5 5" xfId="5841"/>
    <cellStyle name="好 2 2 2 4 2" xfId="5842"/>
    <cellStyle name="常规 2 2 5 2 7 2" xfId="5843"/>
    <cellStyle name="常规 7 3 3 3 2 5" xfId="5844"/>
    <cellStyle name="常规 7 3 3 3 2 4 3" xfId="5845"/>
    <cellStyle name="检查单元格 2 2 5 3 2 2" xfId="5846"/>
    <cellStyle name="常规 3 6 3 2 3" xfId="5847"/>
    <cellStyle name="常规 2 2 4 5 4 2" xfId="5848"/>
    <cellStyle name="常规 5 2 4 2 3 2 3" xfId="5849"/>
    <cellStyle name="常规 10 3 3 2 5 2" xfId="5850"/>
    <cellStyle name="常规 6 6 2 6 6" xfId="5851"/>
    <cellStyle name="常规 2 4 3 2 4 2 2 2" xfId="5852"/>
    <cellStyle name="常规 8 2 4 2 2 3 2" xfId="5853"/>
    <cellStyle name="常规 3 2 2 6 5 2 2" xfId="5854"/>
    <cellStyle name="常规 7 3 3 3 2 3 4 3" xfId="5855"/>
    <cellStyle name="常规 8 2 8 2 3" xfId="5856"/>
    <cellStyle name="常规 7 3 4 3 5 2" xfId="5857"/>
    <cellStyle name="常规 3 2 2 2 3 3 2 2 2" xfId="5858"/>
    <cellStyle name="常规 7 3 3 3 2 3 4 2 3" xfId="5859"/>
    <cellStyle name="常规 7 4 4 2 4" xfId="5860"/>
    <cellStyle name="链接单元格 2 2 6 2" xfId="5861"/>
    <cellStyle name="强调文字颜色 4 2 2 3 4" xfId="5862"/>
    <cellStyle name="常规 7 3 3 3 2 3 4 2" xfId="5863"/>
    <cellStyle name="常规 8 2 8 2 2" xfId="5864"/>
    <cellStyle name="常规 6 9 3 2 2 5 2" xfId="5865"/>
    <cellStyle name="常规 7 3 3 3 2 3 4" xfId="5866"/>
    <cellStyle name="常规 7 3 2 3 2 7 2 2" xfId="5867"/>
    <cellStyle name="常规 8 2 8 2" xfId="5868"/>
    <cellStyle name="常规 6 9 3 2 2 5" xfId="5869"/>
    <cellStyle name="常规 6 11 2 5 2 2" xfId="5870"/>
    <cellStyle name="常规 7 3 3 3 2 3 3 2 3" xfId="5871"/>
    <cellStyle name="常规 7 3 3 3 2 3 3 2 2" xfId="5872"/>
    <cellStyle name="常规 5 2 5 2 3 5" xfId="5873"/>
    <cellStyle name="常规 2 2 2 3 4 8" xfId="5874"/>
    <cellStyle name="常规 7 3 3 3 2 3" xfId="5875"/>
    <cellStyle name="常规 7 3 3 3 2 2 4" xfId="5876"/>
    <cellStyle name="常规 7 2 4 2 7 2 2" xfId="5877"/>
    <cellStyle name="输出 2 2 4 6" xfId="5878"/>
    <cellStyle name="常规 6 6 5 3 2" xfId="5879"/>
    <cellStyle name="常规 8 3 2 2 3 4 2" xfId="5880"/>
    <cellStyle name="强调文字颜色 5 2 2 2 6" xfId="5881"/>
    <cellStyle name="常规 7 3 3 3 2 2 3 3" xfId="5882"/>
    <cellStyle name="常规 2 3 3 2 2 2 6" xfId="5883"/>
    <cellStyle name="常规 7 3 3 3 2" xfId="5884"/>
    <cellStyle name="常规 3 3 3 2 3 4" xfId="5885"/>
    <cellStyle name="常规 7 3 3 3" xfId="5886"/>
    <cellStyle name="好 2 3 2 2 2 2" xfId="5887"/>
    <cellStyle name="常规 8 2 3 5 2" xfId="5888"/>
    <cellStyle name="常规 6 6 4 4 3 3" xfId="5889"/>
    <cellStyle name="常规 7 3 3 2 7 3" xfId="5890"/>
    <cellStyle name="常规 7 3 3 2 7 2 2" xfId="5891"/>
    <cellStyle name="常规 6 3 6 3 3" xfId="5892"/>
    <cellStyle name="常规 7 3 4 4 3 2 2" xfId="5893"/>
    <cellStyle name="常规 7 3 3 2 6 2" xfId="5894"/>
    <cellStyle name="常规 4 2 2 3 3 3 3" xfId="5895"/>
    <cellStyle name="常规 7 3 3 2 6" xfId="5896"/>
    <cellStyle name="常规 8 2 10 2 2" xfId="5897"/>
    <cellStyle name="常规 3 7 2 2 3 2 2" xfId="5898"/>
    <cellStyle name="常规 7 3 3 2 5 2" xfId="5899"/>
    <cellStyle name="常规 7 3 3 2 4 3" xfId="5900"/>
    <cellStyle name="解释性文本 2 2 2 8 2 2" xfId="5901"/>
    <cellStyle name="常规 2 3 4 3 2 3 2 2" xfId="5902"/>
    <cellStyle name="常规 9 2 2 2 4 4 3" xfId="5903"/>
    <cellStyle name="常规 2 5 4 3 9" xfId="5904"/>
    <cellStyle name="好 3 2 3 2 3" xfId="5905"/>
    <cellStyle name="常规 6 6 2 3 2 3 3 3" xfId="5906"/>
    <cellStyle name="常规 58 3 3 3" xfId="5907"/>
    <cellStyle name="常规 41 9" xfId="5908"/>
    <cellStyle name="常规 36 9" xfId="5909"/>
    <cellStyle name="常规 6 4 2 2 3 7 2" xfId="5910"/>
    <cellStyle name="常规 8 2 2 7 3" xfId="5911"/>
    <cellStyle name="常规 59 2 4 2" xfId="5912"/>
    <cellStyle name="常规 7 3 3 3 7 2" xfId="5913"/>
    <cellStyle name="常规 6 12 2 7 2 2" xfId="5914"/>
    <cellStyle name="常规 7 3 3 2 4" xfId="5915"/>
    <cellStyle name="强调文字颜色 4 2 9 3" xfId="5916"/>
    <cellStyle name="标题 4 2 3 2" xfId="5917"/>
    <cellStyle name="常规 6 3 3 2 2 2 2" xfId="5918"/>
    <cellStyle name="常规 6 2 3 2 8 3" xfId="5919"/>
    <cellStyle name="常规 7 3 3 2 3 5 2" xfId="5920"/>
    <cellStyle name="常规 3 5 4 3 2" xfId="5921"/>
    <cellStyle name="常规 22 7 2 3" xfId="5922"/>
    <cellStyle name="常规 7 4 3 2 3 5" xfId="5923"/>
    <cellStyle name="常规 5 2 2 6 3 2 2" xfId="5924"/>
    <cellStyle name="常规 2 2 3 2 4 3 3 2 2" xfId="5925"/>
    <cellStyle name="常规 6 3 2 6 3" xfId="5926"/>
    <cellStyle name="常规 9 2 2 3 2 2" xfId="5927"/>
    <cellStyle name="常规 6 8 2 7" xfId="5928"/>
    <cellStyle name="常规 5 2 2 2 2" xfId="5929"/>
    <cellStyle name="常规 7 3 3 2 3 4 2" xfId="5930"/>
    <cellStyle name="常规 3 5 4 2 2" xfId="5931"/>
    <cellStyle name="常规 7 4 3 2 2 5" xfId="5932"/>
    <cellStyle name="常规 6 8 2 3 4 2 2" xfId="5933"/>
    <cellStyle name="常规 7 3 3 2 3 4" xfId="5934"/>
    <cellStyle name="常规 3 5 4 2" xfId="5935"/>
    <cellStyle name="常规 6 8 2 6" xfId="5936"/>
    <cellStyle name="常规 7 3 3 2 3 3 3" xfId="5937"/>
    <cellStyle name="常规 3 10 3 2" xfId="5938"/>
    <cellStyle name="常规 7 7 2" xfId="5939"/>
    <cellStyle name="常规 7 3 3 2 3 3" xfId="5940"/>
    <cellStyle name="常规 9 2 2 2 4 3 3" xfId="5941"/>
    <cellStyle name="常规 6 4 2 2 2 5 2 2" xfId="5942"/>
    <cellStyle name="强调文字颜色 4 2 9 2" xfId="5943"/>
    <cellStyle name="常规 7 3 3 2 3" xfId="5944"/>
    <cellStyle name="常规 7 3 3 3 2 2 3 2 2" xfId="5945"/>
    <cellStyle name="常规 2 3 3 2 2 2 5 2" xfId="5946"/>
    <cellStyle name="常规 6 2 3 2 8 2" xfId="5947"/>
    <cellStyle name="解释性文本 2 3 9" xfId="5948"/>
    <cellStyle name="常规 7 3 3 2 2 5 3" xfId="5949"/>
    <cellStyle name="常规 7 3 3 3 2 7 2 3" xfId="5950"/>
    <cellStyle name="常规 5 2 2 6 3 2" xfId="5951"/>
    <cellStyle name="常规 10 2 7 4 3" xfId="5952"/>
    <cellStyle name="常规 2 2 3 2 4 3 3 2" xfId="5953"/>
    <cellStyle name="常规 6 2 4 2 3 4 2" xfId="5954"/>
    <cellStyle name="常规 6 8 2" xfId="5955"/>
    <cellStyle name="常规 6 9 3 2 3 5" xfId="5956"/>
    <cellStyle name="常规 7 5 3 3 2 3" xfId="5957"/>
    <cellStyle name="常规 6 9 2 2 3 3 2" xfId="5958"/>
    <cellStyle name="常规 9 2 5 8" xfId="5959"/>
    <cellStyle name="强调文字颜色 5 2 2 2 3 5" xfId="5960"/>
    <cellStyle name="常规 6 8 2 3 3 2 2" xfId="5961"/>
    <cellStyle name="常规 6 9 2 2 2 5 2" xfId="5962"/>
    <cellStyle name="常规 11 8" xfId="5963"/>
    <cellStyle name="常规 5 2 3 2 2 4 3" xfId="5964"/>
    <cellStyle name="常规 45 5 3" xfId="5965"/>
    <cellStyle name="常规 50 5 3" xfId="5966"/>
    <cellStyle name="常规 7 2 3 2 2 2 4 2 2" xfId="5967"/>
    <cellStyle name="常规 7 4 2 2 7 2" xfId="5968"/>
    <cellStyle name="常规 4 2 3 2 3 4 3" xfId="5969"/>
    <cellStyle name="常规 7 3 2 7" xfId="5970"/>
    <cellStyle name="常规 7 3 2 6" xfId="5971"/>
    <cellStyle name="常规 7 2 4 8 2" xfId="5972"/>
    <cellStyle name="常规 6 5 2 2 5 3 2 2" xfId="5973"/>
    <cellStyle name="好 2 6 2 2 2" xfId="5974"/>
    <cellStyle name="常规 7 3 2 5" xfId="5975"/>
    <cellStyle name="常规 8 2 2 11" xfId="5976"/>
    <cellStyle name="常规 7 3 2 4 8" xfId="5977"/>
    <cellStyle name="常规 2 2 2 2 2 3 3 2" xfId="5978"/>
    <cellStyle name="常规 6 11 4 3 3" xfId="5979"/>
    <cellStyle name="常规 9 5 3 2 4" xfId="5980"/>
    <cellStyle name="强调文字颜色 2 2 2 5 5" xfId="5981"/>
    <cellStyle name="常规 7 3 2 4 7 2" xfId="5982"/>
    <cellStyle name="常规 6 11 4 3 2 2" xfId="5983"/>
    <cellStyle name="常规 9 5 3 2 3 2" xfId="5984"/>
    <cellStyle name="强调文字颜色 2 2 2 5 4 2" xfId="5985"/>
    <cellStyle name="常规 7 3 2 4 7" xfId="5986"/>
    <cellStyle name="常规 21 7 2 2 2" xfId="5987"/>
    <cellStyle name="常规 4 2 3 3" xfId="5988"/>
    <cellStyle name="常规 7 3 2 4 6 2" xfId="5989"/>
    <cellStyle name="常规 7 3 2 4 4" xfId="5990"/>
    <cellStyle name="常规 7 3 4 2 3 3 3" xfId="5991"/>
    <cellStyle name="常规 6 4 2 2 3 3 5" xfId="5992"/>
    <cellStyle name="常规 9 2 3 2 2 2 2 3" xfId="5993"/>
    <cellStyle name="常规 7 3 2 4 3 5" xfId="5994"/>
    <cellStyle name="注释 2 3 2 6" xfId="5995"/>
    <cellStyle name="常规 2 7 4 3" xfId="5996"/>
    <cellStyle name="常规 5 2 4 6 2 2" xfId="5997"/>
    <cellStyle name="常规 2 2 3 2 6 3 2 2" xfId="5998"/>
    <cellStyle name="常规 7 3 2 4 3 4" xfId="5999"/>
    <cellStyle name="注释 2 3 2 5" xfId="6000"/>
    <cellStyle name="常规 2 7 4 2" xfId="6001"/>
    <cellStyle name="强调文字颜色 6 2 2 3 2 3" xfId="6002"/>
    <cellStyle name="常规 9 3 2 3 3 2 2" xfId="6003"/>
    <cellStyle name="注释 2 6 2 3" xfId="6004"/>
    <cellStyle name="常规 7 3 2 4 3 3 3" xfId="6005"/>
    <cellStyle name="注释 2 3 2 4 3" xfId="6006"/>
    <cellStyle name="常规 7 3 2 4 3 3 2" xfId="6007"/>
    <cellStyle name="注释 2 3 2 4 2" xfId="6008"/>
    <cellStyle name="常规 7 3 2 4 3 3" xfId="6009"/>
    <cellStyle name="注释 2 3 2 4" xfId="6010"/>
    <cellStyle name="常规 7 3 4 2 3 3 2 3" xfId="6011"/>
    <cellStyle name="常规 9 3 2 5 2" xfId="6012"/>
    <cellStyle name="常规 7 3 2 4 3 2 3" xfId="6013"/>
    <cellStyle name="常规 7 3 4 2 3 3 2 2" xfId="6014"/>
    <cellStyle name="常规 9 2 2 3 2 5 3" xfId="6015"/>
    <cellStyle name="常规 9 2 3 2 2 2 2 2 2" xfId="6016"/>
    <cellStyle name="常规 9 2 3 2 2 2 2 2" xfId="6017"/>
    <cellStyle name="常规 8 2 2 2 2 2 2 3" xfId="6018"/>
    <cellStyle name="常规 7 3 2 4 2 5 2" xfId="6019"/>
    <cellStyle name="常规 7 7 2 8" xfId="6020"/>
    <cellStyle name="常规 7 3 2 4 2 4" xfId="6021"/>
    <cellStyle name="常规 2 7 3 2" xfId="6022"/>
    <cellStyle name="常规 5 2 4 5 2" xfId="6023"/>
    <cellStyle name="常规 8 5 3 10" xfId="6024"/>
    <cellStyle name="常规 7 3 2 4 2 2 2 2" xfId="6025"/>
    <cellStyle name="链接单元格 2 2 4 2 2" xfId="6026"/>
    <cellStyle name="常规 9 9 4 2 2" xfId="6027"/>
    <cellStyle name="常规 6 5 3 2 2 4 2" xfId="6028"/>
    <cellStyle name="常规 9 5 2 3 2" xfId="6029"/>
    <cellStyle name="常规 8 2 2 2 2 2 3 2" xfId="6030"/>
    <cellStyle name="强调文字颜色 2 2 3 3 4 2 2" xfId="6031"/>
    <cellStyle name="常规 7 3 2 3 9 2" xfId="6032"/>
    <cellStyle name="常规 6 6 3 4 2 2 2" xfId="6033"/>
    <cellStyle name="常规 2 3 2 6 2 2" xfId="6034"/>
    <cellStyle name="常规 10 7 4 4" xfId="6035"/>
    <cellStyle name="强调文字颜色 6 2 2 12" xfId="6036"/>
    <cellStyle name="常规 2 2 2 2 2 3 2 3 2" xfId="6037"/>
    <cellStyle name="常规 6 5 2 2 5 3 2" xfId="6038"/>
    <cellStyle name="常规 7 3 2 3 8 3" xfId="6039"/>
    <cellStyle name="常规 2 2 2 2 2 3 2 2 3" xfId="6040"/>
    <cellStyle name="40% - 强调文字颜色 2 2 3 3 4 3" xfId="6041"/>
    <cellStyle name="常规 3 2 4 6 2 2" xfId="6042"/>
    <cellStyle name="常规 7 3 2 3 7 3" xfId="6043"/>
    <cellStyle name="常规 7 3 2 3 7 2" xfId="6044"/>
    <cellStyle name="常规 6 11 4 2 2 2" xfId="6045"/>
    <cellStyle name="常规 6 5 4 4" xfId="6046"/>
    <cellStyle name="输出 2 2 8 2" xfId="6047"/>
    <cellStyle name="常规 7 3 2 3 6 3" xfId="6048"/>
    <cellStyle name="常规 26 2 2 7" xfId="6049"/>
    <cellStyle name="常规 31 2 2 7" xfId="6050"/>
    <cellStyle name="强调文字颜色 3 2 2 4 3 2" xfId="6051"/>
    <cellStyle name="常规 5 3 3 3 4" xfId="6052"/>
    <cellStyle name="常规 3 2 6 2 3 2" xfId="6053"/>
    <cellStyle name="常规 6 6 2 2 4 4 2 2" xfId="6054"/>
    <cellStyle name="常规 7 3 2 3 6 2" xfId="6055"/>
    <cellStyle name="常规 4 2 2 2 4 3 3" xfId="6056"/>
    <cellStyle name="常规 3 13 3" xfId="6057"/>
    <cellStyle name="常规 2 2 5 4 2 3" xfId="6058"/>
    <cellStyle name="常规 7 3 2 3 6" xfId="6059"/>
    <cellStyle name="常规 7 3 2 3 5 2" xfId="6060"/>
    <cellStyle name="常规 7 3 2 3 4 4 3" xfId="6061"/>
    <cellStyle name="好 3 2 8 2 2" xfId="6062"/>
    <cellStyle name="常规 3 11 5 3" xfId="6063"/>
    <cellStyle name="常规 7 3 2 3 4 4 2" xfId="6064"/>
    <cellStyle name="常规 9 2 2 10 2" xfId="6065"/>
    <cellStyle name="常规 5 2 3 7 2 2" xfId="6066"/>
    <cellStyle name="常规 7 3 2 3 4 4" xfId="6067"/>
    <cellStyle name="常规 3 9 2 4 4 2 2" xfId="6068"/>
    <cellStyle name="适中 2 2 10 2" xfId="6069"/>
    <cellStyle name="常规 5 2 3 7 2" xfId="6070"/>
    <cellStyle name="常规 23 4 3 2" xfId="6071"/>
    <cellStyle name="常规 18 4 3 2" xfId="6072"/>
    <cellStyle name="常规 10 6 2 5 2 2" xfId="6073"/>
    <cellStyle name="常规 7 4 4 2 3 2 3" xfId="6074"/>
    <cellStyle name="常规 3 11 5" xfId="6075"/>
    <cellStyle name="常规 31 3 2 2" xfId="6076"/>
    <cellStyle name="常规 26 3 2 2" xfId="6077"/>
    <cellStyle name="常规 7 3 2 3 4 3 3" xfId="6078"/>
    <cellStyle name="常规 7 3 2 3 4 3 2 2" xfId="6079"/>
    <cellStyle name="检查单元格 2 2 5 4" xfId="6080"/>
    <cellStyle name="常规 6 8 2 2 4 2" xfId="6081"/>
    <cellStyle name="常规 7 3 2 3 4 3" xfId="6082"/>
    <cellStyle name="常规 3 11 4" xfId="6083"/>
    <cellStyle name="常规 7 3 2 3 4 2 2 2" xfId="6084"/>
    <cellStyle name="好 3 2 7" xfId="6085"/>
    <cellStyle name="常规 7 8 3 2 3" xfId="6086"/>
    <cellStyle name="常规 6 4 3 3 2 2 3 2 2" xfId="6087"/>
    <cellStyle name="常规 8 3 4 3 5" xfId="6088"/>
    <cellStyle name="常规 6 9 4 3" xfId="6089"/>
    <cellStyle name="常规 17 6 7" xfId="6090"/>
    <cellStyle name="常规 7 3 2 3 3 5 3" xfId="6091"/>
    <cellStyle name="常规 9 2 3 2 2 2 5" xfId="6092"/>
    <cellStyle name="常规 8 5 4 6 3" xfId="6093"/>
    <cellStyle name="常规 6 9 2 3 2" xfId="6094"/>
    <cellStyle name="常规 7 3 2 3 3 5 2 2" xfId="6095"/>
    <cellStyle name="注释 2 2 2 6 2 2" xfId="6096"/>
    <cellStyle name="检查单元格 2 2 6" xfId="6097"/>
    <cellStyle name="常规 7 3 4 2 3 5 2" xfId="6098"/>
    <cellStyle name="常规 7 3 2 3 3 5 2" xfId="6099"/>
    <cellStyle name="注释 2 2 2 6 2" xfId="6100"/>
    <cellStyle name="常规 7 3 4 2 3 5" xfId="6101"/>
    <cellStyle name="常规 9 2 3 2 2 2 4" xfId="6102"/>
    <cellStyle name="常规 3 5 4 4 3" xfId="6103"/>
    <cellStyle name="常规 2 2 3 6 6 2" xfId="6104"/>
    <cellStyle name="20% - 强调文字颜色 2 2 5 3 2" xfId="6105"/>
    <cellStyle name="常规 7 3 2 3 3 5" xfId="6106"/>
    <cellStyle name="注释 2 2 2 6" xfId="6107"/>
    <cellStyle name="常规 5 2 3 6 3" xfId="6108"/>
    <cellStyle name="常规 3 10 6" xfId="6109"/>
    <cellStyle name="常规 6 5 2 3 3 2 2" xfId="6110"/>
    <cellStyle name="常规 7 3 2 3 3 4 3" xfId="6111"/>
    <cellStyle name="好 3 2 7 2 2" xfId="6112"/>
    <cellStyle name="常规 7 3 4 2 2 6" xfId="6113"/>
    <cellStyle name="常规 4 5 3 4" xfId="6114"/>
    <cellStyle name="常规 3 10 5 3" xfId="6115"/>
    <cellStyle name="常规 7 3 2 3 3 4 2 2" xfId="6116"/>
    <cellStyle name="常规 7 3 4 2 2 5 2" xfId="6117"/>
    <cellStyle name="输入 2 5 4" xfId="6118"/>
    <cellStyle name="常规 3 10 5 2 2" xfId="6119"/>
    <cellStyle name="常规 7 3 4 2 2 5" xfId="6120"/>
    <cellStyle name="常规 4 5 3 3" xfId="6121"/>
    <cellStyle name="常规 5 2 3 6 2 2" xfId="6122"/>
    <cellStyle name="常规 23 4 2 2 2" xfId="6123"/>
    <cellStyle name="常规 2 2 3 2 5 3 2 2" xfId="6124"/>
    <cellStyle name="常规 6 8 3 3 3 3" xfId="6125"/>
    <cellStyle name="常规 7 3 2 3 3 4" xfId="6126"/>
    <cellStyle name="注释 2 2 2 5" xfId="6127"/>
    <cellStyle name="常规 9 3 2 3 2 2 2" xfId="6128"/>
    <cellStyle name="注释 2 5 2 3" xfId="6129"/>
    <cellStyle name="常规 3 10 5" xfId="6130"/>
    <cellStyle name="常规 7 3 2 3 3 3 2" xfId="6131"/>
    <cellStyle name="注释 2 2 2 4 2" xfId="6132"/>
    <cellStyle name="常规 6 8 3 3 2 3" xfId="6133"/>
    <cellStyle name="常规 7 3 2 3 3 2 2" xfId="6134"/>
    <cellStyle name="注释 2 2 2 3 2" xfId="6135"/>
    <cellStyle name="注释 9" xfId="6136"/>
    <cellStyle name="常规 7 3 2 3 3" xfId="6137"/>
    <cellStyle name="常规 7 3 4 2 3 2 2" xfId="6138"/>
    <cellStyle name="常规 6 4 2 2 3 2 4" xfId="6139"/>
    <cellStyle name="常规 7 3 2 3 2 7 2 3" xfId="6140"/>
    <cellStyle name="常规 8 2 8 3" xfId="6141"/>
    <cellStyle name="常规 7 3 2 3 2 6 2 3" xfId="6142"/>
    <cellStyle name="注释 2 2" xfId="6143"/>
    <cellStyle name="常规 7 3 2 3 2 5 3" xfId="6144"/>
    <cellStyle name="常规 5 2 3 5 3 3" xfId="6145"/>
    <cellStyle name="常规 2 6 2 9" xfId="6146"/>
    <cellStyle name="常规 7 3 2 3 2 4 3" xfId="6147"/>
    <cellStyle name="好 3 2 6 2 2" xfId="6148"/>
    <cellStyle name="常规 5 2 3 5 2 3" xfId="6149"/>
    <cellStyle name="常规 7 3 2 3 2 4 2 2" xfId="6150"/>
    <cellStyle name="常规 5 2 3 5 2 2 2" xfId="6151"/>
    <cellStyle name="常规 7 3 2 3 2 4" xfId="6152"/>
    <cellStyle name="常规 2 6 3 2" xfId="6153"/>
    <cellStyle name="常规 6 6 3 3 2 2 4 3" xfId="6154"/>
    <cellStyle name="常规 6 5 3 4 5 2 2" xfId="6155"/>
    <cellStyle name="常规 7 3 2 3 2 3 6" xfId="6156"/>
    <cellStyle name="强调文字颜色 5 2 2 2" xfId="6157"/>
    <cellStyle name="强调文字颜色 2 2 3 5 2 2" xfId="6158"/>
    <cellStyle name="常规 7 3 2 3 2 3 4 3" xfId="6159"/>
    <cellStyle name="常规 9 6 3 2" xfId="6160"/>
    <cellStyle name="常规 6 5 3 3 3 3" xfId="6161"/>
    <cellStyle name="常规 6 3 4 3 5 2" xfId="6162"/>
    <cellStyle name="常规 7 3 2 3 2 3 4 2 3" xfId="6163"/>
    <cellStyle name="常规 7 3 2 3 2 3 4 2 2" xfId="6164"/>
    <cellStyle name="常规 23 2 2 5 2" xfId="6165"/>
    <cellStyle name="常规 18 2 2 5 2" xfId="6166"/>
    <cellStyle name="常规 7 3 2 3 2 3 3 3" xfId="6167"/>
    <cellStyle name="常规 21 2 3 6 2" xfId="6168"/>
    <cellStyle name="链接单元格 2 4 4 3" xfId="6169"/>
    <cellStyle name="常规 5 2 7 3 2" xfId="6170"/>
    <cellStyle name="解释性文本 2 2 8" xfId="6171"/>
    <cellStyle name="常规 7 3 3 2 2 4 2" xfId="6172"/>
    <cellStyle name="常规 7 3 2 3 2 3 3" xfId="6173"/>
    <cellStyle name="链接单元格 2 4 4" xfId="6174"/>
    <cellStyle name="常规 7 3 2 3 2 3 2 3" xfId="6175"/>
    <cellStyle name="常规 21 2 3 5 2" xfId="6176"/>
    <cellStyle name="常规 4 2 5 4 3 3" xfId="6177"/>
    <cellStyle name="常规 6 3 4 3 3 2" xfId="6178"/>
    <cellStyle name="常规 6 8 6 2" xfId="6179"/>
    <cellStyle name="常规 2 2 2 3 3 2 2 5 2 2" xfId="6180"/>
    <cellStyle name="常规 7 3 2 3 2 3 2 2 2" xfId="6181"/>
    <cellStyle name="链接单元格 2 4 3 2 2" xfId="6182"/>
    <cellStyle name="强调文字颜色 5 2 6 5" xfId="6183"/>
    <cellStyle name="常规 7 3 2 3 2 2 7" xfId="6184"/>
    <cellStyle name="常规 8 4 3 2" xfId="6185"/>
    <cellStyle name="常规 7 3 2 3 2 2 4 3" xfId="6186"/>
    <cellStyle name="常规 21 2 2 7 2" xfId="6187"/>
    <cellStyle name="常规 9 5 3 2" xfId="6188"/>
    <cellStyle name="常规 6 5 3 2 3 3" xfId="6189"/>
    <cellStyle name="常规 3 2 3 3 2 7 2" xfId="6190"/>
    <cellStyle name="强调文字颜色 2 2 3 3 3" xfId="6191"/>
    <cellStyle name="常规 7 3 2 3 2 2 3 3" xfId="6192"/>
    <cellStyle name="常规 21 2 2 6 2" xfId="6193"/>
    <cellStyle name="常规 16 2 2 6 2" xfId="6194"/>
    <cellStyle name="常规 9 5 2 2" xfId="6195"/>
    <cellStyle name="常规 6 5 3 2 2 3" xfId="6196"/>
    <cellStyle name="常规 6 3 4 2 4 2" xfId="6197"/>
    <cellStyle name="常规 7 3 3 4 11" xfId="6198"/>
    <cellStyle name="常规 6 7 7 2" xfId="6199"/>
    <cellStyle name="常规 7 3 2 3 2 2 3" xfId="6200"/>
    <cellStyle name="常规 6 7 2 2 3 4 3" xfId="6201"/>
    <cellStyle name="链接单元格 2 3 4" xfId="6202"/>
    <cellStyle name="常规 7 3 2 3 2 2 2 3" xfId="6203"/>
    <cellStyle name="常规 4 2 5 3 3 3" xfId="6204"/>
    <cellStyle name="常规 21 2 2 5 2" xfId="6205"/>
    <cellStyle name="常规 16 2 2 5 2" xfId="6206"/>
    <cellStyle name="常规 6 3 4 2 3 2" xfId="6207"/>
    <cellStyle name="常规 6 7 6 2" xfId="6208"/>
    <cellStyle name="常规 2 2 2 3 3 2 2 4 2 2" xfId="6209"/>
    <cellStyle name="常规 7 3 2 2 8" xfId="6210"/>
    <cellStyle name="常规 6 5 2 2 4 2" xfId="6211"/>
    <cellStyle name="强调文字颜色 4 2 11" xfId="6212"/>
    <cellStyle name="常规 7 4 2 2 2 3 2 2" xfId="6213"/>
    <cellStyle name="常规 7 3 2 2 7 3" xfId="6214"/>
    <cellStyle name="常规 6 6 5 3 3 2" xfId="6215"/>
    <cellStyle name="常规 4 2 2 5 3 3" xfId="6216"/>
    <cellStyle name="常规 6 2 3 3 2 5" xfId="6217"/>
    <cellStyle name="常规 60 2 4 2" xfId="6218"/>
    <cellStyle name="常规 55 2 4 2" xfId="6219"/>
    <cellStyle name="常规 7 3 2 2 7 2" xfId="6220"/>
    <cellStyle name="常规 4 2 2 2 3 4 3" xfId="6221"/>
    <cellStyle name="常规 3 2 3 3 2 3 2 3" xfId="6222"/>
    <cellStyle name="常规 7 3 2 2 7" xfId="6223"/>
    <cellStyle name="常规 7 3 2 2 6 3" xfId="6224"/>
    <cellStyle name="常规 6 6 5 3 2 2" xfId="6225"/>
    <cellStyle name="常规 4 2 2 5 2 3" xfId="6226"/>
    <cellStyle name="60% - 强调文字颜色 1 2 2 6" xfId="6227"/>
    <cellStyle name="常规 3 2 2 2 3 3 5" xfId="6228"/>
    <cellStyle name="强调文字颜色 4 2 2 8 2 2" xfId="6229"/>
    <cellStyle name="常规 6 5 2 2 6 2" xfId="6230"/>
    <cellStyle name="常规 7 3 2 2 6" xfId="6231"/>
    <cellStyle name="常规 9 12 2" xfId="6232"/>
    <cellStyle name="常规 9 3 3 3 6" xfId="6233"/>
    <cellStyle name="常规 7 3 2 2 4 5 2" xfId="6234"/>
    <cellStyle name="常规 22 4 2 2 2 2" xfId="6235"/>
    <cellStyle name="常规 17 4 2 2 2 2" xfId="6236"/>
    <cellStyle name="常规 6 7 3 2 4" xfId="6237"/>
    <cellStyle name="常规 7 2 3 2 3 3" xfId="6238"/>
    <cellStyle name="常规 7 6 4 2 3" xfId="6239"/>
    <cellStyle name="常规 7 2 4 4 3" xfId="6240"/>
    <cellStyle name="常规 7 2 3 3 2 6 2 2" xfId="6241"/>
    <cellStyle name="20% - 强调文字颜色 2 12 2" xfId="6242"/>
    <cellStyle name="常规 7 3 2 2 4 4 3" xfId="6243"/>
    <cellStyle name="常规 9 3 3 2 7" xfId="6244"/>
    <cellStyle name="常规 9 11 3" xfId="6245"/>
    <cellStyle name="常规 2 5 5 2 3" xfId="6246"/>
    <cellStyle name="常规 9 3 3 2 6 2" xfId="6247"/>
    <cellStyle name="常规 9 11 2 2" xfId="6248"/>
    <cellStyle name="常规 7 3 2 2 4 4 2 2" xfId="6249"/>
    <cellStyle name="警告文本 2 6 2 2" xfId="6250"/>
    <cellStyle name="常规 6 4 3 2 3 4 3" xfId="6251"/>
    <cellStyle name="常规 9 5 9" xfId="6252"/>
    <cellStyle name="常规 6 2 2 2 8 2 2" xfId="6253"/>
    <cellStyle name="常规 7 4 4 3 5 2" xfId="6254"/>
    <cellStyle name="常规 2 2 8 4 4 2" xfId="6255"/>
    <cellStyle name="常规 2 2 4 2 8" xfId="6256"/>
    <cellStyle name="常规 7 6 4 2 2" xfId="6257"/>
    <cellStyle name="常规 7 2 4 4 2" xfId="6258"/>
    <cellStyle name="常规 9 11 2" xfId="6259"/>
    <cellStyle name="常规 9 3 3 2 6" xfId="6260"/>
    <cellStyle name="常规 7 3 2 2 4 4 2" xfId="6261"/>
    <cellStyle name="常规 9 11" xfId="6262"/>
    <cellStyle name="常规 7 3 2 2 4 4" xfId="6263"/>
    <cellStyle name="常规 9 10 2" xfId="6264"/>
    <cellStyle name="常规 7 3 2 2 4 3 2" xfId="6265"/>
    <cellStyle name="常规 4 2 3 2 4 6" xfId="6266"/>
    <cellStyle name="常规 9 10" xfId="6267"/>
    <cellStyle name="常规 7 3 2 2 4 3" xfId="6268"/>
    <cellStyle name="常规 7 2 5 3 7 2 2" xfId="6269"/>
    <cellStyle name="常规 2 10 2 2 2 2" xfId="6270"/>
    <cellStyle name="常规 7 3 2 2 4" xfId="6271"/>
    <cellStyle name="常规 7 3 2 2 3 5 2" xfId="6272"/>
    <cellStyle name="常规 9 3 2 3 6" xfId="6273"/>
    <cellStyle name="常规 7 3 2 2 3 5" xfId="6274"/>
    <cellStyle name="常规 2 5 4 3" xfId="6275"/>
    <cellStyle name="警告文本 2 5 2 3" xfId="6276"/>
    <cellStyle name="强调文字颜色 5 2 3 3 4 2 2" xfId="6277"/>
    <cellStyle name="常规 7 2 3 4 3" xfId="6278"/>
    <cellStyle name="常规 7 2 3 3 2 5 2 2" xfId="6279"/>
    <cellStyle name="常规 7 3 2 2 3 4 3" xfId="6280"/>
    <cellStyle name="常规 9 3 2 2 7" xfId="6281"/>
    <cellStyle name="常规 2 5 4 2 3" xfId="6282"/>
    <cellStyle name="常规 5 2 2 6 2 3" xfId="6283"/>
    <cellStyle name="常规 7 3 3 2 2 5 2" xfId="6284"/>
    <cellStyle name="解释性文本 2 3 8" xfId="6285"/>
    <cellStyle name="常规 3 5 3 3 2" xfId="6286"/>
    <cellStyle name="常规 22 6 2 3" xfId="6287"/>
    <cellStyle name="常规 17 6 2 3" xfId="6288"/>
    <cellStyle name="常规 5 2 2 6 2 2 2" xfId="6289"/>
    <cellStyle name="常规 7 3 2 2 3 4 2" xfId="6290"/>
    <cellStyle name="常规 9 3 2 2 6" xfId="6291"/>
    <cellStyle name="常规 7 3 3 2 2 5" xfId="6292"/>
    <cellStyle name="常规 6 8 2 3 3 3" xfId="6293"/>
    <cellStyle name="常规 7 3 2 2 3 4" xfId="6294"/>
    <cellStyle name="常规 2 5 4 2" xfId="6295"/>
    <cellStyle name="常规 7 3 2 2 3" xfId="6296"/>
    <cellStyle name="常规 7 2 5 5 6" xfId="6297"/>
    <cellStyle name="常规 6 2 3 2 2 4 3" xfId="6298"/>
    <cellStyle name="常规 7 3 2 2 2 6 2 2" xfId="6299"/>
    <cellStyle name="输入 2 3 5" xfId="6300"/>
    <cellStyle name="输入 2 7" xfId="6301"/>
    <cellStyle name="常规 4 2 4 4 5" xfId="6302"/>
    <cellStyle name="常规 2 5 3 4 2 2" xfId="6303"/>
    <cellStyle name="常规 6 2 3 6 3" xfId="6304"/>
    <cellStyle name="常规 6 7 2 3 2 4" xfId="6305"/>
    <cellStyle name="计算 2 2 3 5 2" xfId="6306"/>
    <cellStyle name="常规 4 3 2 4 4" xfId="6307"/>
    <cellStyle name="常规 7 3 2 2 2 6 2" xfId="6308"/>
    <cellStyle name="常规 7 3 2 2 2 5 3" xfId="6309"/>
    <cellStyle name="常规 5 2 2 5 3 3" xfId="6310"/>
    <cellStyle name="常规 7 3 2 2 2 5 2 2" xfId="6311"/>
    <cellStyle name="常规 4 2 3 4 5" xfId="6312"/>
    <cellStyle name="常规 2 5 3 3 2 2" xfId="6313"/>
    <cellStyle name="常规 6 2 2 6 3" xfId="6314"/>
    <cellStyle name="常规 12 2 2 2 7" xfId="6315"/>
    <cellStyle name="常规 2 3 2 5 4" xfId="6316"/>
    <cellStyle name="常规 6 7 2 2 2 4" xfId="6317"/>
    <cellStyle name="计算 2 2 2 5 2" xfId="6318"/>
    <cellStyle name="常规 9 3 3 4 4 3" xfId="6319"/>
    <cellStyle name="常规 5 2 2 5 2 2" xfId="6320"/>
    <cellStyle name="常规 7 3 2 2 2 2 4" xfId="6321"/>
    <cellStyle name="常规 7 3 2 11" xfId="6322"/>
    <cellStyle name="常规 7 2 9 6" xfId="6323"/>
    <cellStyle name="常规 9 2 3 2 3 3 2" xfId="6324"/>
    <cellStyle name="常规 2 2 3 7 4 2 2" xfId="6325"/>
    <cellStyle name="常规 8 2 3 2 2 2 4 2" xfId="6326"/>
    <cellStyle name="常规 7 2 9 2 2 2" xfId="6327"/>
    <cellStyle name="汇总 2 2 2 3 4 2 2" xfId="6328"/>
    <cellStyle name="常规 4 2 2 3 2 2 3 2 2" xfId="6329"/>
    <cellStyle name="解释性文本 2 2 2 3 3 3" xfId="6330"/>
    <cellStyle name="常规 7 2 9 2 2" xfId="6331"/>
    <cellStyle name="常规 6 3 4 6" xfId="6332"/>
    <cellStyle name="常规 2 2 4 3 6 3" xfId="6333"/>
    <cellStyle name="常规 7 2 9 2" xfId="6334"/>
    <cellStyle name="常规 2 2 3 5 2 4 2" xfId="6335"/>
    <cellStyle name="常规 6 5 3 3 2 4" xfId="6336"/>
    <cellStyle name="常规 9 6 2 3" xfId="6337"/>
    <cellStyle name="常规 8 2 2 2 3 2 3" xfId="6338"/>
    <cellStyle name="汇总 2 2 2 2 4" xfId="6339"/>
    <cellStyle name="常规 3 6 10 2" xfId="6340"/>
    <cellStyle name="常规 3 3 3 5" xfId="6341"/>
    <cellStyle name="常规 7 2 7 3 3 2" xfId="6342"/>
    <cellStyle name="常规 6 3 4 4 3 3" xfId="6343"/>
    <cellStyle name="常规 7 2 7 3 3" xfId="6344"/>
    <cellStyle name="常规 15 3 2 2 3 3 2 2" xfId="6345"/>
    <cellStyle name="常规 4 2 2 2 2 3 3 2" xfId="6346"/>
    <cellStyle name="强调文字颜色 1 2 2 2 2 5 2" xfId="6347"/>
    <cellStyle name="常规 7 2 7 2 3 2" xfId="6348"/>
    <cellStyle name="常规 44 3" xfId="6349"/>
    <cellStyle name="常规 39 3" xfId="6350"/>
    <cellStyle name="强调文字颜色 1 2 2 2 2 4 2 2" xfId="6351"/>
    <cellStyle name="常规 6 3 4 3 3 3" xfId="6352"/>
    <cellStyle name="常规 7 2 7 2 3" xfId="6353"/>
    <cellStyle name="强调文字颜色 1 2 2 2 2 4 2" xfId="6354"/>
    <cellStyle name="强调文字颜色 4 2 3 2 4 3" xfId="6355"/>
    <cellStyle name="常规 7 2 7 2 2 2" xfId="6356"/>
    <cellStyle name="常规 7 4 3 4 5 3" xfId="6357"/>
    <cellStyle name="常规 43 3" xfId="6358"/>
    <cellStyle name="常规 38 3" xfId="6359"/>
    <cellStyle name="常规 2 3 2 2 2 3 5 2" xfId="6360"/>
    <cellStyle name="常规 7 2 3 4 3 3 2 2" xfId="6361"/>
    <cellStyle name="常规 7 2 6 4 4 2 3" xfId="6362"/>
    <cellStyle name="常规 4 3 8 2 2" xfId="6363"/>
    <cellStyle name="常规 7 4 4 2 9" xfId="6364"/>
    <cellStyle name="常规 7 2 6 4 4 2 2" xfId="6365"/>
    <cellStyle name="常规 8 2 2 2 4 4 2" xfId="6366"/>
    <cellStyle name="常规 7 2 6 3 5 3" xfId="6367"/>
    <cellStyle name="常规 4 2 2 2 2 3 2 3" xfId="6368"/>
    <cellStyle name="常规 21 2 3 9" xfId="6369"/>
    <cellStyle name="常规 22 4 2 4 2 2" xfId="6370"/>
    <cellStyle name="常规 17 4 2 4 2 2" xfId="6371"/>
    <cellStyle name="好 3 4 2 2 2" xfId="6372"/>
    <cellStyle name="常规 44 9" xfId="6373"/>
    <cellStyle name="常规 39 9" xfId="6374"/>
    <cellStyle name="常规 7 2 6 3 4 2 3" xfId="6375"/>
    <cellStyle name="常规 7 3 4 2 9" xfId="6376"/>
    <cellStyle name="常规 7 2 6 3 4 2 2" xfId="6377"/>
    <cellStyle name="常规 7 4 5 3 4 2" xfId="6378"/>
    <cellStyle name="输出 2 7 3" xfId="6379"/>
    <cellStyle name="常规 2 2 4 4 2 3" xfId="6380"/>
    <cellStyle name="常规 5 7 6" xfId="6381"/>
    <cellStyle name="常规 7 2 6 3 4 2" xfId="6382"/>
    <cellStyle name="强调文字颜色 5 2 2 2 11" xfId="6383"/>
    <cellStyle name="常规 21 2 2 8" xfId="6384"/>
    <cellStyle name="常规 8 7 2 3" xfId="6385"/>
    <cellStyle name="常规 6 3 3 4 4 3" xfId="6386"/>
    <cellStyle name="常规 3 4 2 7 3" xfId="6387"/>
    <cellStyle name="常规 40 2 2 4 3" xfId="6388"/>
    <cellStyle name="常规 35 2 2 4 3" xfId="6389"/>
    <cellStyle name="常规 8 3 2 2 3 2 3" xfId="6390"/>
    <cellStyle name="检查单元格 2 3 10" xfId="6391"/>
    <cellStyle name="强调文字颜色 4 2 3 3 4 2" xfId="6392"/>
    <cellStyle name="常规 7 2 6 3 3 2 2" xfId="6393"/>
    <cellStyle name="常规 7 3 3 2 9" xfId="6394"/>
    <cellStyle name="强调文字颜色 2 2 2 2 9 2" xfId="6395"/>
    <cellStyle name="适中 2 11 2" xfId="6396"/>
    <cellStyle name="常规 6 3 3 4 3 3 2" xfId="6397"/>
    <cellStyle name="常规 7 2 6 3 3 2" xfId="6398"/>
    <cellStyle name="常规 6 3 3 4 3 3" xfId="6399"/>
    <cellStyle name="常规 7 2 6 3 3" xfId="6400"/>
    <cellStyle name="常规 7 3 5 3 3 2 2" xfId="6401"/>
    <cellStyle name="常规 6 3 3 4 2 3 2" xfId="6402"/>
    <cellStyle name="常规 7 2 6 3 2 2" xfId="6403"/>
    <cellStyle name="常规 6 3 3 4 2 3" xfId="6404"/>
    <cellStyle name="常规 7 2 6 2 8 2" xfId="6405"/>
    <cellStyle name="常规 7 2 6 2 8" xfId="6406"/>
    <cellStyle name="常规 2 4 6 2" xfId="6407"/>
    <cellStyle name="常规 7 2 2 2 4 3 3" xfId="6408"/>
    <cellStyle name="常规 6 5 2 2 3 7 2" xfId="6409"/>
    <cellStyle name="常规 7 2 6 2 7 3" xfId="6410"/>
    <cellStyle name="常规 22 4 2 3 4 2" xfId="6411"/>
    <cellStyle name="常规 4 2 2 2 2 2 4 3" xfId="6412"/>
    <cellStyle name="好 2 6 4 3" xfId="6413"/>
    <cellStyle name="常规 7 2 6 2 7 2" xfId="6414"/>
    <cellStyle name="常规 7 2 3 4 3 2 3" xfId="6415"/>
    <cellStyle name="常规 6 6 3 3 4 4 3" xfId="6416"/>
    <cellStyle name="常规 2 2 2 2 2 2 4 5 3" xfId="6417"/>
    <cellStyle name="检查单元格 2 3 5 2 2" xfId="6418"/>
    <cellStyle name="常规 7 2 6 2 6 2" xfId="6419"/>
    <cellStyle name="常规 6 3 3 3 6 3" xfId="6420"/>
    <cellStyle name="好 2 4 4 3" xfId="6421"/>
    <cellStyle name="常规 8 6 3 3 2" xfId="6422"/>
    <cellStyle name="常规 6 5 2 3 3 4 2" xfId="6423"/>
    <cellStyle name="常规 6 5 3 8 3" xfId="6424"/>
    <cellStyle name="常规 9 2 4 4 4 2" xfId="6425"/>
    <cellStyle name="常规 53 2 3 3 2 2" xfId="6426"/>
    <cellStyle name="常规 48 2 3 3 2 2" xfId="6427"/>
    <cellStyle name="常规 7 2 6 2 4 2" xfId="6428"/>
    <cellStyle name="常规 8 6 2 3" xfId="6429"/>
    <cellStyle name="常规 6 5 2 3 2 4" xfId="6430"/>
    <cellStyle name="常规 6 3 3 3 4 3" xfId="6431"/>
    <cellStyle name="常规 7 2 6 2 3 6" xfId="6432"/>
    <cellStyle name="输出 2 3 4 2 2" xfId="6433"/>
    <cellStyle name="常规 2 2 3 10 2" xfId="6434"/>
    <cellStyle name="常规 2 3 4 6 3 2" xfId="6435"/>
    <cellStyle name="常规 7 2 6 2 3 5" xfId="6436"/>
    <cellStyle name="注释 2 6 3 2" xfId="6437"/>
    <cellStyle name="常规 4 6 2 6 3" xfId="6438"/>
    <cellStyle name="常规 7 2 6 2 3 3 3" xfId="6439"/>
    <cellStyle name="链接单元格 3" xfId="6440"/>
    <cellStyle name="常规 6 3 3 3 3 4 3" xfId="6441"/>
    <cellStyle name="常规 7 2 6 2 3 3 2 3" xfId="6442"/>
    <cellStyle name="常规 7 2 6 2 3 2 3" xfId="6443"/>
    <cellStyle name="适中 3 2" xfId="6444"/>
    <cellStyle name="常规 2 2 2 2 3 4 2 2 2" xfId="6445"/>
    <cellStyle name="常规 6 3 3 3 3 3 3" xfId="6446"/>
    <cellStyle name="常规 6 3 3 3 3 3 2 2" xfId="6447"/>
    <cellStyle name="常规 2 2 9 2" xfId="6448"/>
    <cellStyle name="常规 7 2 2 2 2 6 3" xfId="6449"/>
    <cellStyle name="常规 7 2 6 2 2 7" xfId="6450"/>
    <cellStyle name="常规 6 7 3 2 5 3" xfId="6451"/>
    <cellStyle name="适中 2 4 4 2 2" xfId="6452"/>
    <cellStyle name="常规 8 2 4 2 2 5 2" xfId="6453"/>
    <cellStyle name="常规 7 8 3 6" xfId="6454"/>
    <cellStyle name="常规 6 5 2 6" xfId="6455"/>
    <cellStyle name="常规 7 2 6 2 2 5 2 2" xfId="6456"/>
    <cellStyle name="常规 7 2 6 2 2 4 2 2" xfId="6457"/>
    <cellStyle name="检查单元格 2 2 2 2 3 3" xfId="6458"/>
    <cellStyle name="常规 9 2 7 6" xfId="6459"/>
    <cellStyle name="常规 7 2 3 4 4 2 2" xfId="6460"/>
    <cellStyle name="注释 2 2 9 2" xfId="6461"/>
    <cellStyle name="常规 4 10 3 2" xfId="6462"/>
    <cellStyle name="常规 7 2 6 2 2 3 2 2" xfId="6463"/>
    <cellStyle name="强调文字颜色 6 2 3 5 3" xfId="6464"/>
    <cellStyle name="常规 6 3 3 3 2 4 2 2" xfId="6465"/>
    <cellStyle name="常规 8 3 3 2 3 3 3" xfId="6466"/>
    <cellStyle name="常规 7 2 5 8 2" xfId="6467"/>
    <cellStyle name="常规 8 5 5 3 2 2" xfId="6468"/>
    <cellStyle name="常规 6 6 3 2 2 3 3 2" xfId="6469"/>
    <cellStyle name="输入 2 2 2" xfId="6470"/>
    <cellStyle name="常规 9 3 2 7" xfId="6471"/>
    <cellStyle name="常规 78" xfId="6472"/>
    <cellStyle name="常规 83" xfId="6473"/>
    <cellStyle name="常规 44 2 2 4 3" xfId="6474"/>
    <cellStyle name="常规 39 2 2 4 3" xfId="6475"/>
    <cellStyle name="常规 24 2 3 2 2 2" xfId="6476"/>
    <cellStyle name="常规 6 4 3 3 3 2" xfId="6477"/>
    <cellStyle name="解释性文本 2 2 11" xfId="6478"/>
    <cellStyle name="常规 7 3 3 3 4 2 2 2" xfId="6479"/>
    <cellStyle name="强调文字颜色 2 2 2 8 2" xfId="6480"/>
    <cellStyle name="常规 3 2 2 2 2 4 4 2" xfId="6481"/>
    <cellStyle name="常规 3 3 3 5 3 3" xfId="6482"/>
    <cellStyle name="适中 2 2 2 2" xfId="6483"/>
    <cellStyle name="常规 7 2 5 6 2 2" xfId="6484"/>
    <cellStyle name="常规 8 2 4 7" xfId="6485"/>
    <cellStyle name="常规 7 2 5 5 6 2" xfId="6486"/>
    <cellStyle name="常规 7 9 4 3" xfId="6487"/>
    <cellStyle name="常规 6 3 2 2 8 2" xfId="6488"/>
    <cellStyle name="强调文字颜色 2 2 2 11 2" xfId="6489"/>
    <cellStyle name="常规 7 2 5 5 2 2" xfId="6490"/>
    <cellStyle name="常规 7 4 3 2 3 4 3" xfId="6491"/>
    <cellStyle name="常规 7 5 3 3 5" xfId="6492"/>
    <cellStyle name="常规 6 3 2 6 2 3" xfId="6493"/>
    <cellStyle name="常规 7 2 5 4 5 3" xfId="6494"/>
    <cellStyle name="常规 7 8 3 4" xfId="6495"/>
    <cellStyle name="常规 9 5 3 6 3" xfId="6496"/>
    <cellStyle name="常规 2 2 9 2 5" xfId="6497"/>
    <cellStyle name="好 3 3 3 2 2" xfId="6498"/>
    <cellStyle name="常规 7 2 5 3 5 2 2" xfId="6499"/>
    <cellStyle name="常规 15 2 3 8 2" xfId="6500"/>
    <cellStyle name="常规 2 2 3 2 3 4 2 3" xfId="6501"/>
    <cellStyle name="常规 6 2 3 2 2 2 2 2 2" xfId="6502"/>
    <cellStyle name="常规 6 9 3 2 6 2 2" xfId="6503"/>
    <cellStyle name="常规 11 3 2 4 4" xfId="6504"/>
    <cellStyle name="常规 6 10 9 2" xfId="6505"/>
    <cellStyle name="常规 6 9 2 2 7" xfId="6506"/>
    <cellStyle name="常规 7 2 5 3 4 5" xfId="6507"/>
    <cellStyle name="常规 7 2 5 3 4 4 2 2" xfId="6508"/>
    <cellStyle name="常规 7 2 5 3 4 4 2" xfId="6509"/>
    <cellStyle name="常规 7 7 2 4 2 2" xfId="6510"/>
    <cellStyle name="汇总 2 3 2 3 3" xfId="6511"/>
    <cellStyle name="常规 7 2 5 3 4 3 2" xfId="6512"/>
    <cellStyle name="常规 9 2 2 3 3 3 2 2" xfId="6513"/>
    <cellStyle name="常规 9 9 5 3" xfId="6514"/>
    <cellStyle name="常规 7 2 5 3 4 2 2 2" xfId="6515"/>
    <cellStyle name="常规 7 7 2 3 2 2" xfId="6516"/>
    <cellStyle name="常规 7 2 5 3 4 2 2" xfId="6517"/>
    <cellStyle name="常规 15 2 2 8 2" xfId="6518"/>
    <cellStyle name="常规 2 2 3 2 3 3 2 3" xfId="6519"/>
    <cellStyle name="常规 6 9 3 2 5 2 2" xfId="6520"/>
    <cellStyle name="常规 4 3 4 2 2 2 2" xfId="6521"/>
    <cellStyle name="常规 34 2 2 2 3" xfId="6522"/>
    <cellStyle name="常规 29 2 2 2 3" xfId="6523"/>
    <cellStyle name="常规 7 4 3 4 5 2 2" xfId="6524"/>
    <cellStyle name="常规 7 5 3 2 5 3" xfId="6525"/>
    <cellStyle name="常规 43 2 2" xfId="6526"/>
    <cellStyle name="常规 38 2 2" xfId="6527"/>
    <cellStyle name="常规 7 8 5 3" xfId="6528"/>
    <cellStyle name="常规 48 2 7" xfId="6529"/>
    <cellStyle name="常规 53 2 7" xfId="6530"/>
    <cellStyle name="常规 9 5 3 8 2" xfId="6531"/>
    <cellStyle name="常规 2 2 9 4 4" xfId="6532"/>
    <cellStyle name="常规 6 3 5 3 2 3" xfId="6533"/>
    <cellStyle name="常规 2 2 4 3 5 2 2" xfId="6534"/>
    <cellStyle name="常规 6 9 3 2 5" xfId="6535"/>
    <cellStyle name="常规 7 2 5 3 3 4 3" xfId="6536"/>
    <cellStyle name="常规 7 2 5 3 3 4 2" xfId="6537"/>
    <cellStyle name="常规 21 2 3 2 3 2 2 2" xfId="6538"/>
    <cellStyle name="常规 7 2 2 2 2 6 2" xfId="6539"/>
    <cellStyle name="常规 4 5 3 6 2 2" xfId="6540"/>
    <cellStyle name="常规 6 5 2 3 3 4" xfId="6541"/>
    <cellStyle name="常规 8 6 3 3" xfId="6542"/>
    <cellStyle name="常规 7 4 5 2 3 3" xfId="6543"/>
    <cellStyle name="强调文字颜色 4 2 3 3 3 3" xfId="6544"/>
    <cellStyle name="强调文字颜色 1 2 2 2 3 3 2" xfId="6545"/>
    <cellStyle name="常规 7 2 5 3 2 5 3" xfId="6546"/>
    <cellStyle name="常规 7 2 5 3 11" xfId="6547"/>
    <cellStyle name="常规 7 4 3 3 2 2" xfId="6548"/>
    <cellStyle name="常规 3 3 4 2 3 4 2" xfId="6549"/>
    <cellStyle name="常规 6 5 3 3 5 2 2" xfId="6550"/>
    <cellStyle name="常规 7 2 5 3 10 2" xfId="6551"/>
    <cellStyle name="常规 7 2 5 2 8" xfId="6552"/>
    <cellStyle name="常规 6 5 2 2 2 7 2" xfId="6553"/>
    <cellStyle name="链接单元格 2 2 3" xfId="6554"/>
    <cellStyle name="常规 7 2 5 2 6 2 2" xfId="6555"/>
    <cellStyle name="常规 7 2 5 2 3 5" xfId="6556"/>
    <cellStyle name="常规 21 2 3 2 2 2 3" xfId="6557"/>
    <cellStyle name="常规 2 2 6 3 2 4 2" xfId="6558"/>
    <cellStyle name="常规 9 2 2 3 2 2 4" xfId="6559"/>
    <cellStyle name="常规 7 6 4 6 2" xfId="6560"/>
    <cellStyle name="常规 6 3 2 3 3 6" xfId="6561"/>
    <cellStyle name="常规 7 2 5 2 3 4 2" xfId="6562"/>
    <cellStyle name="常规 21 2 3 2 2 2 2 2" xfId="6563"/>
    <cellStyle name="常规 8 2 3 2 2 2 4" xfId="6564"/>
    <cellStyle name="常规 6 6 3 2 2 5" xfId="6565"/>
    <cellStyle name="常规 9 2 2 3 2 2 3 2" xfId="6566"/>
    <cellStyle name="常规 6 3 2 3 3 5 2" xfId="6567"/>
    <cellStyle name="好 2 3 9 2" xfId="6568"/>
    <cellStyle name="常规 9 2 2 2 2 3 5" xfId="6569"/>
    <cellStyle name="常规 7 7 2 2 2 2" xfId="6570"/>
    <cellStyle name="常规 6 6 2 7" xfId="6571"/>
    <cellStyle name="常规 6 4 4 2 2" xfId="6572"/>
    <cellStyle name="常规 6 4 3 2 5 3" xfId="6573"/>
    <cellStyle name="常规 7 3 2 4 5 2 2" xfId="6574"/>
    <cellStyle name="常规 7 2 4 7 2 2" xfId="6575"/>
    <cellStyle name="常规 7 3 4 7" xfId="6576"/>
    <cellStyle name="常规 7 2 4 6 6 2" xfId="6577"/>
    <cellStyle name="常规 6 6 2 2 4 2" xfId="6578"/>
    <cellStyle name="常规 20 2" xfId="6579"/>
    <cellStyle name="常规 15 2" xfId="6580"/>
    <cellStyle name="常规 7 2 4 6 5 3" xfId="6581"/>
    <cellStyle name="常规 7 2 7 8" xfId="6582"/>
    <cellStyle name="好 3 2 5 2 2" xfId="6583"/>
    <cellStyle name="常规 7 2 4 6 5 2 2" xfId="6584"/>
    <cellStyle name="常规 7 2 7 7 2" xfId="6585"/>
    <cellStyle name="常规 7 4 2 4" xfId="6586"/>
    <cellStyle name="常规 6 5 2 2 3 3 3 3" xfId="6587"/>
    <cellStyle name="常规 8 5 3 2 3 3" xfId="6588"/>
    <cellStyle name="强调文字颜色 1 2 2 5 4 3" xfId="6589"/>
    <cellStyle name="常规 8 2 7 4" xfId="6590"/>
    <cellStyle name="常规 7 2 6 4" xfId="6591"/>
    <cellStyle name="常规 34 2 2 2 2" xfId="6592"/>
    <cellStyle name="常规 29 2 2 2 2" xfId="6593"/>
    <cellStyle name="常规 7 2 4 6 5 2" xfId="6594"/>
    <cellStyle name="注释 2 14 2" xfId="6595"/>
    <cellStyle name="常规 7 2 7 7" xfId="6596"/>
    <cellStyle name="常规 6 5 2 2 2 3 2 2 2" xfId="6597"/>
    <cellStyle name="常规 12 3 8" xfId="6598"/>
    <cellStyle name="注释 2 11 2" xfId="6599"/>
    <cellStyle name="常规 7 2 4 6 2 2" xfId="6600"/>
    <cellStyle name="常规 7 2 4 7" xfId="6601"/>
    <cellStyle name="常规 49" xfId="6602"/>
    <cellStyle name="常规 54" xfId="6603"/>
    <cellStyle name="常规 7 2 4 4 6 3" xfId="6604"/>
    <cellStyle name="常规 9 2 2 2 4 5 2" xfId="6605"/>
    <cellStyle name="常规 9 3 3 3 3 3" xfId="6606"/>
    <cellStyle name="好 3 2 3 3 2" xfId="6607"/>
    <cellStyle name="常规 2 3 2 3 4 4 3" xfId="6608"/>
    <cellStyle name="警告文本 2 2 2 2 2 3" xfId="6609"/>
    <cellStyle name="常规 6 6 2 3 2 3 4 2" xfId="6610"/>
    <cellStyle name="常规 58 3 4 2" xfId="6611"/>
    <cellStyle name="常规 6 3 3 4 3 2 2 2" xfId="6612"/>
    <cellStyle name="常规 7 2 4 3 2 7 2" xfId="6613"/>
    <cellStyle name="常规 7 2 4 4 3 3" xfId="6614"/>
    <cellStyle name="常规 7 2 4 4 6 2" xfId="6615"/>
    <cellStyle name="常规 7 2 4 4 5 3" xfId="6616"/>
    <cellStyle name="好 3 2 3 2 2" xfId="6617"/>
    <cellStyle name="常规 2 3 2 3 4 3 3" xfId="6618"/>
    <cellStyle name="常规 58 3 3 2" xfId="6619"/>
    <cellStyle name="常规 7 2 4 4 5 2" xfId="6620"/>
    <cellStyle name="常规 7 2 4 4 4 2" xfId="6621"/>
    <cellStyle name="常规 14 2 2 4 3" xfId="6622"/>
    <cellStyle name="常规 7 2 4 4 3 3 2 2" xfId="6623"/>
    <cellStyle name="常规 6 6 3 3 2 2 3 3" xfId="6624"/>
    <cellStyle name="常规 7 2 4 4 3 2 2 2" xfId="6625"/>
    <cellStyle name="常规 5 2 2 4 2" xfId="6626"/>
    <cellStyle name="常规 7 2 4 4 2 3 2 2" xfId="6627"/>
    <cellStyle name="常规 7 2 4 4 2 2 2 2" xfId="6628"/>
    <cellStyle name="常规 7 3 3 3 2 8 3" xfId="6629"/>
    <cellStyle name="常规 6 2 2 2 3 3 3 2" xfId="6630"/>
    <cellStyle name="好 2 3 6 2" xfId="6631"/>
    <cellStyle name="常规 14 6 3" xfId="6632"/>
    <cellStyle name="常规 7 2 3 2 4 3 3" xfId="6633"/>
    <cellStyle name="常规 7 2 4 3 7 3" xfId="6634"/>
    <cellStyle name="常规 7 2 4 3 6 3" xfId="6635"/>
    <cellStyle name="输出 2 10" xfId="6636"/>
    <cellStyle name="警告文本 2 3 3 2" xfId="6637"/>
    <cellStyle name="常规 9 2 2 2 3 5 2" xfId="6638"/>
    <cellStyle name="40% - 强调文字颜色 3 2 2 2 2 2 2" xfId="6639"/>
    <cellStyle name="常规 21 4 4 4 2 2" xfId="6640"/>
    <cellStyle name="常规 7 2 4 3 6 2 2" xfId="6641"/>
    <cellStyle name="常规 9 2 2 3 7" xfId="6642"/>
    <cellStyle name="常规 4 5 2 4" xfId="6643"/>
    <cellStyle name="常规 7 2 4 3 6" xfId="6644"/>
    <cellStyle name="常规 7 2 4 3 5 2 2" xfId="6645"/>
    <cellStyle name="常规 6 7 3 3 2" xfId="6646"/>
    <cellStyle name="常规 8 3 2 2 5 2" xfId="6647"/>
    <cellStyle name="常规 9 4 2 6 2 2" xfId="6648"/>
    <cellStyle name="常规 15 4 2 2 6 2" xfId="6649"/>
    <cellStyle name="常规 4 4 2 4" xfId="6650"/>
    <cellStyle name="常规 7 2 4 3 5" xfId="6651"/>
    <cellStyle name="常规 9 2 3 10" xfId="6652"/>
    <cellStyle name="常规 7 2 4 3 4 3 2 2" xfId="6653"/>
    <cellStyle name="常规 22 3 2 2 3 2" xfId="6654"/>
    <cellStyle name="常规 17 3 2 2 3 2" xfId="6655"/>
    <cellStyle name="常规 4 4 3 7" xfId="6656"/>
    <cellStyle name="常规 7 2 4 3 4 3 2" xfId="6657"/>
    <cellStyle name="常规 9 2 2 2 3 3 2 2" xfId="6658"/>
    <cellStyle name="常规 7 2 4 3 4" xfId="6659"/>
    <cellStyle name="常规 7 4 3 4 4 2 2" xfId="6660"/>
    <cellStyle name="常规 3 2 8 7" xfId="6661"/>
    <cellStyle name="20% - 强调文字颜色 1 2 2 2 5" xfId="6662"/>
    <cellStyle name="常规 7 2 4 3 3 5 2" xfId="6663"/>
    <cellStyle name="常规 7 2 4 3 3 5" xfId="6664"/>
    <cellStyle name="常规 6 7 3 4 4 3" xfId="6665"/>
    <cellStyle name="常规 3 3 2 8 3" xfId="6666"/>
    <cellStyle name="常规 7 2 4 3 3 4 2" xfId="6667"/>
    <cellStyle name="常规 8 2 2 3 2 2 4" xfId="6668"/>
    <cellStyle name="常规 2 2 5 3 7" xfId="6669"/>
    <cellStyle name="常规 4 2 4 4" xfId="6670"/>
    <cellStyle name="常规 7 2 4 3 3 4" xfId="6671"/>
    <cellStyle name="常规 9 2 2 2 3 2 3" xfId="6672"/>
    <cellStyle name="常规 4 4 3 6 2" xfId="6673"/>
    <cellStyle name="常规 2 2 2 3 2 3 4 3" xfId="6674"/>
    <cellStyle name="常规 9 2 2 2 3 2 2 2" xfId="6675"/>
    <cellStyle name="常规 7 2 4 3 3 3" xfId="6676"/>
    <cellStyle name="常规 9 2 2 2 3 2 2" xfId="6677"/>
    <cellStyle name="常规 4 2 5 2 3 4 3" xfId="6678"/>
    <cellStyle name="常规 7 4 4 3 5 2 3" xfId="6679"/>
    <cellStyle name="常规 7 3 3 2 2 3 3 2" xfId="6680"/>
    <cellStyle name="常规 3 2 4 2 3 2 3" xfId="6681"/>
    <cellStyle name="常规 3 2 2 4 4 3 2 2" xfId="6682"/>
    <cellStyle name="常规 9 2 3 2 3 5 2" xfId="6683"/>
    <cellStyle name="常规 7 2 4 3 3 2 2 2" xfId="6684"/>
    <cellStyle name="常规 4 2 2 4 2" xfId="6685"/>
    <cellStyle name="常规 7 2 4 3 3 2 2" xfId="6686"/>
    <cellStyle name="常规 14 2 2 4 4" xfId="6687"/>
    <cellStyle name="常规 7 2 4 3 2 5 2" xfId="6688"/>
    <cellStyle name="常规 7 2 4 3 2 8" xfId="6689"/>
    <cellStyle name="常规 57 3 2 2" xfId="6690"/>
    <cellStyle name="常规 62 3 2 2" xfId="6691"/>
    <cellStyle name="常规 2 3 2 2 4 2 3" xfId="6692"/>
    <cellStyle name="常规 10 3 6 4 3" xfId="6693"/>
    <cellStyle name="常规 7 2 4 3 2 7 3" xfId="6694"/>
    <cellStyle name="常规 7 2 4 4 3 4" xfId="6695"/>
    <cellStyle name="常规 6 2 2 2 3 4 3" xfId="6696"/>
    <cellStyle name="好 2 4 6" xfId="6697"/>
    <cellStyle name="强调文字颜色 2 2 2 2 2 4 2 2" xfId="6698"/>
    <cellStyle name="强调文字颜色 6 2 2 2 7 2 2" xfId="6699"/>
    <cellStyle name="常规 6 9 2 2 3 3 2 2" xfId="6700"/>
    <cellStyle name="常规 7 2 4 3 2 6 2 2" xfId="6701"/>
    <cellStyle name="常规 7 2 4 4 2 3 2" xfId="6702"/>
    <cellStyle name="常规 6 12 2 3 3" xfId="6703"/>
    <cellStyle name="常规 6 4 3 3 2 2 3" xfId="6704"/>
    <cellStyle name="常规 7 2 5 3 2" xfId="6705"/>
    <cellStyle name="常规 7 2 4 3 2 5" xfId="6706"/>
    <cellStyle name="强调文字颜色 6 2 2 2 9" xfId="6707"/>
    <cellStyle name="汇总 2 6 2 2" xfId="6708"/>
    <cellStyle name="常规 4 4 3 5 3" xfId="6709"/>
    <cellStyle name="常规 6 8 3" xfId="6710"/>
    <cellStyle name="常规 7 2 4 3 2 4 2 2" xfId="6711"/>
    <cellStyle name="常规 7 2 4 3 2 3 2 3" xfId="6712"/>
    <cellStyle name="常规 32 2 2 6 2" xfId="6713"/>
    <cellStyle name="常规 27 2 2 6 2" xfId="6714"/>
    <cellStyle name="常规 2 4 2 5 5 2 2" xfId="6715"/>
    <cellStyle name="常规 7 6 3 3 2 2" xfId="6716"/>
    <cellStyle name="常规 2 2 3 2 2 2 2 3" xfId="6717"/>
    <cellStyle name="常规 7 2 4 3 2" xfId="6718"/>
    <cellStyle name="常规 7 2 4 2 9" xfId="6719"/>
    <cellStyle name="常规 7 2 6 2 4 2 2" xfId="6720"/>
    <cellStyle name="常规 2 4 3 2 2 7 2" xfId="6721"/>
    <cellStyle name="常规 7 4 4 3 4 2" xfId="6722"/>
    <cellStyle name="链接单元格 2 2 7 2 2" xfId="6723"/>
    <cellStyle name="常规 2 2 3 6 3" xfId="6724"/>
    <cellStyle name="常规 6 6 2 5 2 3" xfId="6725"/>
    <cellStyle name="常规 7 2 4 2 8 2" xfId="6726"/>
    <cellStyle name="常规 7 2 4 2 8" xfId="6727"/>
    <cellStyle name="常规 5 2 5 2 2 3 3" xfId="6728"/>
    <cellStyle name="常规 7 2 4 2 7 3" xfId="6729"/>
    <cellStyle name="常规 7 2 4 2 7 2" xfId="6730"/>
    <cellStyle name="常规 6 6 4 2 3 3 3" xfId="6731"/>
    <cellStyle name="40% - 强调文字颜色 2 13 2" xfId="6732"/>
    <cellStyle name="链接单元格 2 2 2 5" xfId="6733"/>
    <cellStyle name="常规 6 6 5 3" xfId="6734"/>
    <cellStyle name="常规 7 2 4 2 6 2 2" xfId="6735"/>
    <cellStyle name="常规 3 5 2 4" xfId="6736"/>
    <cellStyle name="常规 7 2 4 2 3 3 2 2" xfId="6737"/>
    <cellStyle name="常规 7 6 4 7" xfId="6738"/>
    <cellStyle name="输出 2 2 4 5 2" xfId="6739"/>
    <cellStyle name="常规 7 2 3 5 2 3 2" xfId="6740"/>
    <cellStyle name="常规 7 2 4 2 2 4 2 2" xfId="6741"/>
    <cellStyle name="常规 4 3 3 2 3 2 3" xfId="6742"/>
    <cellStyle name="常规 8 4 2 2 5 2" xfId="6743"/>
    <cellStyle name="常规 7 7 3 3 2" xfId="6744"/>
    <cellStyle name="常规 7 2 3 4 3 3 2" xfId="6745"/>
    <cellStyle name="常规 7 2 4 11" xfId="6746"/>
    <cellStyle name="常规 7 2 2 6" xfId="6747"/>
    <cellStyle name="常规 7 2 3 7" xfId="6748"/>
    <cellStyle name="注释 2 10 2" xfId="6749"/>
    <cellStyle name="常规 6 9 2 2 3 2" xfId="6750"/>
    <cellStyle name="警告文本 2 3 8 3" xfId="6751"/>
    <cellStyle name="检查单元格 2 11 2" xfId="6752"/>
    <cellStyle name="常规 7 2 4 5 2 2" xfId="6753"/>
    <cellStyle name="常规 7 2 3 5 2 4 2 2" xfId="6754"/>
    <cellStyle name="常规 9 2 2 4 3" xfId="6755"/>
    <cellStyle name="计算 2 2 8" xfId="6756"/>
    <cellStyle name="常规 9 2 2 9" xfId="6757"/>
    <cellStyle name="注释 2 2 13" xfId="6758"/>
    <cellStyle name="常规 7 2 3 5 2 3 2 2" xfId="6759"/>
    <cellStyle name="常规 7 2 3 4 6 3" xfId="6760"/>
    <cellStyle name="常规 6 3 3 4 2 2 2 2" xfId="6761"/>
    <cellStyle name="常规 3 12 2" xfId="6762"/>
    <cellStyle name="常规 7 2 3 4 6 2 2" xfId="6763"/>
    <cellStyle name="常规 2 3 4 2 5 3" xfId="6764"/>
    <cellStyle name="常规 7 2 3 4 6 2" xfId="6765"/>
    <cellStyle name="常规 9 3 3 7 2" xfId="6766"/>
    <cellStyle name="常规 7 2 3 4 5 3" xfId="6767"/>
    <cellStyle name="常规 7 2 3 4 5 2 2" xfId="6768"/>
    <cellStyle name="注释 2 3 9 2" xfId="6769"/>
    <cellStyle name="强调文字颜色 6 2 3 9" xfId="6770"/>
    <cellStyle name="常规 7 2 3 4 5 2" xfId="6771"/>
    <cellStyle name="常规 7 2 3 4 4 5 2" xfId="6772"/>
    <cellStyle name="强调文字颜色 3 2 2 2 2 3" xfId="6773"/>
    <cellStyle name="常规 7 2 3 4 4 4 2 3" xfId="6774"/>
    <cellStyle name="解释性文本 2 7" xfId="6775"/>
    <cellStyle name="好 2 5 4 2" xfId="6776"/>
    <cellStyle name="常规 4 6 3 4 2" xfId="6777"/>
    <cellStyle name="常规 6 5 2 2 2 2 2" xfId="6778"/>
    <cellStyle name="常规 7 2 3 4 4 3 2 2" xfId="6779"/>
    <cellStyle name="常规 7 2 3 4 4 3" xfId="6780"/>
    <cellStyle name="常规 7 2 3 4 4 2" xfId="6781"/>
    <cellStyle name="注释 2 2 9" xfId="6782"/>
    <cellStyle name="常规 4 10 3" xfId="6783"/>
    <cellStyle name="常规 5 8 2 3" xfId="6784"/>
    <cellStyle name="常规 9 3 3 5 2" xfId="6785"/>
    <cellStyle name="好 2 4 3 2 2 2" xfId="6786"/>
    <cellStyle name="常规 7 3 4 2 3 4 2 3" xfId="6787"/>
    <cellStyle name="常规 7 2 3 4 3 5 3" xfId="6788"/>
    <cellStyle name="常规 7 2 3 4 3 5 2" xfId="6789"/>
    <cellStyle name="常规 7 2 3 4 3 4 2 2" xfId="6790"/>
    <cellStyle name="常规 7 2 3 4 3 4 2" xfId="6791"/>
    <cellStyle name="常规 4 3 4 6 2 2" xfId="6792"/>
    <cellStyle name="常规 7 2 3 4 3 4" xfId="6793"/>
    <cellStyle name="常规 6 6 3 3 4 6" xfId="6794"/>
    <cellStyle name="常规 2 2 2 2 2 2 4 7" xfId="6795"/>
    <cellStyle name="常规 7 2 3 4 3 2 2" xfId="6796"/>
    <cellStyle name="常规 7 2 3 4 2 7 3" xfId="6797"/>
    <cellStyle name="强调文字颜色 5 2 2 3 2 2" xfId="6798"/>
    <cellStyle name="常规 6 6 3 2" xfId="6799"/>
    <cellStyle name="常规 6 9 6 6" xfId="6800"/>
    <cellStyle name="输入 2 2 9 2" xfId="6801"/>
    <cellStyle name="常规 7 2 3 4 2 5 3" xfId="6802"/>
    <cellStyle name="常规 7 2 3 4 2 5 2" xfId="6803"/>
    <cellStyle name="常规 7 2 3 4 2 5" xfId="6804"/>
    <cellStyle name="常规 2 2 2 3 6 2 3" xfId="6805"/>
    <cellStyle name="常规 7 2 3 4 2 4 2 2" xfId="6806"/>
    <cellStyle name="常规 8 2 2 4 3" xfId="6807"/>
    <cellStyle name="常规 7 2 5 3 4 3 2 2" xfId="6808"/>
    <cellStyle name="常规 7 2 3 4 2 4 2" xfId="6809"/>
    <cellStyle name="常规 7 2 4 2 2 6 2 2" xfId="6810"/>
    <cellStyle name="常规 7 2 3 4 2 3 2" xfId="6811"/>
    <cellStyle name="常规 6 9 4 7" xfId="6812"/>
    <cellStyle name="输入 2 2 7 3" xfId="6813"/>
    <cellStyle name="常规 5 7 2 5 2" xfId="6814"/>
    <cellStyle name="常规 6 4 3 3 2 3 2" xfId="6815"/>
    <cellStyle name="常规 7 2 3 4 2 2 3 2" xfId="6816"/>
    <cellStyle name="常规 7 2 3 4 2 2 3" xfId="6817"/>
    <cellStyle name="常规 6 6 3 3 3 4 3" xfId="6818"/>
    <cellStyle name="常规 7 2 3 3 6 3" xfId="6819"/>
    <cellStyle name="强调文字颜色 6 2 3 7" xfId="6820"/>
    <cellStyle name="常规 7 2 3 3 5 3" xfId="6821"/>
    <cellStyle name="常规 5 7 3 4" xfId="6822"/>
    <cellStyle name="常规 8 2 2 2 6" xfId="6823"/>
    <cellStyle name="常规 9 3 2 6 3" xfId="6824"/>
    <cellStyle name="常规 9 5 2 3 2 2" xfId="6825"/>
    <cellStyle name="常规 7 2 3 3 5" xfId="6826"/>
    <cellStyle name="常规 3 3 2 2 3 7" xfId="6827"/>
    <cellStyle name="常规 7 2 3 3 4 5 2" xfId="6828"/>
    <cellStyle name="常规 7 2 3 3 4 3 2" xfId="6829"/>
    <cellStyle name="常规 7 2 8 6" xfId="6830"/>
    <cellStyle name="常规 9 2 3 2 3 2 2" xfId="6831"/>
    <cellStyle name="检查单元格 2 2 5 3 2" xfId="6832"/>
    <cellStyle name="强调文字颜色 1 2 2 6 2 2" xfId="6833"/>
    <cellStyle name="常规 7 2 3 3 3 3 2 2" xfId="6834"/>
    <cellStyle name="常规 7 2 3 3 3 3" xfId="6835"/>
    <cellStyle name="常规 6 6 3 2 4 5" xfId="6836"/>
    <cellStyle name="常规 8 5 3 6 3" xfId="6837"/>
    <cellStyle name="常规 7 2 3 3 2 5 3" xfId="6838"/>
    <cellStyle name="常规 7 2 3 3 2 5 2" xfId="6839"/>
    <cellStyle name="强调文字颜色 3 2 2 2 3 5" xfId="6840"/>
    <cellStyle name="常规 9 4 3 5 2" xfId="6841"/>
    <cellStyle name="好 2 4 4 2 2 2" xfId="6842"/>
    <cellStyle name="常规 7 2 3 3 2 4 3" xfId="6843"/>
    <cellStyle name="常规 7 5 10 2 2" xfId="6844"/>
    <cellStyle name="检查单元格 2 2 4 4 2" xfId="6845"/>
    <cellStyle name="常规 5 2 6 4 2 2" xfId="6846"/>
    <cellStyle name="警告文本 2 3 4 3" xfId="6847"/>
    <cellStyle name="常规 2 2 3 5 3 5" xfId="6848"/>
    <cellStyle name="常规 24 4 5 2" xfId="6849"/>
    <cellStyle name="常规 7 2 3 3 2 4 2 2" xfId="6850"/>
    <cellStyle name="常规 7 2 3 3 2 3 3 2 2" xfId="6851"/>
    <cellStyle name="常规 7 2 3 3 2 3 3 2" xfId="6852"/>
    <cellStyle name="强调文字颜色 1 2 2 5 2 2 2" xfId="6853"/>
    <cellStyle name="常规 4 2 4 2 2 3 3" xfId="6854"/>
    <cellStyle name="常规 30 10" xfId="6855"/>
    <cellStyle name="检查单元格 2 3 3 4 2 2" xfId="6856"/>
    <cellStyle name="强调文字颜色 6 2 2 7" xfId="6857"/>
    <cellStyle name="常规 4 2 4 2 6 3" xfId="6858"/>
    <cellStyle name="常规 6 3 3 3 3 3 2" xfId="6859"/>
    <cellStyle name="常规 7 4 4 2 4 2" xfId="6860"/>
    <cellStyle name="链接单元格 2 2 6 2 2" xfId="6861"/>
    <cellStyle name="常规 7 2 3 2 7 3" xfId="6862"/>
    <cellStyle name="常规 7 2 3 2 7 2 2" xfId="6863"/>
    <cellStyle name="常规 2 3 2 3 5 3" xfId="6864"/>
    <cellStyle name="常规 7 2 3 2 6 3" xfId="6865"/>
    <cellStyle name="常规 7 2 3 2 5 3" xfId="6866"/>
    <cellStyle name="常规 7 2 3 2 5 2 2" xfId="6867"/>
    <cellStyle name="常规 7 2 3 2 5 2" xfId="6868"/>
    <cellStyle name="常规 9 3 3 4 6" xfId="6869"/>
    <cellStyle name="常规 9 13 2" xfId="6870"/>
    <cellStyle name="常规 5 6 3 3" xfId="6871"/>
    <cellStyle name="常规 7 2 3 2 4 5 2" xfId="6872"/>
    <cellStyle name="常规 6 4 3 3 3 5" xfId="6873"/>
    <cellStyle name="常规 4 2 6 2 6 2" xfId="6874"/>
    <cellStyle name="常规 7 2 3 2 4 4 2 2" xfId="6875"/>
    <cellStyle name="强调文字颜色 3 2 9 2 2" xfId="6876"/>
    <cellStyle name="常规 7 2 3 2 3 2" xfId="6877"/>
    <cellStyle name="常规 6 6 2 4 8" xfId="6878"/>
    <cellStyle name="常规 7 2 3 2 2 3 2 3" xfId="6879"/>
    <cellStyle name="常规 3 3 2 4 6 2 2" xfId="6880"/>
    <cellStyle name="输出 2 3 5 2" xfId="6881"/>
    <cellStyle name="强调文字颜色 2 2 2 2 2 2" xfId="6882"/>
    <cellStyle name="常规 7 2 3 2 2 3 2 2 2" xfId="6883"/>
    <cellStyle name="常规 7 2 3 2 2 3 2 2" xfId="6884"/>
    <cellStyle name="常规 7 2 3 2 2 3" xfId="6885"/>
    <cellStyle name="检查单元格 2 3 3 3 2 2" xfId="6886"/>
    <cellStyle name="常规 7 2 3 2 2 2 3" xfId="6887"/>
    <cellStyle name="常规 9 3 3 4 4" xfId="6888"/>
    <cellStyle name="常规 7 2 3 2 2 2 2 2 2" xfId="6889"/>
    <cellStyle name="常规 6 4 3 3 4 4 3" xfId="6890"/>
    <cellStyle name="常规 7 2 7 5 2" xfId="6891"/>
    <cellStyle name="常规 7 2 3 12" xfId="6892"/>
    <cellStyle name="强调文字颜色 2 2 2 2 2 2 2" xfId="6893"/>
    <cellStyle name="常规 6 5 3 2 3 5 2" xfId="6894"/>
    <cellStyle name="常规 9 5 3 4 2" xfId="6895"/>
    <cellStyle name="强调文字颜色 2 2 2 7 3" xfId="6896"/>
    <cellStyle name="常规 6 5 2 2 3 8" xfId="6897"/>
    <cellStyle name="常规 7 2 4 4 3 2 2" xfId="6898"/>
    <cellStyle name="常规 6 2 2 2 4 3 3" xfId="6899"/>
    <cellStyle name="好 3 3 6" xfId="6900"/>
    <cellStyle name="常规 7 2 2 4 6 2" xfId="6901"/>
    <cellStyle name="强调文字颜色 6 2 4 2 3" xfId="6902"/>
    <cellStyle name="常规 4 8 4 3" xfId="6903"/>
    <cellStyle name="常规 6 6 3 2 2 2 4 2 2" xfId="6904"/>
    <cellStyle name="常规 7 2 2 4 5 2 2" xfId="6905"/>
    <cellStyle name="常规 7 2 2 4 4 2 2" xfId="6906"/>
    <cellStyle name="常规 6 7 9 2 2" xfId="6907"/>
    <cellStyle name="常规 6 3 4 2 6 2 2" xfId="6908"/>
    <cellStyle name="常规 7 2 2 4 3 5" xfId="6909"/>
    <cellStyle name="常规 7 2 2 4 3 3 2 2" xfId="6910"/>
    <cellStyle name="常规 7 2 2 4 2 4 2" xfId="6911"/>
    <cellStyle name="常规 7 2 2 4 2 4" xfId="6912"/>
    <cellStyle name="常规 6 6 2 3 3 6" xfId="6913"/>
    <cellStyle name="常规 8 2 2 3 2 2 5 2" xfId="6914"/>
    <cellStyle name="常规 34 2 3 2 3" xfId="6915"/>
    <cellStyle name="常规 29 2 3 2 3" xfId="6916"/>
    <cellStyle name="常规 4 3 4 2 3 2 2" xfId="6917"/>
    <cellStyle name="常规 4 2 4 5 2" xfId="6918"/>
    <cellStyle name="常规 7 2 2 4 2 3 2 2" xfId="6919"/>
    <cellStyle name="常规 17 3 3 6" xfId="6920"/>
    <cellStyle name="常规 3 2 2 2" xfId="6921"/>
    <cellStyle name="常规 7 2 6 2 6 2 2" xfId="6922"/>
    <cellStyle name="常规 7 2 6 2 9" xfId="6923"/>
    <cellStyle name="常规 7 2 2 3 8 2" xfId="6924"/>
    <cellStyle name="强调文字颜色 6 2 3 4 3" xfId="6925"/>
    <cellStyle name="常规 6 10 5 2 2" xfId="6926"/>
    <cellStyle name="常规 7 2 2 3 6 3" xfId="6927"/>
    <cellStyle name="强调文字颜色 6 2 3 2 4" xfId="6928"/>
    <cellStyle name="常规 7 6 2 3 2 3" xfId="6929"/>
    <cellStyle name="常规 6 10 5" xfId="6930"/>
    <cellStyle name="常规 7 2 2 3 5 2 2" xfId="6931"/>
    <cellStyle name="常规 61 5" xfId="6932"/>
    <cellStyle name="常规 56 5" xfId="6933"/>
    <cellStyle name="警告文本 2 9" xfId="6934"/>
    <cellStyle name="常规 7 2 2 3 4 3 2 2" xfId="6935"/>
    <cellStyle name="常规 7 2 2 3 4 3 2" xfId="6936"/>
    <cellStyle name="常规 4 7 2 4 2" xfId="6937"/>
    <cellStyle name="常规 9 2 2 5 3 2" xfId="6938"/>
    <cellStyle name="常规 7 2 2 3 4 2 2 2" xfId="6939"/>
    <cellStyle name="常规 6 10 2 2 2 2" xfId="6940"/>
    <cellStyle name="常规 7 2 4 2 3 6" xfId="6941"/>
    <cellStyle name="常规 7 2 2 3 2 6 2 2" xfId="6942"/>
    <cellStyle name="常规 9 4 2 5 2" xfId="6943"/>
    <cellStyle name="常规 6 7 2 3" xfId="6944"/>
    <cellStyle name="常规 7 2 2 3 2 6 2" xfId="6945"/>
    <cellStyle name="常规 6 7 2 3 6 3" xfId="6946"/>
    <cellStyle name="常规 9 3 2 7 2 2" xfId="6947"/>
    <cellStyle name="强调文字颜色 3 2 2 3 5" xfId="6948"/>
    <cellStyle name="常规 7 2 2 3 2 5 2" xfId="6949"/>
    <cellStyle name="强调文字颜色 3 2 2 2 11" xfId="6950"/>
    <cellStyle name="常规 57 4 2 2" xfId="6951"/>
    <cellStyle name="常规 62 4 2 2" xfId="6952"/>
    <cellStyle name="常规 6 7 2 3 5 3" xfId="6953"/>
    <cellStyle name="常规 4 3 2 7 3" xfId="6954"/>
    <cellStyle name="常规 7 2 2 3 2 4 2" xfId="6955"/>
    <cellStyle name="链接单元格 2 2 2 6" xfId="6956"/>
    <cellStyle name="常规 6 2 4 2 5 2 2" xfId="6957"/>
    <cellStyle name="常规 6 7 2 3 4 3" xfId="6958"/>
    <cellStyle name="注释 2 3 2 2" xfId="6959"/>
    <cellStyle name="常规 4 3 2 6 3" xfId="6960"/>
    <cellStyle name="常规 6 7 2 3 3 3 2" xfId="6961"/>
    <cellStyle name="常规 6 6 7 3 2 2" xfId="6962"/>
    <cellStyle name="60% - 强调文字颜色 3 2 2 6" xfId="6963"/>
    <cellStyle name="常规 3 3 2 3 2 2 5" xfId="6964"/>
    <cellStyle name="强调文字颜色 5 2 2 2 10" xfId="6965"/>
    <cellStyle name="常规 57 2 3 2" xfId="6966"/>
    <cellStyle name="强调文字颜色 6 2 3 3 5 2" xfId="6967"/>
    <cellStyle name="常规 7 4 3 4 4" xfId="6968"/>
    <cellStyle name="常规 6 6 11 2" xfId="6969"/>
    <cellStyle name="常规 6 7 2 3 2 3 2 2" xfId="6970"/>
    <cellStyle name="常规 47 3 3 3" xfId="6971"/>
    <cellStyle name="常规 52 3 3 3" xfId="6972"/>
    <cellStyle name="常规 7 2 2 3 2 2 2 2" xfId="6973"/>
    <cellStyle name="常规 6 6 11" xfId="6974"/>
    <cellStyle name="常规 4 3 2 4 3 2" xfId="6975"/>
    <cellStyle name="常规 6 6 7 2 2 2" xfId="6976"/>
    <cellStyle name="输入 2 4 3" xfId="6977"/>
    <cellStyle name="常规 8 2 2 3 7 3" xfId="6978"/>
    <cellStyle name="常规 3 2 2 4 2 3 5" xfId="6979"/>
    <cellStyle name="常规 7 2 6 2 2 2 2" xfId="6980"/>
    <cellStyle name="常规 7 2 2 2 9" xfId="6981"/>
    <cellStyle name="常规 6 3 3 3 2 3 2" xfId="6982"/>
    <cellStyle name="标题 5 2 4 2" xfId="6983"/>
    <cellStyle name="常规 7 2 2 2 6 3" xfId="6984"/>
    <cellStyle name="强调文字颜色 6 2 2 2 4" xfId="6985"/>
    <cellStyle name="常规 4 6 4 4" xfId="6986"/>
    <cellStyle name="常规 7 6 2 2 2 3" xfId="6987"/>
    <cellStyle name="常规 6 6 3 3 4 3 2 2" xfId="6988"/>
    <cellStyle name="常规 6 5 5 3 2 2" xfId="6989"/>
    <cellStyle name="注释 2 2 11 2 2" xfId="6990"/>
    <cellStyle name="常规 9 2 2 7 2 2" xfId="6991"/>
    <cellStyle name="常规 15 2 2 3 6 2" xfId="6992"/>
    <cellStyle name="常规 4 6 4 3 2" xfId="6993"/>
    <cellStyle name="常规 7 2 2 2 5 3" xfId="6994"/>
    <cellStyle name="常规 4 6 3 4" xfId="6995"/>
    <cellStyle name="常规 6 7 5 4 2" xfId="6996"/>
    <cellStyle name="常规 3 5 2 6" xfId="6997"/>
    <cellStyle name="常规 9 5 3 3 4 2 2" xfId="6998"/>
    <cellStyle name="计算 2 2 3 2 3" xfId="6999"/>
    <cellStyle name="常规 7 2 2 2 5 2 2" xfId="7000"/>
    <cellStyle name="常规 3 10 2 7 2" xfId="7001"/>
    <cellStyle name="常规 6 3 3 2 4 2 2" xfId="7002"/>
    <cellStyle name="常规 4 2 2 7 3" xfId="7003"/>
    <cellStyle name="常规 6 8 2 4 3 3" xfId="7004"/>
    <cellStyle name="强调文字颜色 2 2 6 4 2 2" xfId="7005"/>
    <cellStyle name="常规 7 2 2 2 4 4" xfId="7006"/>
    <cellStyle name="常规 7 2 3 4 4 3 2 3" xfId="7007"/>
    <cellStyle name="常规 4 6 2 4 2" xfId="7008"/>
    <cellStyle name="常规 6 6 5 5" xfId="7009"/>
    <cellStyle name="常规 9 5 3 2 4 3" xfId="7010"/>
    <cellStyle name="常规 7 2 2 2 3 5 2" xfId="7011"/>
    <cellStyle name="常规 4 2 2 6 3 2" xfId="7012"/>
    <cellStyle name="常规 7 2 2 2 3 4 2" xfId="7013"/>
    <cellStyle name="常规 9 2 3 2 8 2" xfId="7014"/>
    <cellStyle name="常规 2 3 4 11" xfId="7015"/>
    <cellStyle name="常规 8 4 2 6 3" xfId="7016"/>
    <cellStyle name="常规 9 4 3 3 2 2" xfId="7017"/>
    <cellStyle name="强调文字颜色 6 2 8 3" xfId="7018"/>
    <cellStyle name="常规 7 2 2 2 2 7 2" xfId="7019"/>
    <cellStyle name="常规 8 4 3 5" xfId="7020"/>
    <cellStyle name="好 2 3 4 2 2" xfId="7021"/>
    <cellStyle name="常规 8 2 2 3 3 3 2 2" xfId="7022"/>
    <cellStyle name="强调文字颜色 3 2 10" xfId="7023"/>
    <cellStyle name="常规 7 3 6 2 3" xfId="7024"/>
    <cellStyle name="常规 7 2 2 2 2 4" xfId="7025"/>
    <cellStyle name="常规 8 2 2 4 3 3 2 2" xfId="7026"/>
    <cellStyle name="常规 2 3 6 4 5 2" xfId="7027"/>
    <cellStyle name="常规 2 3 4 6 2 2 2" xfId="7028"/>
    <cellStyle name="常规 4 2 2 5 2" xfId="7029"/>
    <cellStyle name="常规 7 15" xfId="7030"/>
    <cellStyle name="常规 7 3 5 3 3 2" xfId="7031"/>
    <cellStyle name="常规 4 3 2 4 3 3" xfId="7032"/>
    <cellStyle name="常规 5 2 9 2" xfId="7033"/>
    <cellStyle name="常规 41 2 6 2 2" xfId="7034"/>
    <cellStyle name="常规 36 2 6 2 2" xfId="7035"/>
    <cellStyle name="常规 7 10 3 3" xfId="7036"/>
    <cellStyle name="常规 71 2" xfId="7037"/>
    <cellStyle name="常规 66 2" xfId="7038"/>
    <cellStyle name="常规 12 3 2 6" xfId="7039"/>
    <cellStyle name="常规 9 7 3 2" xfId="7040"/>
    <cellStyle name="常规 6 5 3 4 3 3" xfId="7041"/>
    <cellStyle name="常规 6 3 4 4 5 2" xfId="7042"/>
    <cellStyle name="常规 6 9 8 2" xfId="7043"/>
    <cellStyle name="常规 2 5 2 2 2 2 2 3" xfId="7044"/>
    <cellStyle name="常规 71" xfId="7045"/>
    <cellStyle name="常规 66" xfId="7046"/>
    <cellStyle name="常规 6 6 2 3 5" xfId="7047"/>
    <cellStyle name="常规 9 7 3" xfId="7048"/>
    <cellStyle name="常规 6 9 6 5" xfId="7049"/>
    <cellStyle name="强调文字颜色 2 2 2 2 7 2" xfId="7050"/>
    <cellStyle name="常规 6 9 6 4" xfId="7051"/>
    <cellStyle name="常规 7 8 2 6 2" xfId="7052"/>
    <cellStyle name="常规 8 2 4 2 2 4 2 2" xfId="7053"/>
    <cellStyle name="常规 9 2 2 2 3 4" xfId="7054"/>
    <cellStyle name="常规 6 6 3 5" xfId="7055"/>
    <cellStyle name="常规 9 5 3 2 2 3" xfId="7056"/>
    <cellStyle name="强调文字颜色 2 2 2 5 3 3" xfId="7057"/>
    <cellStyle name="解释性文本 2 2 2 6 2 2" xfId="7058"/>
    <cellStyle name="常规 7 2 7 3" xfId="7059"/>
    <cellStyle name="常规 6 5 2 2 2 3 3 2" xfId="7060"/>
    <cellStyle name="常规 8 5 2 2 3 2" xfId="7061"/>
    <cellStyle name="常规 6 9 5 3 2" xfId="7062"/>
    <cellStyle name="常规 6 6 2 4" xfId="7063"/>
    <cellStyle name="常规 9 2 2 2 2 3 2 2" xfId="7064"/>
    <cellStyle name="常规 6 4 4 2 2 4 2" xfId="7065"/>
    <cellStyle name="常规 6 9 5 3 2 2" xfId="7066"/>
    <cellStyle name="常规 6 9 5 3" xfId="7067"/>
    <cellStyle name="常规 6 3 4 4 2 3" xfId="7068"/>
    <cellStyle name="常规 2 2 4 2 6 2 2" xfId="7069"/>
    <cellStyle name="常规 6 9 5 2 2 2" xfId="7070"/>
    <cellStyle name="常规 9 2 2 2 2 2 2 2" xfId="7071"/>
    <cellStyle name="输出 2 2 4 5" xfId="7072"/>
    <cellStyle name="常规 6 12 3 3 3 2 2" xfId="7073"/>
    <cellStyle name="常规 9 6 2 2 4 2 2" xfId="7074"/>
    <cellStyle name="常规 6 9 3 6" xfId="7075"/>
    <cellStyle name="常规 6 7 10 2" xfId="7076"/>
    <cellStyle name="输入 2 2 6 2" xfId="7077"/>
    <cellStyle name="强调文字颜色 2 2 2 2 4 3" xfId="7078"/>
    <cellStyle name="常规 8 3 4 2 5 2" xfId="7079"/>
    <cellStyle name="常规 6 9 3 3 2" xfId="7080"/>
    <cellStyle name="常规 6 9 2 5" xfId="7081"/>
    <cellStyle name="常规 6 9 3 2 4 2 2" xfId="7082"/>
    <cellStyle name="检查单元格 2 5 5 2" xfId="7083"/>
    <cellStyle name="常规 6 5 3 2 2 6" xfId="7084"/>
    <cellStyle name="常规 7 3 2 9 2 2" xfId="7085"/>
    <cellStyle name="汇总 2 3 3 2 2" xfId="7086"/>
    <cellStyle name="常规 6 9 2 6" xfId="7087"/>
    <cellStyle name="常规 7 8 2 2 4" xfId="7088"/>
    <cellStyle name="输入 2 2 5 2" xfId="7089"/>
    <cellStyle name="强调文字颜色 1 2 3 8 3" xfId="7090"/>
    <cellStyle name="常规 8 5 4 5 2" xfId="7091"/>
    <cellStyle name="常规 2 2 3 5 2 2 2 2" xfId="7092"/>
    <cellStyle name="常规 6 9 3 2 6" xfId="7093"/>
    <cellStyle name="常规 6 7 2 3 2 3 2" xfId="7094"/>
    <cellStyle name="常规 7 2 6 2 2 6 2" xfId="7095"/>
    <cellStyle name="常规 7 4 3 4 2 3" xfId="7096"/>
    <cellStyle name="常规 7 2 4 2 3 4 2 2" xfId="7097"/>
    <cellStyle name="常规 8 2 2 2 2 2 4 2" xfId="7098"/>
    <cellStyle name="常规 31 2 2 3 2 2" xfId="7099"/>
    <cellStyle name="常规 26 2 2 3 2 2" xfId="7100"/>
    <cellStyle name="常规 6 5 3 2 2 5 2" xfId="7101"/>
    <cellStyle name="常规 7 5 10" xfId="7102"/>
    <cellStyle name="常规 9 5 2 4 2" xfId="7103"/>
    <cellStyle name="常规 6 9 2 2 4 2" xfId="7104"/>
    <cellStyle name="常规 6 6 3 4 7 2" xfId="7105"/>
    <cellStyle name="常规 6 9 2 2 2 6" xfId="7106"/>
    <cellStyle name="常规 6 7 4" xfId="7107"/>
    <cellStyle name="常规 8 5 2 2 4 2 2" xfId="7108"/>
    <cellStyle name="常规 6 9 2 2 2 5" xfId="7109"/>
    <cellStyle name="强调文字颜色 6 2 2 2 3 2 3" xfId="7110"/>
    <cellStyle name="常规 11 9 5 2" xfId="7111"/>
    <cellStyle name="常规 2 2 2 2 2 2 2 3 5" xfId="7112"/>
    <cellStyle name="常规 7 3 3 2 2 3 4" xfId="7113"/>
    <cellStyle name="常规 7 2 8 2" xfId="7114"/>
    <cellStyle name="常规 6 9 2 2 2 3 3" xfId="7115"/>
    <cellStyle name="常规 7 3 3 2 2 3 2 3" xfId="7116"/>
    <cellStyle name="常规 7 2 4 3 3 2" xfId="7117"/>
    <cellStyle name="强调文字颜色 6 2 2 2 8 2 2" xfId="7118"/>
    <cellStyle name="常规 6 9 2 2 2 3 2" xfId="7119"/>
    <cellStyle name="常规 7 3 3 2 2 3 2 2" xfId="7120"/>
    <cellStyle name="常规 7 8 2 2 5 2 3" xfId="7121"/>
    <cellStyle name="常规 6 9 2 2 2 2 2" xfId="7122"/>
    <cellStyle name="常规 7 8 4 4" xfId="7123"/>
    <cellStyle name="强调文字颜色 6 2 2 2 5" xfId="7124"/>
    <cellStyle name="常规 3 3 3 3 2 5 2" xfId="7125"/>
    <cellStyle name="常规 3 2 2 2 2 2 3 4 2" xfId="7126"/>
    <cellStyle name="常规 6 9 2 2 2 2" xfId="7127"/>
    <cellStyle name="常规 6 8 5 6" xfId="7128"/>
    <cellStyle name="常规 6 7 2 2 3 3 3" xfId="7129"/>
    <cellStyle name="常规 4 2 5 2 4" xfId="7130"/>
    <cellStyle name="常规 6 6 3 2 3 4 3" xfId="7131"/>
    <cellStyle name="常规 8 3 3 4 4" xfId="7132"/>
    <cellStyle name="常规 6 8 5 2" xfId="7133"/>
    <cellStyle name="好 2 3 10" xfId="7134"/>
    <cellStyle name="常规 7 2 3 4 3 5 2 3" xfId="7135"/>
    <cellStyle name="常规 8 5 8 3" xfId="7136"/>
    <cellStyle name="常规 6 4 2 3 4 4 3" xfId="7137"/>
    <cellStyle name="常规 3 2 3 2 2 6 3" xfId="7138"/>
    <cellStyle name="常规 6 5 8" xfId="7139"/>
    <cellStyle name="常规 6 2 7 5 2" xfId="7140"/>
    <cellStyle name="常规 6 8 4 3 2" xfId="7141"/>
    <cellStyle name="常规 8 3 3 3 5 2" xfId="7142"/>
    <cellStyle name="常规 7 2 4 4 6 2 2" xfId="7143"/>
    <cellStyle name="常规 5 5 2 4" xfId="7144"/>
    <cellStyle name="常规 8 3 3 2 8" xfId="7145"/>
    <cellStyle name="常规 6 8 3 6" xfId="7146"/>
    <cellStyle name="常规 8 3 3 2 7" xfId="7147"/>
    <cellStyle name="常规 6 8 3 5" xfId="7148"/>
    <cellStyle name="常规 6 8 3 3 2 2 2" xfId="7149"/>
    <cellStyle name="常规 9 3 3 2 5" xfId="7150"/>
    <cellStyle name="常规 6 9 2 2 3 2 3" xfId="7151"/>
    <cellStyle name="常规 7 2 4 4 2 2" xfId="7152"/>
    <cellStyle name="常规 6 8 3 2 4 2" xfId="7153"/>
    <cellStyle name="强调文字颜色 6 2 3 2 6" xfId="7154"/>
    <cellStyle name="常规 6 8 3 2 3 3" xfId="7155"/>
    <cellStyle name="常规 7 3 2 3 2 4 2" xfId="7156"/>
    <cellStyle name="常规 5 2 3 5 2 2" xfId="7157"/>
    <cellStyle name="常规 6 8 3 2 3 2" xfId="7158"/>
    <cellStyle name="好 3 2 10" xfId="7159"/>
    <cellStyle name="常规 7 5 3 3 3 2" xfId="7160"/>
    <cellStyle name="常规 7 3 2 3 3 5 2 3" xfId="7161"/>
    <cellStyle name="常规 5 3 3 4 6" xfId="7162"/>
    <cellStyle name="常规 2 6 4 3 2 3" xfId="7163"/>
    <cellStyle name="检查单元格 2 2 7" xfId="7164"/>
    <cellStyle name="常规 2 6 4 3 3 3" xfId="7165"/>
    <cellStyle name="常规 7 3 2 3 3 4 2 3" xfId="7166"/>
    <cellStyle name="常规 7 3 4 2 2 5 3" xfId="7167"/>
    <cellStyle name="输入 2 5 5" xfId="7168"/>
    <cellStyle name="常规 7 2 7 3 2 2" xfId="7169"/>
    <cellStyle name="常规 6 8 2 2 3 5" xfId="7170"/>
    <cellStyle name="常规 7 4 2 3 2 3" xfId="7171"/>
    <cellStyle name="常规 7 6 3 2 2 2" xfId="7172"/>
    <cellStyle name="常规 6 8 2 2 2 3 3" xfId="7173"/>
    <cellStyle name="常规 5 3 2 2 3 2 2 2" xfId="7174"/>
    <cellStyle name="常规 8 2 3 3 6" xfId="7175"/>
    <cellStyle name="常规 7 3 2 2 2 3 2 3" xfId="7176"/>
    <cellStyle name="常规 4 2 2 4 6 2 2" xfId="7177"/>
    <cellStyle name="常规 6 2 5 2 2 2 2" xfId="7178"/>
    <cellStyle name="常规 6 8 2 2 2 3 2 2" xfId="7179"/>
    <cellStyle name="常规 8 2 3 3 5 2" xfId="7180"/>
    <cellStyle name="常规 6 8 2 2 2 2 2" xfId="7181"/>
    <cellStyle name="常规 6 8 2 2 2" xfId="7182"/>
    <cellStyle name="强调文字颜色 3 2 2 2 3 4 2" xfId="7183"/>
    <cellStyle name="常规 2 2 6 3 8" xfId="7184"/>
    <cellStyle name="常规 6 7 9 2" xfId="7185"/>
    <cellStyle name="常规 6 7 8 2" xfId="7186"/>
    <cellStyle name="常规 6 3 4 2 5 2" xfId="7187"/>
    <cellStyle name="适中 2 2 3 4 2 2" xfId="7188"/>
    <cellStyle name="常规 6 7 7" xfId="7189"/>
    <cellStyle name="常规 2 2 2 3 3 2 2 4 3" xfId="7190"/>
    <cellStyle name="常规 6 6 3 5 6" xfId="7191"/>
    <cellStyle name="常规 2 4 2 2 2" xfId="7192"/>
    <cellStyle name="常规 2 3 7 3" xfId="7193"/>
    <cellStyle name="常规 6 7 6 5" xfId="7194"/>
    <cellStyle name="常规 6 7 2 2 2 4 2" xfId="7195"/>
    <cellStyle name="常规 4 2 4 3 3" xfId="7196"/>
    <cellStyle name="常规 6 6 3 2 2 5 2" xfId="7197"/>
    <cellStyle name="适中 2 2 2 2 3" xfId="7198"/>
    <cellStyle name="常规 5 5 9" xfId="7199"/>
    <cellStyle name="好 3 10" xfId="7200"/>
    <cellStyle name="常规 6 7 6 4" xfId="7201"/>
    <cellStyle name="常规 9 5 3 3 5 2" xfId="7202"/>
    <cellStyle name="常规 6 3 4 2 3 4" xfId="7203"/>
    <cellStyle name="常规 2 2 4 2 4 3 3" xfId="7204"/>
    <cellStyle name="常规 7 2 4 3 8 3" xfId="7205"/>
    <cellStyle name="常规 6 7 5 6" xfId="7206"/>
    <cellStyle name="常规 6 7 2 2 2 3 3" xfId="7207"/>
    <cellStyle name="常规 7 2 4 3 7 2" xfId="7208"/>
    <cellStyle name="常规 3 4 4 6 3" xfId="7209"/>
    <cellStyle name="常规 6 6 2 11" xfId="7210"/>
    <cellStyle name="常规 6 10 3 2 6 2 2" xfId="7211"/>
    <cellStyle name="链接单元格 2 2 7 2" xfId="7212"/>
    <cellStyle name="适中 2 2 9" xfId="7213"/>
    <cellStyle name="检查单元格 2 2 2 2 2 2" xfId="7214"/>
    <cellStyle name="强调文字颜色 6 2 3 4 2" xfId="7215"/>
    <cellStyle name="汇总 2 8 2 2" xfId="7216"/>
    <cellStyle name="常规 6 7 4 3 3 2 2" xfId="7217"/>
    <cellStyle name="常规 7 6 6" xfId="7218"/>
    <cellStyle name="常规 6 3 2 3 2 5 2" xfId="7219"/>
    <cellStyle name="常规 4 5 2 5 2 2" xfId="7220"/>
    <cellStyle name="常规 2 5 7" xfId="7221"/>
    <cellStyle name="常规 6 7 4 3 3 2" xfId="7222"/>
    <cellStyle name="常规 9 2 2 3 8 2" xfId="7223"/>
    <cellStyle name="常规 6 3 2 3 2 5" xfId="7224"/>
    <cellStyle name="常规 4 5 2 5 2" xfId="7225"/>
    <cellStyle name="常规 6 7 4 3 3" xfId="7226"/>
    <cellStyle name="常规 9 2 2 3 8" xfId="7227"/>
    <cellStyle name="常规 7 10 3 2 2" xfId="7228"/>
    <cellStyle name="常规 9 7 7" xfId="7229"/>
    <cellStyle name="常规 9 7 3 3 2" xfId="7230"/>
    <cellStyle name="常规 6 5 3 4 3 4 2" xfId="7231"/>
    <cellStyle name="常规 5 5 3 2 5" xfId="7232"/>
    <cellStyle name="常规 6 7 4 3 2 2" xfId="7233"/>
    <cellStyle name="强调文字颜色 2 2 11 3" xfId="7234"/>
    <cellStyle name="输出 2 5 6" xfId="7235"/>
    <cellStyle name="常规 9 2 2 3 7 2" xfId="7236"/>
    <cellStyle name="常规 4 5 2 4 2" xfId="7237"/>
    <cellStyle name="常规 9 2 2 2 8 2" xfId="7238"/>
    <cellStyle name="常规 6 3 2 2 2 5" xfId="7239"/>
    <cellStyle name="常规 6 7 3 8" xfId="7240"/>
    <cellStyle name="常规 6 7 3 6" xfId="7241"/>
    <cellStyle name="常规 8 3 2 2 8" xfId="7242"/>
    <cellStyle name="常规 6 7 3 3 5" xfId="7243"/>
    <cellStyle name="常规 6 7 3 3 3 2 2" xfId="7244"/>
    <cellStyle name="常规 50 4 3" xfId="7245"/>
    <cellStyle name="常规 45 4 3" xfId="7246"/>
    <cellStyle name="常规 5 2 3 2 2 3 3" xfId="7247"/>
    <cellStyle name="常规 6 3 10 3" xfId="7248"/>
    <cellStyle name="常规 7 10 2 2 2" xfId="7249"/>
    <cellStyle name="常规 20 2 2 3 2 3" xfId="7250"/>
    <cellStyle name="常规 15 2 2 3 2 3" xfId="7251"/>
    <cellStyle name="常规 6 7 3 3 2 2 2" xfId="7252"/>
    <cellStyle name="常规 44 4 3" xfId="7253"/>
    <cellStyle name="常规 39 4 3" xfId="7254"/>
    <cellStyle name="强调文字颜色 1 2 2 7" xfId="7255"/>
    <cellStyle name="常规 6 7 3 3 2 2" xfId="7256"/>
    <cellStyle name="常规 8 3 2 2 5 2 2" xfId="7257"/>
    <cellStyle name="常规 7 2 3 4 2 3 2 3" xfId="7258"/>
    <cellStyle name="常规 6 7 3 2 6 3" xfId="7259"/>
    <cellStyle name="常规 4 2 2 3 4 2 2" xfId="7260"/>
    <cellStyle name="常规 9 3 3 6 2 2" xfId="7261"/>
    <cellStyle name="常规 6 5 3 6" xfId="7262"/>
    <cellStyle name="常规 6 7 3 2 4 3" xfId="7263"/>
    <cellStyle name="常规 3 6 2 2 5 2 2" xfId="7264"/>
    <cellStyle name="常规 8 2 4 2 2 4 2" xfId="7265"/>
    <cellStyle name="常规 7 8 2 6" xfId="7266"/>
    <cellStyle name="常规 2 5 3 2 4" xfId="7267"/>
    <cellStyle name="输入 2 2 3 5 2" xfId="7268"/>
    <cellStyle name="输入 2" xfId="7269"/>
    <cellStyle name="常规 6 7 3 2 4 2" xfId="7270"/>
    <cellStyle name="强调文字颜色 5 2 3 2 6" xfId="7271"/>
    <cellStyle name="常规 7 2 3 4 2 2 4 3" xfId="7272"/>
    <cellStyle name="汇总 2 2 2 2 4 2 2" xfId="7273"/>
    <cellStyle name="常规 7 2 4 2 2 7" xfId="7274"/>
    <cellStyle name="常规 9 12 2 2" xfId="7275"/>
    <cellStyle name="常规 6 7 3 2 3 4" xfId="7276"/>
    <cellStyle name="常规 7 3 3 3 2 2" xfId="7277"/>
    <cellStyle name="好 2 2 7 2" xfId="7278"/>
    <cellStyle name="输入 2 2 3 4 3" xfId="7279"/>
    <cellStyle name="常规 6 7 3 2 2 2" xfId="7280"/>
    <cellStyle name="常规 8 3 2 2 4 2 2" xfId="7281"/>
    <cellStyle name="常规 6 7 3 2 3 2 2" xfId="7282"/>
    <cellStyle name="常规 6 2 2 2 3 2 3 2 2" xfId="7283"/>
    <cellStyle name="常规 13 6 3 2" xfId="7284"/>
    <cellStyle name="常规 6 7 3 2 2 4" xfId="7285"/>
    <cellStyle name="常规 3 6 5 6 3" xfId="7286"/>
    <cellStyle name="常规 11 3 3 2 2 2" xfId="7287"/>
    <cellStyle name="常规 8 2 4 2 2 2 3" xfId="7288"/>
    <cellStyle name="常规 7 3 2 2 2 2 5" xfId="7289"/>
    <cellStyle name="输入 2 2 3 3 3" xfId="7290"/>
    <cellStyle name="计算 2 2 9 2 2" xfId="7291"/>
    <cellStyle name="好 2 2 6 2" xfId="7292"/>
    <cellStyle name="常规 6 6 2 2 2 6 3" xfId="7293"/>
    <cellStyle name="常规 3 2 4 4 4" xfId="7294"/>
    <cellStyle name="常规 6 2 2 2 3 2 3 2" xfId="7295"/>
    <cellStyle name="常规 13 6 3" xfId="7296"/>
    <cellStyle name="常规 6 7 3 2 2 2 2 2" xfId="7297"/>
    <cellStyle name="常规 6 7 3 2 2 2 2" xfId="7298"/>
    <cellStyle name="常规 6 7 2 9" xfId="7299"/>
    <cellStyle name="常规 3 3 3 3 3 3" xfId="7300"/>
    <cellStyle name="常规 3 2 2 2 2 2 4 2" xfId="7301"/>
    <cellStyle name="常规 6 7 2 8" xfId="7302"/>
    <cellStyle name="常规 6 7 2 5 6" xfId="7303"/>
    <cellStyle name="常规 9 5 2 2 3 2 2" xfId="7304"/>
    <cellStyle name="常规 5 6 4 4 2" xfId="7305"/>
    <cellStyle name="常规 6 7 2 3 5" xfId="7306"/>
    <cellStyle name="常规 10 5 3 4 2" xfId="7307"/>
    <cellStyle name="常规 15 3" xfId="7308"/>
    <cellStyle name="常规 20 3" xfId="7309"/>
    <cellStyle name="常规 6 7 2 3 3 5" xfId="7310"/>
    <cellStyle name="常规 7 3 2 4 2 3" xfId="7311"/>
    <cellStyle name="注释 2 5 4 2 2" xfId="7312"/>
    <cellStyle name="常规 6 7 2 3 3 4" xfId="7313"/>
    <cellStyle name="常规 7 3 2 4 2 2" xfId="7314"/>
    <cellStyle name="常规 6 6 7 3 3" xfId="7315"/>
    <cellStyle name="常规 3 8 2 5" xfId="7316"/>
    <cellStyle name="常规 6 7 2 3 3 3 3" xfId="7317"/>
    <cellStyle name="常规 7 2 2 3 2 3 2 3" xfId="7318"/>
    <cellStyle name="常规 6 6 2 2 4 3 2" xfId="7319"/>
    <cellStyle name="常规 2 4 3 3 2 3 2 2" xfId="7320"/>
    <cellStyle name="常规 3 2 2 3 2" xfId="7321"/>
    <cellStyle name="常规 6 7 2 3 3 3" xfId="7322"/>
    <cellStyle name="常规 6 6 7 3 2" xfId="7323"/>
    <cellStyle name="常规 62 2 3" xfId="7324"/>
    <cellStyle name="常规 57 2 3" xfId="7325"/>
    <cellStyle name="强调文字颜色 6 2 3 3 5" xfId="7326"/>
    <cellStyle name="常规 3 8 2 4" xfId="7327"/>
    <cellStyle name="常规 7 8 2 10" xfId="7328"/>
    <cellStyle name="常规 6 7 2 3 2 5" xfId="7329"/>
    <cellStyle name="常规 8 5 2 5 2" xfId="7330"/>
    <cellStyle name="常规 6 5 2 2 2 6 2" xfId="7331"/>
    <cellStyle name="常规 4 3 2 4 5" xfId="7332"/>
    <cellStyle name="常规 7 3 2 2 3 4 2 2" xfId="7333"/>
    <cellStyle name="常规 9 3 2 2 6 2" xfId="7334"/>
    <cellStyle name="常规 2 5 4 2 2 2" xfId="7335"/>
    <cellStyle name="常规 6 3 3 2 4 5 2" xfId="7336"/>
    <cellStyle name="常规 13 2 3 6" xfId="7337"/>
    <cellStyle name="常规 4 3 2 4 4 2" xfId="7338"/>
    <cellStyle name="常规 7 12" xfId="7339"/>
    <cellStyle name="常规 6 7 2 3 2 3" xfId="7340"/>
    <cellStyle name="常规 4 3 2 4 3" xfId="7341"/>
    <cellStyle name="常规 6 6 7 2 2" xfId="7342"/>
    <cellStyle name="常规 6 6 3 4 6 2 2" xfId="7343"/>
    <cellStyle name="常规 6 7 2 3 2 2 3" xfId="7344"/>
    <cellStyle name="常规 6 7 5 2 2 2" xfId="7345"/>
    <cellStyle name="常规 8 3 2 4 4 2 2" xfId="7346"/>
    <cellStyle name="强调文字颜色 4 2 3 2 5 2" xfId="7347"/>
    <cellStyle name="常规 6 4 3 6 5 2" xfId="7348"/>
    <cellStyle name="常规 6 7 2 3 2 2" xfId="7349"/>
    <cellStyle name="常规 7 2 4 3 4 2 2 2" xfId="7350"/>
    <cellStyle name="常规 4 3 2 4 2" xfId="7351"/>
    <cellStyle name="常规 6 7 2 3 2" xfId="7352"/>
    <cellStyle name="常规 8 3 4 6 3" xfId="7353"/>
    <cellStyle name="常规 9 4 2 5 2 2" xfId="7354"/>
    <cellStyle name="常规 6 5 2 2 2 3 3" xfId="7355"/>
    <cellStyle name="常规 6 7 2 2 8 2 2" xfId="7356"/>
    <cellStyle name="常规 3 2 3 3 3 3" xfId="7357"/>
    <cellStyle name="常规 7 3 3 3 2 3 6" xfId="7358"/>
    <cellStyle name="常规 6 7 2 2 8 2" xfId="7359"/>
    <cellStyle name="常规 6 7 2 2 8" xfId="7360"/>
    <cellStyle name="常规 6 7 2 2 7 3" xfId="7361"/>
    <cellStyle name="常规 5 5 4 6" xfId="7362"/>
    <cellStyle name="常规 6 7 2 2 7 2" xfId="7363"/>
    <cellStyle name="常规 6 7 2 2 6 3" xfId="7364"/>
    <cellStyle name="常规 5 5 3 6" xfId="7365"/>
    <cellStyle name="常规 6 9 5 5 2" xfId="7366"/>
    <cellStyle name="常规 6 7 2 2 4 5" xfId="7367"/>
    <cellStyle name="常规 7 3 2 3 3 3" xfId="7368"/>
    <cellStyle name="注释 2 2 2 4" xfId="7369"/>
    <cellStyle name="常规 6 7 2 2 4 4" xfId="7370"/>
    <cellStyle name="注释 2 2 2 3" xfId="7371"/>
    <cellStyle name="常规 6 7 2 2 3 5" xfId="7372"/>
    <cellStyle name="常规 7 3 2 3 2 3" xfId="7373"/>
    <cellStyle name="注释 2 5 3 2 2" xfId="7374"/>
    <cellStyle name="常规 6 7 2 2 3 4" xfId="7375"/>
    <cellStyle name="常规 3 3 3 4 5 2 2" xfId="7376"/>
    <cellStyle name="常规 2 4 4 3 2 2 2 2" xfId="7377"/>
    <cellStyle name="强调文字颜色 6 2 2 8" xfId="7378"/>
    <cellStyle name="常规 6 6 3 2 2 2" xfId="7379"/>
    <cellStyle name="常规 6 7 2 2 3 3" xfId="7380"/>
    <cellStyle name="常规 6 7 2 2 3 2 3" xfId="7381"/>
    <cellStyle name="常规 6 7 2 2 2 3 5" xfId="7382"/>
    <cellStyle name="常规 4 2 4 2 6" xfId="7383"/>
    <cellStyle name="常规 15 2 6 3 2" xfId="7384"/>
    <cellStyle name="常规 9 4 2 2 5 2" xfId="7385"/>
    <cellStyle name="常规 6 7 2 2 2 3 2 3" xfId="7386"/>
    <cellStyle name="常规 6 9 3 3 3 2 2" xfId="7387"/>
    <cellStyle name="常规 6 7 2 2 2 3 2 2" xfId="7388"/>
    <cellStyle name="强调文字颜色 2 2 7 3" xfId="7389"/>
    <cellStyle name="常规 6 7 2 2 2 2 3 2" xfId="7390"/>
    <cellStyle name="常规 6 7 2 2 2 2 3" xfId="7391"/>
    <cellStyle name="常规 6 7 2 2 2 2 2 3" xfId="7392"/>
    <cellStyle name="常规 6 9 3 3 2 2 2" xfId="7393"/>
    <cellStyle name="常规 9 5 3 3 6" xfId="7394"/>
    <cellStyle name="强调文字颜色 1 2 2 2 3 4 2" xfId="7395"/>
    <cellStyle name="强调文字颜色 4 2 3 3 4 3" xfId="7396"/>
    <cellStyle name="常规 6 7 2 2 2 2 2 2" xfId="7397"/>
    <cellStyle name="常规 6 7 10" xfId="7398"/>
    <cellStyle name="输入 2 2 6" xfId="7399"/>
    <cellStyle name="常规 6 6 8 3" xfId="7400"/>
    <cellStyle name="常规 6 6 6 5" xfId="7401"/>
    <cellStyle name="强调文字颜色 6 2 2 4 3 2 2" xfId="7402"/>
    <cellStyle name="常规 6 6 6 3" xfId="7403"/>
    <cellStyle name="常规 6 6 5 3 4 2" xfId="7404"/>
    <cellStyle name="常规 4 2 2 5 4 3" xfId="7405"/>
    <cellStyle name="常规 11 6 2 2 4" xfId="7406"/>
    <cellStyle name="常规 6 2 3 3 3 5" xfId="7407"/>
    <cellStyle name="汇总 2 5 5" xfId="7408"/>
    <cellStyle name="常规 6 6 5 2 5 2" xfId="7409"/>
    <cellStyle name="常规 4 5 2 2" xfId="7410"/>
    <cellStyle name="常规 5 4 3 4 2 2" xfId="7411"/>
    <cellStyle name="常规 32 2 3 5 2" xfId="7412"/>
    <cellStyle name="常规 2 10" xfId="7413"/>
    <cellStyle name="好 2 6 8" xfId="7414"/>
    <cellStyle name="常规 6 6 5 2 2" xfId="7415"/>
    <cellStyle name="常规 6 6 4 3 4 2" xfId="7416"/>
    <cellStyle name="常规 6 6 4 3 3 2" xfId="7417"/>
    <cellStyle name="常规 6 6 4 3 2 2" xfId="7418"/>
    <cellStyle name="常规 6 6 3 4 3 3 2 2" xfId="7419"/>
    <cellStyle name="适中 2 10 2" xfId="7420"/>
    <cellStyle name="强调文字颜色 2 2 2 2 8 2" xfId="7421"/>
    <cellStyle name="强调文字颜色 5 2 2 7" xfId="7422"/>
    <cellStyle name="常规 6 6 4 2 7 2" xfId="7423"/>
    <cellStyle name="常规 3 2 2 5 2 4 3" xfId="7424"/>
    <cellStyle name="常规 2 2 6 4 6 3" xfId="7425"/>
    <cellStyle name="常规 6 6 4 2 6 2 2" xfId="7426"/>
    <cellStyle name="常规 6 6 4 2 6 2" xfId="7427"/>
    <cellStyle name="常规 7 9 2 2 2 2" xfId="7428"/>
    <cellStyle name="常规 6 6 4 2 5" xfId="7429"/>
    <cellStyle name="常规 7 9 2 4 2" xfId="7430"/>
    <cellStyle name="常规 9 2 4 2 2 4 2" xfId="7431"/>
    <cellStyle name="常规 6 6 4 2 3 4" xfId="7432"/>
    <cellStyle name="常规 49 2 5" xfId="7433"/>
    <cellStyle name="常规 54 2 5" xfId="7434"/>
    <cellStyle name="常规 6 2 2 2 2 2 3 4 2" xfId="7435"/>
    <cellStyle name="链接单元格 2 2 2 4" xfId="7436"/>
    <cellStyle name="常规 6 6 4 2 3 3 2" xfId="7437"/>
    <cellStyle name="检查单元格 2 6 5" xfId="7438"/>
    <cellStyle name="常规 5 3 2 2 5 2 2" xfId="7439"/>
    <cellStyle name="常规 9 2 4 2 2 3 3" xfId="7440"/>
    <cellStyle name="常规 6 6 4 2 2 5" xfId="7441"/>
    <cellStyle name="常规 7 9 4 2" xfId="7442"/>
    <cellStyle name="强调文字颜色 1 2 2 4 2 2" xfId="7443"/>
    <cellStyle name="检查单元格 2 2 3 3 2" xfId="7444"/>
    <cellStyle name="常规 6 6 4 2 2 2 2 2" xfId="7445"/>
    <cellStyle name="注释 5 2" xfId="7446"/>
    <cellStyle name="常规 4 2 2 2 2 3 5 2" xfId="7447"/>
    <cellStyle name="常规 2 2 6 2 3 3 2" xfId="7448"/>
    <cellStyle name="常规 6 6 4 2 2 2 2" xfId="7449"/>
    <cellStyle name="注释 5" xfId="7450"/>
    <cellStyle name="常规 6 6 3 8" xfId="7451"/>
    <cellStyle name="强调文字颜色 6 2 2 3 2" xfId="7452"/>
    <cellStyle name="常规 2 6 4 4 3" xfId="7453"/>
    <cellStyle name="常规 6 6 3 6 3 2 2" xfId="7454"/>
    <cellStyle name="常规 3 2 8 3 2" xfId="7455"/>
    <cellStyle name="常规 6 6 3 4 6 2" xfId="7456"/>
    <cellStyle name="好 2 2 2 2 3" xfId="7457"/>
    <cellStyle name="常规 7 2 3 6" xfId="7458"/>
    <cellStyle name="常规 6 6 2 2 2 2 3 3" xfId="7459"/>
    <cellStyle name="常规 13 2 3 3" xfId="7460"/>
    <cellStyle name="常规 2 2 12 6" xfId="7461"/>
    <cellStyle name="常规 6 7 3 2 2 3" xfId="7462"/>
    <cellStyle name="常规 6 6 3 4 3 3 2" xfId="7463"/>
    <cellStyle name="常规 6 9 10 2" xfId="7464"/>
    <cellStyle name="注释 2 3 9 3" xfId="7465"/>
    <cellStyle name="40% - 强调文字颜色 2 2 2 7 2" xfId="7466"/>
    <cellStyle name="常规 8 2 3 2 4 3 2 2" xfId="7467"/>
    <cellStyle name="适中 2 10" xfId="7468"/>
    <cellStyle name="强调文字颜色 2 2 2 2 8" xfId="7469"/>
    <cellStyle name="强调文字颜色 4 2 2 3 3 2" xfId="7470"/>
    <cellStyle name="常规 2 2 2 3 6 4 3" xfId="7471"/>
    <cellStyle name="常规 6 6 3 3 6 3" xfId="7472"/>
    <cellStyle name="常规 9 2 3 7 2 2" xfId="7473"/>
    <cellStyle name="警告文本 3" xfId="7474"/>
    <cellStyle name="常规 2 2 5 2 3 2 2 2" xfId="7475"/>
    <cellStyle name="输出 2 2 4 3 2 2" xfId="7476"/>
    <cellStyle name="常规 5 8 2 2" xfId="7477"/>
    <cellStyle name="常规 6 6 3 3 4 4" xfId="7478"/>
    <cellStyle name="常规 7 2 3 4 3 2" xfId="7479"/>
    <cellStyle name="常规 2 6 6 8 3" xfId="7480"/>
    <cellStyle name="常规 2 2 2 2 2 2 4 5" xfId="7481"/>
    <cellStyle name="警告文本 2" xfId="7482"/>
    <cellStyle name="常规 8 2 3 2 3 4 3" xfId="7483"/>
    <cellStyle name="常规 6 6 3 3 4 3 2" xfId="7484"/>
    <cellStyle name="常规 8 2 3 2 3 4 2 2" xfId="7485"/>
    <cellStyle name="常规 6 5 5 3 2" xfId="7486"/>
    <cellStyle name="常规 6 6 3 3 4 2 2 2" xfId="7487"/>
    <cellStyle name="常规 11 7 5" xfId="7488"/>
    <cellStyle name="常规 6 5 5 2 2 2" xfId="7489"/>
    <cellStyle name="适中 2 2 6 2 2" xfId="7490"/>
    <cellStyle name="常规 5 6 2 3 2 3" xfId="7491"/>
    <cellStyle name="常规 6 6 3 3 4 2 2" xfId="7492"/>
    <cellStyle name="常规 6 5 5 2 2" xfId="7493"/>
    <cellStyle name="常规 6 6 3 3 3 4 2 2" xfId="7494"/>
    <cellStyle name="常规 7 2 3 4 2 2 2 2" xfId="7495"/>
    <cellStyle name="常规 5 3 9 2" xfId="7496"/>
    <cellStyle name="常规 7 5 3 11 2" xfId="7497"/>
    <cellStyle name="常规 6 6 3 3 2 3 5" xfId="7498"/>
    <cellStyle name="常规 6 5 3 3 5" xfId="7499"/>
    <cellStyle name="常规 7 4 2 2 2 2 2 2" xfId="7500"/>
    <cellStyle name="常规 9 2 3 2 3" xfId="7501"/>
    <cellStyle name="常规 6 6 3 3 2 2 6" xfId="7502"/>
    <cellStyle name="常规 2 2 2 2 2 2 2 3 6" xfId="7503"/>
    <cellStyle name="常规 7 2 5 3 8 2" xfId="7504"/>
    <cellStyle name="常规 2 3 7 2 2" xfId="7505"/>
    <cellStyle name="常规 2 10 2 3 2" xfId="7506"/>
    <cellStyle name="常规 6 6 3 3 2 2 4 2 2" xfId="7507"/>
    <cellStyle name="常规 6 7 2 2 2 5" xfId="7508"/>
    <cellStyle name="常规 6 8 3 2 2 3" xfId="7509"/>
    <cellStyle name="常规 7 2 2 3 4 6" xfId="7510"/>
    <cellStyle name="常规 7 3 2 3 2 3 2" xfId="7511"/>
    <cellStyle name="链接单元格 2 4 3" xfId="7512"/>
    <cellStyle name="常规 6 5 3 2 4 2 2" xfId="7513"/>
    <cellStyle name="常规 7 4 2 2 8 2" xfId="7514"/>
    <cellStyle name="常规 4 2 3 2 3 5 3" xfId="7515"/>
    <cellStyle name="常规 8 7 2" xfId="7516"/>
    <cellStyle name="常规 9 2 4 2 2 4 3" xfId="7517"/>
    <cellStyle name="常规 6 6 4 2 3 5" xfId="7518"/>
    <cellStyle name="常规 49 2 6" xfId="7519"/>
    <cellStyle name="常规 54 2 6" xfId="7520"/>
    <cellStyle name="常规 7 9 5 2" xfId="7521"/>
    <cellStyle name="常规 6 3 5 4 2 2" xfId="7522"/>
    <cellStyle name="常规 6 4 2 8 2" xfId="7523"/>
    <cellStyle name="强调文字颜色 2 2 2 8 2 2" xfId="7524"/>
    <cellStyle name="常规 3 2 2 2 2 4 4 2 2" xfId="7525"/>
    <cellStyle name="强调文字颜色 4 2 2 8" xfId="7526"/>
    <cellStyle name="常规 6 6 3 2 7 3" xfId="7527"/>
    <cellStyle name="常规 7 3 3 5 4 2 2" xfId="7528"/>
    <cellStyle name="常规 2 2 6 2 3 5 2" xfId="7529"/>
    <cellStyle name="常规 15 3 2 3 2 2" xfId="7530"/>
    <cellStyle name="强调文字颜色 4 2 2 7 2" xfId="7531"/>
    <cellStyle name="常规 6 6 3 2 7 2 2" xfId="7532"/>
    <cellStyle name="常规 7 4 4 6 2" xfId="7533"/>
    <cellStyle name="常规 6 6 3 2 6 3" xfId="7534"/>
    <cellStyle name="常规 9 2 3 6 2 2" xfId="7535"/>
    <cellStyle name="常规 15 2 3 2 6 2" xfId="7536"/>
    <cellStyle name="常规 8 2 3 2 2 6 2" xfId="7537"/>
    <cellStyle name="常规 2 3 5 2 3 2 2" xfId="7538"/>
    <cellStyle name="常规 7 3 4 4 5 2 2" xfId="7539"/>
    <cellStyle name="常规 6 6 3 2 5 3" xfId="7540"/>
    <cellStyle name="常规 6 6 3 2 3 6" xfId="7541"/>
    <cellStyle name="常规 8 2 3 2 2 3 5" xfId="7542"/>
    <cellStyle name="警告文本 2 4 4 2" xfId="7543"/>
    <cellStyle name="常规 6 6 3 2 3 5" xfId="7544"/>
    <cellStyle name="常规 7 2 3 3 2 3" xfId="7545"/>
    <cellStyle name="常规 6 6 3 2 3 3 3" xfId="7546"/>
    <cellStyle name="常规 2 6 5 7 2 3" xfId="7547"/>
    <cellStyle name="常规 8 2 3 2 2 3 2 3" xfId="7548"/>
    <cellStyle name="强调文字颜色 6 2 3 9 3" xfId="7549"/>
    <cellStyle name="常规 6 6 3 2 3 3 2 2" xfId="7550"/>
    <cellStyle name="强调文字颜色 6 2 3 9 2 2" xfId="7551"/>
    <cellStyle name="常规 6 4 4 3 2 2" xfId="7552"/>
    <cellStyle name="常规 7 2 9 3" xfId="7553"/>
    <cellStyle name="常规 9 2 2 3 2 2 3 2 2" xfId="7554"/>
    <cellStyle name="常规 2 3 4 2 8 2" xfId="7555"/>
    <cellStyle name="常规 7 2 5 3 4 6" xfId="7556"/>
    <cellStyle name="常规 6 6 3 2 3 3 2" xfId="7557"/>
    <cellStyle name="常规 2 6 5 7 2 2" xfId="7558"/>
    <cellStyle name="常规 8 2 3 2 2 3 2 2" xfId="7559"/>
    <cellStyle name="常规 2 4 2 5 2 2 2" xfId="7560"/>
    <cellStyle name="常规 2 2 2 5 2 7" xfId="7561"/>
    <cellStyle name="常规 6 4 3 2 6 3" xfId="7562"/>
    <cellStyle name="常规 2 6 5 6 2 3" xfId="7563"/>
    <cellStyle name="常规 8 2 3 2 2 2 2 3" xfId="7564"/>
    <cellStyle name="常规 6 4 3 3 3" xfId="7565"/>
    <cellStyle name="常规 7 3 3 3 4 2 2" xfId="7566"/>
    <cellStyle name="常规 5 2 7 3 3" xfId="7567"/>
    <cellStyle name="强调文字颜色 2 2 2 8" xfId="7568"/>
    <cellStyle name="常规 6 6 3 2 2 2 6" xfId="7569"/>
    <cellStyle name="常规 7 2 4 3 8 2" xfId="7570"/>
    <cellStyle name="常规 2 2 7 2 2" xfId="7571"/>
    <cellStyle name="常规 6 4 3 2 6" xfId="7572"/>
    <cellStyle name="常规 9 2 2 2 3 4 2 2" xfId="7573"/>
    <cellStyle name="常规 4 4 3 4" xfId="7574"/>
    <cellStyle name="常规 6 6 3 2 2 2 3" xfId="7575"/>
    <cellStyle name="警告文本 2 2 9 3" xfId="7576"/>
    <cellStyle name="常规 21 2 9" xfId="7577"/>
    <cellStyle name="常规 6 6 2 3 5 3" xfId="7578"/>
    <cellStyle name="常规 6 6 2 3 4 3 3" xfId="7579"/>
    <cellStyle name="好 3 4 3 2" xfId="7580"/>
    <cellStyle name="常规 3 4 3 2 2 5 3" xfId="7581"/>
    <cellStyle name="常规 6 12 3 4 3" xfId="7582"/>
    <cellStyle name="常规 6 6 2 3 4 3 2" xfId="7583"/>
    <cellStyle name="常规 6 6 2 3 4 2 2" xfId="7584"/>
    <cellStyle name="常规 6 6 2 3 3 3 2" xfId="7585"/>
    <cellStyle name="常规 6 6 2 3 3 2 3" xfId="7586"/>
    <cellStyle name="好 3 3 2 2" xfId="7587"/>
    <cellStyle name="常规 8 5 5 7 2" xfId="7588"/>
    <cellStyle name="常规 6 6 3 3 2 2 4" xfId="7589"/>
    <cellStyle name="常规 7 2 5 2 2 2" xfId="7590"/>
    <cellStyle name="常规 6 3 2 3 2 3" xfId="7591"/>
    <cellStyle name="常规 6 6 2 3 2 2 2 3" xfId="7592"/>
    <cellStyle name="常规 58 2 2 3" xfId="7593"/>
    <cellStyle name="常规 4 7 6 2" xfId="7594"/>
    <cellStyle name="常规 6 6 2 3 2 2 2 2 2" xfId="7595"/>
    <cellStyle name="常规 58 2 2 2 2" xfId="7596"/>
    <cellStyle name="常规 8 2 12 2" xfId="7597"/>
    <cellStyle name="常规 2 2 3 3 3 2 3 2" xfId="7598"/>
    <cellStyle name="强调文字颜色 3 2 3 8" xfId="7599"/>
    <cellStyle name="常规 6 6 2 2 8 3" xfId="7600"/>
    <cellStyle name="常规 7 3 3 4 4 3 2" xfId="7601"/>
    <cellStyle name="强调文字颜色 3 2 3 7 2" xfId="7602"/>
    <cellStyle name="常规 6 6 2 2 8 2 2" xfId="7603"/>
    <cellStyle name="强调文字颜色 3 2 3 7" xfId="7604"/>
    <cellStyle name="常规 6 6 2 2 8 2" xfId="7605"/>
    <cellStyle name="强调文字颜色 3 2 2 7 2" xfId="7606"/>
    <cellStyle name="常规 6 6 2 2 7 2 2" xfId="7607"/>
    <cellStyle name="强调文字颜色 3 2 2 7" xfId="7608"/>
    <cellStyle name="常规 6 6 2 2 7 2" xfId="7609"/>
    <cellStyle name="常规 6 6 2 2 5 3 2 2" xfId="7610"/>
    <cellStyle name="常规 6 6 3" xfId="7611"/>
    <cellStyle name="常规 9 2 2 4 3 3 2 2" xfId="7612"/>
    <cellStyle name="常规 6 6 2 2 5 3 2" xfId="7613"/>
    <cellStyle name="60% - 强调文字颜色 2 2 5" xfId="7614"/>
    <cellStyle name="常规 37 3 4 2 2" xfId="7615"/>
    <cellStyle name="常规 42 3 4 2 2" xfId="7616"/>
    <cellStyle name="常规 6 6 2 2 3 3" xfId="7617"/>
    <cellStyle name="强调文字颜色 5 2 3 9" xfId="7618"/>
    <cellStyle name="常规 6 2 2 2 2 3 4 2 2" xfId="7619"/>
    <cellStyle name="输出 2 6" xfId="7620"/>
    <cellStyle name="常规 6 3 3 6 5 2" xfId="7621"/>
    <cellStyle name="常规 9 2 2 4 2 4 2" xfId="7622"/>
    <cellStyle name="常规 3 7 2 2 4 3" xfId="7623"/>
    <cellStyle name="强调文字颜色 5 2 2 8 3" xfId="7624"/>
    <cellStyle name="常规 3 2 8 3 2 2" xfId="7625"/>
    <cellStyle name="常规 7 5 10 3" xfId="7626"/>
    <cellStyle name="常规 6 5 3 3 2 3 2" xfId="7627"/>
    <cellStyle name="常规 8 2 2 2 3 2 2 2" xfId="7628"/>
    <cellStyle name="常规 2 4 3 2" xfId="7629"/>
    <cellStyle name="常规 3 3 4 2 2" xfId="7630"/>
    <cellStyle name="常规 6 6 2 2 2 2 2 3 2 2" xfId="7631"/>
    <cellStyle name="常规 6 5 2 5 3 3" xfId="7632"/>
    <cellStyle name="常规 6 6 2 2 2 2 2 2 2 2" xfId="7633"/>
    <cellStyle name="常规 8 7 3 2" xfId="7634"/>
    <cellStyle name="常规 8 5 2 2 4" xfId="7635"/>
    <cellStyle name="常规 6 6 2 2 2 2 2 2 2" xfId="7636"/>
    <cellStyle name="常规 8 7 3" xfId="7637"/>
    <cellStyle name="常规 6 3 3 4 5" xfId="7638"/>
    <cellStyle name="常规 2 7 4 3 2 2" xfId="7639"/>
    <cellStyle name="常规 6 6 2 2 2 2 2" xfId="7640"/>
    <cellStyle name="常规 13 2 2" xfId="7641"/>
    <cellStyle name="强调文字颜色 5 2 2 8 2" xfId="7642"/>
    <cellStyle name="常规 6 6 2 10 2" xfId="7643"/>
    <cellStyle name="常规 8 2 2 3 6 3" xfId="7644"/>
    <cellStyle name="强调文字颜色 6 2 2 2 3 2 2 2" xfId="7645"/>
    <cellStyle name="常规 6 9 2 2 2 4 2" xfId="7646"/>
    <cellStyle name="常规 6 6 12" xfId="7647"/>
    <cellStyle name="常规 7 2 2 3 2 2 2 3" xfId="7648"/>
    <cellStyle name="常规 6 6 2 2 3 3 2" xfId="7649"/>
    <cellStyle name="常规 2 4 3 3 2 2 2 2" xfId="7650"/>
    <cellStyle name="常规 6 6 10 2 2" xfId="7651"/>
    <cellStyle name="常规 6 4 3 6 2" xfId="7652"/>
    <cellStyle name="常规 7 4 3 3 4 2" xfId="7653"/>
    <cellStyle name="常规 3 2 3 2 7 2" xfId="7654"/>
    <cellStyle name="常规 6 5 7 5 2" xfId="7655"/>
    <cellStyle name="强调文字颜色 2 2 2 6 2" xfId="7656"/>
    <cellStyle name="常规 6 5 5 3 4 2" xfId="7657"/>
    <cellStyle name="常规 7 6 2 2 5 2 2" xfId="7658"/>
    <cellStyle name="常规 6 5 5 3 3 3" xfId="7659"/>
    <cellStyle name="常规 9 3 2 2 2 4 2" xfId="7660"/>
    <cellStyle name="常规 7 4 4 2 3 4" xfId="7661"/>
    <cellStyle name="常规 8 2 2 4 3 3 2" xfId="7662"/>
    <cellStyle name="常规 2 3 6 4 5" xfId="7663"/>
    <cellStyle name="常规 6 5 5 3 3 2" xfId="7664"/>
    <cellStyle name="常规 6 5 5 3 2 2 2" xfId="7665"/>
    <cellStyle name="常规 3 13 4 2" xfId="7666"/>
    <cellStyle name="常规 6 5 5 3" xfId="7667"/>
    <cellStyle name="常规 6 5 5 2 4 3" xfId="7668"/>
    <cellStyle name="常规 8 2 2 4 2 4 2" xfId="7669"/>
    <cellStyle name="解释性文本 2 3 3 5 2" xfId="7670"/>
    <cellStyle name="注释 2 8 2" xfId="7671"/>
    <cellStyle name="常规 2 3 4 5 3 2" xfId="7672"/>
    <cellStyle name="常规 6 5 5 2 4 2" xfId="7673"/>
    <cellStyle name="常规 7 6 2 2 4 2 2" xfId="7674"/>
    <cellStyle name="好 3 4 4 2" xfId="7675"/>
    <cellStyle name="常规 6 6 2 3 4 4 3" xfId="7676"/>
    <cellStyle name="常规 6 5 5 2 3" xfId="7677"/>
    <cellStyle name="适中 2 2 6 3" xfId="7678"/>
    <cellStyle name="常规 7 2 3 4 3 5" xfId="7679"/>
    <cellStyle name="常规 4 3 4 6 3" xfId="7680"/>
    <cellStyle name="常规 6 5 5 2 2 2 2" xfId="7681"/>
    <cellStyle name="常规 6 5 4 4 6" xfId="7682"/>
    <cellStyle name="强调文字颜色 1 2 6" xfId="7683"/>
    <cellStyle name="常规 9 2 2 4 4 3" xfId="7684"/>
    <cellStyle name="常规 41 2 2 3" xfId="7685"/>
    <cellStyle name="常规 36 2 2 3" xfId="7686"/>
    <cellStyle name="常规 3 7 2 2 4 2 2" xfId="7687"/>
    <cellStyle name="注释 16 2" xfId="7688"/>
    <cellStyle name="常规 6 5 4 3 4 3" xfId="7689"/>
    <cellStyle name="常规 6 6 2 2 2 2 2 3 2" xfId="7690"/>
    <cellStyle name="常规 6 5 4 3 4 2" xfId="7691"/>
    <cellStyle name="常规 7 5 3 2 8" xfId="7692"/>
    <cellStyle name="常规 8 2 3 3 2 5 2" xfId="7693"/>
    <cellStyle name="注释 20 2" xfId="7694"/>
    <cellStyle name="注释 15 2" xfId="7695"/>
    <cellStyle name="常规 6 5 4 3 3 3" xfId="7696"/>
    <cellStyle name="强调文字颜色 2 2 2 6" xfId="7697"/>
    <cellStyle name="常规 6 5 7 5" xfId="7698"/>
    <cellStyle name="常规 6 5 4 3 2 2" xfId="7699"/>
    <cellStyle name="常规 6 5 4 3 2" xfId="7700"/>
    <cellStyle name="常规 8 2 2 3 3 5 2" xfId="7701"/>
    <cellStyle name="常规 6 5 4 2 8" xfId="7702"/>
    <cellStyle name="常规 2 3 3 6 4 2" xfId="7703"/>
    <cellStyle name="常规 4 5 4 2 3" xfId="7704"/>
    <cellStyle name="常规 7 3 4 4 3" xfId="7705"/>
    <cellStyle name="常规 4 2 5 2 3" xfId="7706"/>
    <cellStyle name="常规 6 6 3 2 3 4 2" xfId="7707"/>
    <cellStyle name="常规 6 7 2 2 3 3 2" xfId="7708"/>
    <cellStyle name="常规 7 2 3 3 2 2 2 3" xfId="7709"/>
    <cellStyle name="常规 8 2 2 3 2 2 3" xfId="7710"/>
    <cellStyle name="解释性文本 2 2 3 3 3" xfId="7711"/>
    <cellStyle name="常规 2 2 5 3 6" xfId="7712"/>
    <cellStyle name="常规 6 5 4 2 2 2 2 2" xfId="7713"/>
    <cellStyle name="注释 6 2" xfId="7714"/>
    <cellStyle name="强调文字颜色 6 2 9 3" xfId="7715"/>
    <cellStyle name="常规 7 5 3 2 4" xfId="7716"/>
    <cellStyle name="常规 4 2 2 6 6" xfId="7717"/>
    <cellStyle name="常规 47 2 2 3 3" xfId="7718"/>
    <cellStyle name="常规 52 2 2 3 3" xfId="7719"/>
    <cellStyle name="好 2 12" xfId="7720"/>
    <cellStyle name="40% - 强调文字颜色 2 20 2" xfId="7721"/>
    <cellStyle name="40% - 强调文字颜色 2 15 2" xfId="7722"/>
    <cellStyle name="常规 5 2 5 3 4" xfId="7723"/>
    <cellStyle name="常规 6 4 3 3 3 4 3" xfId="7724"/>
    <cellStyle name="常规 7 2 6 5 2" xfId="7725"/>
    <cellStyle name="常规 9 3 2 4 4" xfId="7726"/>
    <cellStyle name="常规 2 2 3 7 3 2" xfId="7727"/>
    <cellStyle name="常规 6 5 4 2 2 2 2" xfId="7728"/>
    <cellStyle name="注释 6" xfId="7729"/>
    <cellStyle name="常规 6 6 4 2 2 2 3" xfId="7730"/>
    <cellStyle name="常规 2 4 7 2 3" xfId="7731"/>
    <cellStyle name="常规 6 5 4 2 2 2" xfId="7732"/>
    <cellStyle name="常规 6 5 4 2 2" xfId="7733"/>
    <cellStyle name="常规 6 5 3 8 2" xfId="7734"/>
    <cellStyle name="常规 6 5 3 7 2" xfId="7735"/>
    <cellStyle name="常规 6 5 3 6 5 2" xfId="7736"/>
    <cellStyle name="常规 6 5 3 5 3 2" xfId="7737"/>
    <cellStyle name="常规 8 2 2 3 2 7 2" xfId="7738"/>
    <cellStyle name="常规 6 5 3 4 8" xfId="7739"/>
    <cellStyle name="常规 6 5 3 4 7 2" xfId="7740"/>
    <cellStyle name="常规 6 5 3 4 3 2" xfId="7741"/>
    <cellStyle name="常规 6 5 3 4 2 3 2 2" xfId="7742"/>
    <cellStyle name="常规 9 7 2 2 2 2" xfId="7743"/>
    <cellStyle name="常规 2 9 3 5 2" xfId="7744"/>
    <cellStyle name="常规 3 4 4 2 2 2" xfId="7745"/>
    <cellStyle name="常规 6 5 3 4 2 3 2" xfId="7746"/>
    <cellStyle name="常规 8 2 2 2 4 2 2 2" xfId="7747"/>
    <cellStyle name="常规 3 4 4 2 2" xfId="7748"/>
    <cellStyle name="常规 6 5 3 3 5 2" xfId="7749"/>
    <cellStyle name="常规 3 3 4 2 3 4" xfId="7750"/>
    <cellStyle name="常规 9 2 2 2 2 8" xfId="7751"/>
    <cellStyle name="常规 6 12 5 2 3" xfId="7752"/>
    <cellStyle name="常规 9 2 3 2 3 2" xfId="7753"/>
    <cellStyle name="常规 2 2 4 4 3 4 3" xfId="7754"/>
    <cellStyle name="汇总 2 2 2 2" xfId="7755"/>
    <cellStyle name="常规 7 4 3 2 9 2" xfId="7756"/>
    <cellStyle name="常规 7 2 6 2 2 3 3" xfId="7757"/>
    <cellStyle name="常规 8 2 2 2 3 4 2 2" xfId="7758"/>
    <cellStyle name="常规 6 4 2 2 3 6" xfId="7759"/>
    <cellStyle name="常规 6 5 3 3 4 3" xfId="7760"/>
    <cellStyle name="常规 7 4 2 2 3 4 2 3" xfId="7761"/>
    <cellStyle name="常规 3 3 4 2 2 5" xfId="7762"/>
    <cellStyle name="常规 9 6 4 2" xfId="7763"/>
    <cellStyle name="常规 8 2 2 2 3 4 2" xfId="7764"/>
    <cellStyle name="常规 6 5 3 3 3 4 3" xfId="7765"/>
    <cellStyle name="常规 9 6 3 3 3" xfId="7766"/>
    <cellStyle name="常规 6 5 3 3 3 3 2" xfId="7767"/>
    <cellStyle name="常规 8 2 2 2 3 3 2 2" xfId="7768"/>
    <cellStyle name="常规 9 6 2 3 5" xfId="7769"/>
    <cellStyle name="常规 10 10 2 6" xfId="7770"/>
    <cellStyle name="常规 27 2 2 3 2" xfId="7771"/>
    <cellStyle name="常规 32 2 2 3 2" xfId="7772"/>
    <cellStyle name="常规 2 3 4 2 4 5 3" xfId="7773"/>
    <cellStyle name="常规 2 3 2 2 3 5 2 2" xfId="7774"/>
    <cellStyle name="常规 3 3 5 2 2" xfId="7775"/>
    <cellStyle name="常规 2 5" xfId="7776"/>
    <cellStyle name="常规 6 5 3 3 3 2 3" xfId="7777"/>
    <cellStyle name="常规 6 5 3 3 3 2 2" xfId="7778"/>
    <cellStyle name="常规 6 5 3 3 3 2" xfId="7779"/>
    <cellStyle name="常规 7 2 3 2 2 3 3 3" xfId="7780"/>
    <cellStyle name="常规 6 5 3 3 2 3 3" xfId="7781"/>
    <cellStyle name="常规 9 6 2 2 3" xfId="7782"/>
    <cellStyle name="常规 6 5 3 3 2 3" xfId="7783"/>
    <cellStyle name="常规 9 6 2 2" xfId="7784"/>
    <cellStyle name="常规 8 2 2 2 3 2 2" xfId="7785"/>
    <cellStyle name="常规 3 3 4 2" xfId="7786"/>
    <cellStyle name="常规 8 2 8 3 2" xfId="7787"/>
    <cellStyle name="常规 6 5 3 3 2 2 4 3" xfId="7788"/>
    <cellStyle name="常规 7 5 3 9" xfId="7789"/>
    <cellStyle name="常规 51 2 2 4" xfId="7790"/>
    <cellStyle name="常规 46 2 2 4" xfId="7791"/>
    <cellStyle name="常规 6 5 3 3 2 2 4 2" xfId="7792"/>
    <cellStyle name="常规 7 5 3 8" xfId="7793"/>
    <cellStyle name="常规 5 2 12 2" xfId="7794"/>
    <cellStyle name="常规 51 2 2 3" xfId="7795"/>
    <cellStyle name="常规 46 2 2 3" xfId="7796"/>
    <cellStyle name="常规 2 3 4 2 2 2 7" xfId="7797"/>
    <cellStyle name="常规 8 2 2 3 2 5 2 2" xfId="7798"/>
    <cellStyle name="常规 6 5 3 2 8 2" xfId="7799"/>
    <cellStyle name="常规 7 6 3 5" xfId="7800"/>
    <cellStyle name="好 2 2 6 2 2" xfId="7801"/>
    <cellStyle name="常规 8 2 2 3 2 5 2" xfId="7802"/>
    <cellStyle name="常规 6 5 3 2 8" xfId="7803"/>
    <cellStyle name="常规 6 5 3 2 6 2 2" xfId="7804"/>
    <cellStyle name="注释 2 2 2 3 2 2 2" xfId="7805"/>
    <cellStyle name="常规 4 2 6 3 3 2 2" xfId="7806"/>
    <cellStyle name="输出 2 2 9 2 2" xfId="7807"/>
    <cellStyle name="常规 6 5 5 4 2" xfId="7808"/>
    <cellStyle name="注释 2 2 2 3 2 2" xfId="7809"/>
    <cellStyle name="注释 9 2" xfId="7810"/>
    <cellStyle name="常规 7 3 2 3 3 2 2 2" xfId="7811"/>
    <cellStyle name="20% - 强调文字颜色 1 2 4 3 2" xfId="7812"/>
    <cellStyle name="常规 2 5 3 4 3" xfId="7813"/>
    <cellStyle name="常规 4 2 6 3 3 2" xfId="7814"/>
    <cellStyle name="常规 6 7 2 2 4 4 2 2" xfId="7815"/>
    <cellStyle name="强调文字颜色 3 2 9 2" xfId="7816"/>
    <cellStyle name="常规 7 2 3 2 3" xfId="7817"/>
    <cellStyle name="常规 6 4 5 2 6" xfId="7818"/>
    <cellStyle name="40% - 强调文字颜色 1 2 5 3 3" xfId="7819"/>
    <cellStyle name="常规 2 9 2 4 3 3" xfId="7820"/>
    <cellStyle name="常规 15 2 3 2 2 5" xfId="7821"/>
    <cellStyle name="强调文字颜色 2 2 5 4" xfId="7822"/>
    <cellStyle name="常规 7 4 5 3 3 2 2" xfId="7823"/>
    <cellStyle name="常规 6 5 3 2 4 3 2 2" xfId="7824"/>
    <cellStyle name="输入 2 2 2 2 3" xfId="7825"/>
    <cellStyle name="常规 7 6 3 4" xfId="7826"/>
    <cellStyle name="常规 6 11 2 7 2" xfId="7827"/>
    <cellStyle name="常规 7 2 3 3 7" xfId="7828"/>
    <cellStyle name="常规 6 3 3 3 5 2 2" xfId="7829"/>
    <cellStyle name="常规 2 5 3 10 2" xfId="7830"/>
    <cellStyle name="常规 6 5 3 2 4 3 2" xfId="7831"/>
    <cellStyle name="常规 9 5 4 2 2" xfId="7832"/>
    <cellStyle name="强调文字颜色 2 2 3 5 3" xfId="7833"/>
    <cellStyle name="常规 7 4 2 2 9 2" xfId="7834"/>
    <cellStyle name="常规 8 2 2 2 2 4 2 2" xfId="7835"/>
    <cellStyle name="常规 9 5 3 3 5" xfId="7836"/>
    <cellStyle name="强调文字颜色 3 2 3 2 6" xfId="7837"/>
    <cellStyle name="常规 6 5 3 2 4 2" xfId="7838"/>
    <cellStyle name="常规 6 3 3 2 2 2 3" xfId="7839"/>
    <cellStyle name="标题 4 2 3 3" xfId="7840"/>
    <cellStyle name="常规 15 3 2 4 5 3" xfId="7841"/>
    <cellStyle name="常规 6 5 3 2 3 6" xfId="7842"/>
    <cellStyle name="常规 9 2 2 2 2 2 4 3" xfId="7843"/>
    <cellStyle name="常规 5 5 2 2 2 2 2" xfId="7844"/>
    <cellStyle name="常规 8 2 2 2 2 3 3 3" xfId="7845"/>
    <cellStyle name="常规 3 3 4 4 4 2" xfId="7846"/>
    <cellStyle name="常规 6 5 3 2 3 3 3" xfId="7847"/>
    <cellStyle name="常规 6 11 4 3 2" xfId="7848"/>
    <cellStyle name="常规 9 5 3 2 3" xfId="7849"/>
    <cellStyle name="强调文字颜色 2 2 2 5 4" xfId="7850"/>
    <cellStyle name="常规 7 8 2 8" xfId="7851"/>
    <cellStyle name="常规 8 2 2 2 2 3 2 3" xfId="7852"/>
    <cellStyle name="常规 9 2 2 4 2 6" xfId="7853"/>
    <cellStyle name="常规 6 5 3 2 3 3 2" xfId="7854"/>
    <cellStyle name="常规 9 5 3 2 2" xfId="7855"/>
    <cellStyle name="强调文字颜色 2 2 2 5 3" xfId="7856"/>
    <cellStyle name="常规 8 2 2 4 3 2 3" xfId="7857"/>
    <cellStyle name="常规 8 2 6 4 2" xfId="7858"/>
    <cellStyle name="常规 3 3 4 4 2 2" xfId="7859"/>
    <cellStyle name="常规 6 5 3 2 2 4 3" xfId="7860"/>
    <cellStyle name="常规 9 5 2 3 3" xfId="7861"/>
    <cellStyle name="汇总 2 5 4 2 2" xfId="7862"/>
    <cellStyle name="常规 6 5 3 2 2 3 2 3" xfId="7863"/>
    <cellStyle name="常规 3 2 2 3 3 2 2 3" xfId="7864"/>
    <cellStyle name="常规 4 3 2 3 4" xfId="7865"/>
    <cellStyle name="常规 8 2 2 2 2 2 2 2 2" xfId="7866"/>
    <cellStyle name="常规 7 7 2 3 2 3" xfId="7867"/>
    <cellStyle name="常规 6 5 3 2 2 3 2" xfId="7868"/>
    <cellStyle name="常规 9 5 2 2 2" xfId="7869"/>
    <cellStyle name="常规 8 2 2 2 2 2 2 2" xfId="7870"/>
    <cellStyle name="常规 3 2 4 2 2" xfId="7871"/>
    <cellStyle name="常规 6 5 3 2 2 2 5 2" xfId="7872"/>
    <cellStyle name="常规 7 4 4 2 2 2" xfId="7873"/>
    <cellStyle name="常规 6 5 2 6 4 3" xfId="7874"/>
    <cellStyle name="常规 6 4 2 4 3 3 2 2" xfId="7875"/>
    <cellStyle name="常规 7 7" xfId="7876"/>
    <cellStyle name="常规 6 5 3 2 2 2 3 2 2" xfId="7877"/>
    <cellStyle name="常规 5 5 4 4 2" xfId="7878"/>
    <cellStyle name="常规 2 19 2" xfId="7879"/>
    <cellStyle name="常规 5 2 7 3" xfId="7880"/>
    <cellStyle name="常规 6 6 5 6 2 2" xfId="7881"/>
    <cellStyle name="常规 2 5 4 6 2" xfId="7882"/>
    <cellStyle name="常规 6 5 3 2 2 2 3 2" xfId="7883"/>
    <cellStyle name="常规 6 5 3 2 2 2 3" xfId="7884"/>
    <cellStyle name="常规 3 3 4 3 2 2" xfId="7885"/>
    <cellStyle name="常规 6 5 3 2 2 2 2 2" xfId="7886"/>
    <cellStyle name="常规 5 5 3 4" xfId="7887"/>
    <cellStyle name="常规 6 5 2 8 2 2" xfId="7888"/>
    <cellStyle name="常规 6 5 2 8 2" xfId="7889"/>
    <cellStyle name="常规 6 5 2 6 6" xfId="7890"/>
    <cellStyle name="常规 3 2 2 5 5 2 2" xfId="7891"/>
    <cellStyle name="常规 2 4 3 2 3 2 2 2" xfId="7892"/>
    <cellStyle name="常规 6 5 2 6 5 2" xfId="7893"/>
    <cellStyle name="常规 8 6" xfId="7894"/>
    <cellStyle name="常规 6 5 2 6 5" xfId="7895"/>
    <cellStyle name="常规 3 5 4 2 2 2" xfId="7896"/>
    <cellStyle name="常规 48 2 8" xfId="7897"/>
    <cellStyle name="常规 53 2 8" xfId="7898"/>
    <cellStyle name="常规 7 3 3 2 3 4 2 2" xfId="7899"/>
    <cellStyle name="常规 6 5 2 6 4 2" xfId="7900"/>
    <cellStyle name="常规 7 6" xfId="7901"/>
    <cellStyle name="常规 6 5 2 5 5" xfId="7902"/>
    <cellStyle name="常规 6 4 4 2 3 3 2 2" xfId="7903"/>
    <cellStyle name="常规 6 5 2 5 4 3" xfId="7904"/>
    <cellStyle name="常规 8 8 4 2" xfId="7905"/>
    <cellStyle name="常规 8 5 3 3 4" xfId="7906"/>
    <cellStyle name="常规 6 5 2 3 3 3 2" xfId="7907"/>
    <cellStyle name="常规 8 6 3 2 2" xfId="7908"/>
    <cellStyle name="强调文字颜色 4 2 3 3 3 2 2" xfId="7909"/>
    <cellStyle name="常规 6 5 2 3 2 3 3 2 2" xfId="7910"/>
    <cellStyle name="常规 2 5 2 2 2 2" xfId="7911"/>
    <cellStyle name="常规 3 3 7 3 2" xfId="7912"/>
    <cellStyle name="常规 6 5 2 3 2 3 2 3" xfId="7913"/>
    <cellStyle name="强调文字颜色 6 2 3 10" xfId="7914"/>
    <cellStyle name="常规 2 2 4 3 4 2 2" xfId="7915"/>
    <cellStyle name="常规 6 3 5 2 2 3" xfId="7916"/>
    <cellStyle name="常规 6 5 2 3 2 3 2 2 2" xfId="7917"/>
    <cellStyle name="常规 6 5 2 3 2 2 4 3" xfId="7918"/>
    <cellStyle name="常规 4 2 3 2" xfId="7919"/>
    <cellStyle name="常规 6 5 2 3 2 2 3" xfId="7920"/>
    <cellStyle name="常规 8 2 2 2 2 3 3 2 2" xfId="7921"/>
    <cellStyle name="常规 6 5 3 2 3 4 2 2" xfId="7922"/>
    <cellStyle name="常规 46 4 6" xfId="7923"/>
    <cellStyle name="常规 51 4 6" xfId="7924"/>
    <cellStyle name="常规 6 7 3 4" xfId="7925"/>
    <cellStyle name="常规 8 3 2 2 6" xfId="7926"/>
    <cellStyle name="常规 9 4 2 6 3" xfId="7927"/>
    <cellStyle name="常规 9 5 3 3 2 2" xfId="7928"/>
    <cellStyle name="常规 21 4 2 2 5 3" xfId="7929"/>
    <cellStyle name="常规 6 5 2 5 2 3" xfId="7930"/>
    <cellStyle name="常规 17 4 3 6" xfId="7931"/>
    <cellStyle name="常规 22 4 3 6" xfId="7932"/>
    <cellStyle name="常规 3 3 2 2" xfId="7933"/>
    <cellStyle name="常规 7 2 6 2 7 2 2" xfId="7934"/>
    <cellStyle name="常规 3 2 2 3 3 3 3" xfId="7935"/>
    <cellStyle name="常规 5 3 8 2 2" xfId="7936"/>
    <cellStyle name="常规 7 5 3 10 2 2" xfId="7937"/>
    <cellStyle name="常规 6 5 2 2 7 2 2" xfId="7938"/>
    <cellStyle name="常规 7 4 3 8" xfId="7939"/>
    <cellStyle name="常规 7 5 7 2" xfId="7940"/>
    <cellStyle name="常规 3 12 2 3" xfId="7941"/>
    <cellStyle name="常规 6 5 2 2 7 2" xfId="7942"/>
    <cellStyle name="常规 6 11 4 4 3" xfId="7943"/>
    <cellStyle name="常规 6 10 3 9" xfId="7944"/>
    <cellStyle name="常规 9 5 3 3 4" xfId="7945"/>
    <cellStyle name="常规 6 5 2 2 6 2 2" xfId="7946"/>
    <cellStyle name="常规 7 3 3 8" xfId="7947"/>
    <cellStyle name="常规 3 11 2 3" xfId="7948"/>
    <cellStyle name="常规 6 5 2 2 5 2 2" xfId="7949"/>
    <cellStyle name="常规 7 2 3 8" xfId="7950"/>
    <cellStyle name="常规 7 2 4 3 4 5 2" xfId="7951"/>
    <cellStyle name="注释 2 10 3" xfId="7952"/>
    <cellStyle name="常规 7 3 2 3 8 2" xfId="7953"/>
    <cellStyle name="注释 2 2 7 3" xfId="7954"/>
    <cellStyle name="常规 2 2 2 2 2 3 2 2 2" xfId="7955"/>
    <cellStyle name="40% - 强调文字颜色 2 2 3 3 4 2" xfId="7956"/>
    <cellStyle name="常规 7 3 2 3 8" xfId="7957"/>
    <cellStyle name="常规 7 4 5 2 3 2 2" xfId="7958"/>
    <cellStyle name="常规 8 2 6 2 3 2 2" xfId="7959"/>
    <cellStyle name="常规 6 5 2 2 4 5" xfId="7960"/>
    <cellStyle name="常规 6 4 2 2 3 2 6" xfId="7961"/>
    <cellStyle name="常规 7 3 3 3 3 3 2" xfId="7962"/>
    <cellStyle name="强调文字颜色 1 2 2 2 3 5" xfId="7963"/>
    <cellStyle name="常规 32 7 2 2" xfId="7964"/>
    <cellStyle name="常规 27 7 2 2" xfId="7965"/>
    <cellStyle name="常规 4 2 3 4 2" xfId="7966"/>
    <cellStyle name="常规 8 5 3 7 2" xfId="7967"/>
    <cellStyle name="链接单元格 2 2 10" xfId="7968"/>
    <cellStyle name="常规 3 2 2 4 2 6" xfId="7969"/>
    <cellStyle name="常规 6 5 2 2 4 3" xfId="7970"/>
    <cellStyle name="强调文字颜色 4 2 12" xfId="7971"/>
    <cellStyle name="常规 7 3 2 2 9" xfId="7972"/>
    <cellStyle name="常规 7 2 6 3 2 2 2" xfId="7973"/>
    <cellStyle name="常规 8 2 5 7 2 2" xfId="7974"/>
    <cellStyle name="强调文字颜色 4 2 3 2 4 2" xfId="7975"/>
    <cellStyle name="常规 4 2 3 3 2 2" xfId="7976"/>
    <cellStyle name="常规 15 3 4" xfId="7977"/>
    <cellStyle name="常规 20 3 4" xfId="7978"/>
    <cellStyle name="常规 7 2 3 3 2 7 2" xfId="7979"/>
    <cellStyle name="常规 7 3 5 3 2 3" xfId="7980"/>
    <cellStyle name="常规 2 3 4 3 5 2 2" xfId="7981"/>
    <cellStyle name="常规 8 5 3 6 2 2" xfId="7982"/>
    <cellStyle name="常规 6 5 2 2 4 2 2 2" xfId="7983"/>
    <cellStyle name="强调文字颜色 4 2 11 2 2" xfId="7984"/>
    <cellStyle name="常规 7 2 7 2 2" xfId="7985"/>
    <cellStyle name="常规 2 3 2 2 2 3 5" xfId="7986"/>
    <cellStyle name="常规 6 5 2 2 3 3 3" xfId="7987"/>
    <cellStyle name="常规 8 5 3 2 3" xfId="7988"/>
    <cellStyle name="强调文字颜色 1 2 2 5 4" xfId="7989"/>
    <cellStyle name="常规 6 5 2 2 3 3 2" xfId="7990"/>
    <cellStyle name="常规 8 5 3 2 2" xfId="7991"/>
    <cellStyle name="强调文字颜色 1 2 2 5 3" xfId="7992"/>
    <cellStyle name="强调文字颜色 4 2 3 2 3 2 2" xfId="7993"/>
    <cellStyle name="常规 6 5 2 2 3 3" xfId="7994"/>
    <cellStyle name="常规 6 5 2 2 3 2 4 3" xfId="7995"/>
    <cellStyle name="警告文本 2 2 4 2 2" xfId="7996"/>
    <cellStyle name="常规 6 5 2 2 3 2 3 3" xfId="7997"/>
    <cellStyle name="常规 6 5 2 2 3 2 2 3" xfId="7998"/>
    <cellStyle name="检查单元格 2 3 3 6" xfId="7999"/>
    <cellStyle name="常规 6 5 2 2 3 2 2" xfId="8000"/>
    <cellStyle name="常规 6 5 2 2 2 9" xfId="8001"/>
    <cellStyle name="常规 8 5 2 8" xfId="8002"/>
    <cellStyle name="常规 6 5 2 2 2 8" xfId="8003"/>
    <cellStyle name="强调文字颜色 1 2 3 10" xfId="8004"/>
    <cellStyle name="常规 6 5 2 2 2 3 2 3" xfId="8005"/>
    <cellStyle name="常规 6 5 2 2 2 3 2 2" xfId="8006"/>
    <cellStyle name="常规 7 2 6 3" xfId="8007"/>
    <cellStyle name="常规 6 5 2 2 2 3 2" xfId="8008"/>
    <cellStyle name="常规 8 5 2 2 2" xfId="8009"/>
    <cellStyle name="常规 6 5 2 2 2 3" xfId="8010"/>
    <cellStyle name="强调文字颜色 4 2 3 2 2 2" xfId="8011"/>
    <cellStyle name="常规 3 4 2 3 4 3" xfId="8012"/>
    <cellStyle name="常规 30 8 2 2" xfId="8013"/>
    <cellStyle name="汇总 2 4 6" xfId="8014"/>
    <cellStyle name="常规 6 6 5 2 4 3" xfId="8015"/>
    <cellStyle name="计算 2 2 8 3" xfId="8016"/>
    <cellStyle name="常规 7 3 2 2 2 2 6" xfId="8017"/>
    <cellStyle name="常规 33 2 2 3 2" xfId="8018"/>
    <cellStyle name="常规 28 2 2 3 2" xfId="8019"/>
    <cellStyle name="常规 6 5 2 2 2 2 3 3" xfId="8020"/>
    <cellStyle name="常规 6 5 2 2 2 2 3 2 3" xfId="8021"/>
    <cellStyle name="强调文字颜色 5 2 2 4 4 2" xfId="8022"/>
    <cellStyle name="汇总 2 2 6" xfId="8023"/>
    <cellStyle name="常规 6 6 5 2 2 3" xfId="8024"/>
    <cellStyle name="常规 6 6 8 2 2" xfId="8025"/>
    <cellStyle name="常规 21 2 3 4" xfId="8026"/>
    <cellStyle name="常规 16 2 3 4" xfId="8027"/>
    <cellStyle name="常规 6 5 2 2 2 2 2 3" xfId="8028"/>
    <cellStyle name="常规 8 2 11" xfId="8029"/>
    <cellStyle name="常规 2 2 3 3 3 2 2" xfId="8030"/>
    <cellStyle name="常规 7 3 2 3 8 2 2" xfId="8031"/>
    <cellStyle name="常规 6 5 11" xfId="8032"/>
    <cellStyle name="常规 6 4 2 5 3 2 2" xfId="8033"/>
    <cellStyle name="常规 6 3 3 2 4 2 3" xfId="8034"/>
    <cellStyle name="常规 6 4 7 5 2" xfId="8035"/>
    <cellStyle name="常规 6 4 5 5 2 2" xfId="8036"/>
    <cellStyle name="强调文字颜色 3 2 3 6 2 2" xfId="8037"/>
    <cellStyle name="常规 6 4 4 4 4 3" xfId="8038"/>
    <cellStyle name="常规 12 2 3 3 2" xfId="8039"/>
    <cellStyle name="常规 6 4 4 3 6" xfId="8040"/>
    <cellStyle name="强调文字颜色 3 2 2 4 6" xfId="8041"/>
    <cellStyle name="常规 6 4 4 3 5 2" xfId="8042"/>
    <cellStyle name="常规 3 2 5 2 3 4" xfId="8043"/>
    <cellStyle name="常规 6 5 3 3 8" xfId="8044"/>
    <cellStyle name="常规 8 2 2 3 2 6 2" xfId="8045"/>
    <cellStyle name="常规 6 4 4 3 4 3" xfId="8046"/>
    <cellStyle name="常规 3 2 5 2 2 5" xfId="8047"/>
    <cellStyle name="常规 3 2 3 2 3 2 2 2" xfId="8048"/>
    <cellStyle name="常规 12 2 2 3 2" xfId="8049"/>
    <cellStyle name="常规 8 2 2 3 2 3 3 2 2" xfId="8050"/>
    <cellStyle name="常规 6 4 4 3" xfId="8051"/>
    <cellStyle name="常规 6 6 2 3 2 2 3" xfId="8052"/>
    <cellStyle name="好 3 2 2 2" xfId="8053"/>
    <cellStyle name="常规 63 2 3" xfId="8054"/>
    <cellStyle name="常规 58 2 3" xfId="8055"/>
    <cellStyle name="常规 6 5 3 3 5 3" xfId="8056"/>
    <cellStyle name="常规 7 3 3 4 6 2 2" xfId="8057"/>
    <cellStyle name="常规 9 6 5 2" xfId="8058"/>
    <cellStyle name="常规 6 4 4 2 8" xfId="8059"/>
    <cellStyle name="常规 8 2 2 2 3 5 2" xfId="8060"/>
    <cellStyle name="强调文字颜色 3 2 6 3 2 2" xfId="8061"/>
    <cellStyle name="输入 2 2 4 5" xfId="8062"/>
    <cellStyle name="常规 20 5 2 2 2" xfId="8063"/>
    <cellStyle name="常规 15 5 2 2 2" xfId="8064"/>
    <cellStyle name="常规 2 2 8 2 2 5" xfId="8065"/>
    <cellStyle name="常规 6 4 4 2 6 2 2" xfId="8066"/>
    <cellStyle name="常规 3 2 2 11 2" xfId="8067"/>
    <cellStyle name="常规 6 5 6 5 2" xfId="8068"/>
    <cellStyle name="常规 7 7 2 2 2 3" xfId="8069"/>
    <cellStyle name="常规 6 4 4 2 6 2" xfId="8070"/>
    <cellStyle name="常规 6 5 2 4 8" xfId="8071"/>
    <cellStyle name="常规 6 4 4 2 6" xfId="8072"/>
    <cellStyle name="强调文字颜色 3 2 2 3 6" xfId="8073"/>
    <cellStyle name="常规 15 5 3 4 3" xfId="8074"/>
    <cellStyle name="常规 29 2 6 3" xfId="8075"/>
    <cellStyle name="常规 34 2 6 3" xfId="8076"/>
    <cellStyle name="常规 6 3 3 2 2 2 3 2" xfId="8077"/>
    <cellStyle name="常规 3 3 2 4 3 3" xfId="8078"/>
    <cellStyle name="常规 9 2 2 2 2 4 2 2" xfId="8079"/>
    <cellStyle name="常规 6 4 4 2 3 4 2" xfId="8080"/>
    <cellStyle name="常规 9 2 2 2 2 3 3 2" xfId="8081"/>
    <cellStyle name="常规 6 4 4 2 2 5 2" xfId="8082"/>
    <cellStyle name="常规 6 5 3 3 2 5" xfId="8083"/>
    <cellStyle name="常规 9 6 2 4" xfId="8084"/>
    <cellStyle name="常规 3 3 4 4" xfId="8085"/>
    <cellStyle name="常规 6 4 4 2 2 4 3" xfId="8086"/>
    <cellStyle name="常规 9 2 2 2 2 3 2 3" xfId="8087"/>
    <cellStyle name="常规 6 4 4 2 2 3 3" xfId="8088"/>
    <cellStyle name="常规 3 2 6 3 4 2 2" xfId="8089"/>
    <cellStyle name="常规 6 4 4 2 2 2 3" xfId="8090"/>
    <cellStyle name="输出 2 5 4 2 2" xfId="8091"/>
    <cellStyle name="常规 6 4 4 2 2 2 2" xfId="8092"/>
    <cellStyle name="强调文字颜色 6 2 11 2 2" xfId="8093"/>
    <cellStyle name="常规 6 11 2 5 3" xfId="8094"/>
    <cellStyle name="常规 6 4 3 8 2" xfId="8095"/>
    <cellStyle name="常规 2 3 3 4 2 2 5 2" xfId="8096"/>
    <cellStyle name="常规 6 4 3 6 4 2 2" xfId="8097"/>
    <cellStyle name="常规 9 6 3 2 3" xfId="8098"/>
    <cellStyle name="常规 6 5 3 3 3 3 3" xfId="8099"/>
    <cellStyle name="常规 6 12 2 2 2 3" xfId="8100"/>
    <cellStyle name="常规 2 3 4 2 3 3 2" xfId="8101"/>
    <cellStyle name="注释 2 2 2 3 3 3" xfId="8102"/>
    <cellStyle name="常规 6 5 3 2 7 3" xfId="8103"/>
    <cellStyle name="常规 6 4 3 4 6 3" xfId="8104"/>
    <cellStyle name="常规 8 3 2 2 3 4" xfId="8105"/>
    <cellStyle name="常规 7 2 4 6" xfId="8106"/>
    <cellStyle name="好 2 2 2 3 3" xfId="8107"/>
    <cellStyle name="常规 8 2 2 2 2 6 3" xfId="8108"/>
    <cellStyle name="常规 6 4 3 3 9" xfId="8109"/>
    <cellStyle name="常规 8 2 2 2 2 6 2 2" xfId="8110"/>
    <cellStyle name="常规 6 4 3 3 8 2" xfId="8111"/>
    <cellStyle name="常规 2 3 4 2 3 2 2 2" xfId="8112"/>
    <cellStyle name="常规 2 3 2 5 5 2 2" xfId="8113"/>
    <cellStyle name="警告文本 2 2 4 4" xfId="8114"/>
    <cellStyle name="常规 2 2 3 4 3 6" xfId="8115"/>
    <cellStyle name="常规 24 3 5 3" xfId="8116"/>
    <cellStyle name="常规 6 4 3 3 7 3" xfId="8117"/>
    <cellStyle name="常规 3 2 3 2 2 2 5 2" xfId="8118"/>
    <cellStyle name="常规 4 3 3 3 4 3" xfId="8119"/>
    <cellStyle name="常规 6 4 3 3 6 2" xfId="8120"/>
    <cellStyle name="常规 6 4 3 4 8" xfId="8121"/>
    <cellStyle name="常规 8 2 2 2 2 7 2" xfId="8122"/>
    <cellStyle name="常规 6 4 3 3 6" xfId="8123"/>
    <cellStyle name="常规 3 2 4 2 3 4" xfId="8124"/>
    <cellStyle name="常规 6 4 3 3 4 3 3" xfId="8125"/>
    <cellStyle name="常规 7 2 7 4 2" xfId="8126"/>
    <cellStyle name="常规 34 2 2 3 2 2" xfId="8127"/>
    <cellStyle name="常规 29 2 2 3 2 2" xfId="8128"/>
    <cellStyle name="常规 9 3 3 3 4" xfId="8129"/>
    <cellStyle name="常规 9 3 3 2 4" xfId="8130"/>
    <cellStyle name="常规 6 4 3 3 3 3 3" xfId="8131"/>
    <cellStyle name="常规 7 2 6 4 2" xfId="8132"/>
    <cellStyle name="常规 9 3 2 3 4" xfId="8133"/>
    <cellStyle name="常规 2 2 3 7 2 2" xfId="8134"/>
    <cellStyle name="常规 6 6 2 5 3 2 2" xfId="8135"/>
    <cellStyle name="常规 6 4 3 3 3 2 3" xfId="8136"/>
    <cellStyle name="常规 7 2 6 3 2" xfId="8137"/>
    <cellStyle name="常规 6 4 3 3 3 2 2 2" xfId="8138"/>
    <cellStyle name="常规 6 4 3 3 3 2 2" xfId="8139"/>
    <cellStyle name="常规 9 3 2 2 3" xfId="8140"/>
    <cellStyle name="常规 6 4 3 3 2 4 2" xfId="8141"/>
    <cellStyle name="常规 6 4 3 3 2 3 5" xfId="8142"/>
    <cellStyle name="常规 7 2 5 4 4" xfId="8143"/>
    <cellStyle name="强调文字颜色 1 2 2" xfId="8144"/>
    <cellStyle name="常规 6 5 2 2 2 4 2 2 2" xfId="8145"/>
    <cellStyle name="常规 6 4 3 3 2 3 4 2" xfId="8146"/>
    <cellStyle name="常规 7 2 5 4 3 2" xfId="8147"/>
    <cellStyle name="常规 7 9 3 2 3" xfId="8148"/>
    <cellStyle name="常规 6 4 3 3 2 3 3 2 2" xfId="8149"/>
    <cellStyle name="常规 6 12 3 2 4 2 2" xfId="8150"/>
    <cellStyle name="常规 6 4 3 3 2 3 3" xfId="8151"/>
    <cellStyle name="常规 7 2 5 4 2" xfId="8152"/>
    <cellStyle name="常规 7 9 2 2 3" xfId="8153"/>
    <cellStyle name="常规 6 4 3 3 2 3 2 2 2" xfId="8154"/>
    <cellStyle name="常规 7 9 2 5" xfId="8155"/>
    <cellStyle name="常规 6 4 3 3 2 2 5" xfId="8156"/>
    <cellStyle name="常规 7 2 5 3 4" xfId="8157"/>
    <cellStyle name="警告文本 2 2 4 4 3" xfId="8158"/>
    <cellStyle name="常规 6 4 3 3 2 2 4 2" xfId="8159"/>
    <cellStyle name="常规 7 2 5 3 3 2" xfId="8160"/>
    <cellStyle name="警告文本 2 2 4 4 2 2" xfId="8161"/>
    <cellStyle name="链接单元格 2 2 2" xfId="8162"/>
    <cellStyle name="常规 6 4 3 3 2 2 4" xfId="8163"/>
    <cellStyle name="常规 7 3 5 3 2 2 2" xfId="8164"/>
    <cellStyle name="常规 7 2 5 3 3" xfId="8165"/>
    <cellStyle name="警告文本 2 2 4 4 2" xfId="8166"/>
    <cellStyle name="链接单元格 2 2" xfId="8167"/>
    <cellStyle name="常规 7 2 6 2 3 3 2 2" xfId="8168"/>
    <cellStyle name="常规 3 2 8 2 2 2" xfId="8169"/>
    <cellStyle name="常规 6 4 3 3 2 2 2 2 2" xfId="8170"/>
    <cellStyle name="常规 7 8 2 2 3" xfId="8171"/>
    <cellStyle name="常规 6 6 7 2 3" xfId="8172"/>
    <cellStyle name="常规 4 2 3 3 6 2" xfId="8173"/>
    <cellStyle name="常规 15 7 4" xfId="8174"/>
    <cellStyle name="常规 6 4 3 3 2 2 2" xfId="8175"/>
    <cellStyle name="常规 7 2 4 2 2 3 2 2" xfId="8176"/>
    <cellStyle name="常规 51 7 2" xfId="8177"/>
    <cellStyle name="常规 46 7 2" xfId="8178"/>
    <cellStyle name="常规 6 4 3 2 9" xfId="8179"/>
    <cellStyle name="常规 8 2 2 2 2 5 3" xfId="8180"/>
    <cellStyle name="常规 7 2 5 4 3 2 2" xfId="8181"/>
    <cellStyle name="常规 6 4 3 3 4 3" xfId="8182"/>
    <cellStyle name="常规 3 2 4 2 2 5" xfId="8183"/>
    <cellStyle name="常规 3 2 3 2 2 2 2 2" xfId="8184"/>
    <cellStyle name="常规 6 4 2 2 2 2 2 4 2" xfId="8185"/>
    <cellStyle name="常规 7 2 2 3 3 4 2 2" xfId="8186"/>
    <cellStyle name="常规 3 2 2 10 3" xfId="8187"/>
    <cellStyle name="常规 6 5 6 4 3" xfId="8188"/>
    <cellStyle name="常规 6 4 3 2 6 2" xfId="8189"/>
    <cellStyle name="常规 6 4 2 4 8" xfId="8190"/>
    <cellStyle name="常规 3 9 4 4 3" xfId="8191"/>
    <cellStyle name="常规 7 2 6 4 5 2" xfId="8192"/>
    <cellStyle name="常规 6 4 3 2 5 2" xfId="8193"/>
    <cellStyle name="强调文字颜色 2 2 3 3 6" xfId="8194"/>
    <cellStyle name="常规 6 4 2 3 8" xfId="8195"/>
    <cellStyle name="常规 6 4 3 2 4 3 3" xfId="8196"/>
    <cellStyle name="常规 9 2 3 3 4" xfId="8197"/>
    <cellStyle name="汇总 2 2 2 7 3" xfId="8198"/>
    <cellStyle name="常规 6 4 3 2 4 2 3" xfId="8199"/>
    <cellStyle name="常规 9 2 3 2 4" xfId="8200"/>
    <cellStyle name="常规 7 9 7" xfId="8201"/>
    <cellStyle name="常规 2 5 3 8 2 2" xfId="8202"/>
    <cellStyle name="强调文字颜色 2 2 3 2 6" xfId="8203"/>
    <cellStyle name="常规 6 4 3 2 4 2" xfId="8204"/>
    <cellStyle name="常规 6 4 2 2 8" xfId="8205"/>
    <cellStyle name="常规 3 9 4 2 3" xfId="8206"/>
    <cellStyle name="常规 6 4 3 2 3 6" xfId="8207"/>
    <cellStyle name="常规 8 2 2 2 4 4 2 2" xfId="8208"/>
    <cellStyle name="常规 6 4 3 2 3 5" xfId="8209"/>
    <cellStyle name="常规 6 4 3 2 3 4 2 2" xfId="8210"/>
    <cellStyle name="常规 77" xfId="8211"/>
    <cellStyle name="常规 82" xfId="8212"/>
    <cellStyle name="检查单元格 2 3 2 5 2" xfId="8213"/>
    <cellStyle name="常规 6 4 3 2 3 4" xfId="8214"/>
    <cellStyle name="常规 6 4 3 2 3 3" xfId="8215"/>
    <cellStyle name="常规 6 4 3 2 3 2" xfId="8216"/>
    <cellStyle name="常规 6 4 3 2 3" xfId="8217"/>
    <cellStyle name="常规 6 4 3 2 2 7" xfId="8218"/>
    <cellStyle name="常规 6 4 3 2 2 5 2 2" xfId="8219"/>
    <cellStyle name="常规 6 4 3 2 2 5 2" xfId="8220"/>
    <cellStyle name="常规 6 4 3 2 2 4 3" xfId="8221"/>
    <cellStyle name="警告文本 2 5 2 2" xfId="8222"/>
    <cellStyle name="常规 6 4 3 2 2 4 2 2" xfId="8223"/>
    <cellStyle name="常规 6 4 3 2 2 4 2" xfId="8224"/>
    <cellStyle name="常规 9 6 2 3 4 2 2" xfId="8225"/>
    <cellStyle name="汇总 2 2 2 3 4" xfId="8226"/>
    <cellStyle name="常规 6 4 3 2 2 3 5" xfId="8227"/>
    <cellStyle name="常规 4 4 2 3" xfId="8228"/>
    <cellStyle name="常规 6 4 3 2 2 3 4 2" xfId="8229"/>
    <cellStyle name="常规 6 4 3 2 2 3 4" xfId="8230"/>
    <cellStyle name="好 2 13 2" xfId="8231"/>
    <cellStyle name="常规 7 4 4 2 4 3" xfId="8232"/>
    <cellStyle name="常规 6 4 3 2 2 3 3 2 2" xfId="8233"/>
    <cellStyle name="常规 6 4 3 2 2 3 3 2" xfId="8234"/>
    <cellStyle name="常规 9 3 2 2 2 4 3" xfId="8235"/>
    <cellStyle name="输出 2 2 3 3 2" xfId="8236"/>
    <cellStyle name="常规 7 4 4 2 3 5" xfId="8237"/>
    <cellStyle name="常规 6 4 3 2 2 3 3" xfId="8238"/>
    <cellStyle name="常规 6 4 3 2 2 2 6" xfId="8239"/>
    <cellStyle name="常规 6 4 3 2 2 2 5 2" xfId="8240"/>
    <cellStyle name="常规 6 4 3 2 2 2 5" xfId="8241"/>
    <cellStyle name="好 2 12 3" xfId="8242"/>
    <cellStyle name="好 2 12 2 2" xfId="8243"/>
    <cellStyle name="常规 6 4 3 2 2 2 4 2" xfId="8244"/>
    <cellStyle name="常规 6 4 3 2 2 2 4" xfId="8245"/>
    <cellStyle name="好 2 12 2" xfId="8246"/>
    <cellStyle name="常规 7 3 5 2 2 2 2" xfId="8247"/>
    <cellStyle name="常规 6 4 3 2 2 2 3" xfId="8248"/>
    <cellStyle name="常规 5 2 2 3 2 3 3 2" xfId="8249"/>
    <cellStyle name="常规 2 2 8 9" xfId="8250"/>
    <cellStyle name="常规 5 9 7" xfId="8251"/>
    <cellStyle name="常规 6 3 3 4 4" xfId="8252"/>
    <cellStyle name="常规 6 4 3 2 2 2 2 3" xfId="8253"/>
    <cellStyle name="常规 7 4 2 4 4 2" xfId="8254"/>
    <cellStyle name="常规 3 9 2 3 6 2 2" xfId="8255"/>
    <cellStyle name="60% - 强调文字颜色 6 2 2 2 8" xfId="8256"/>
    <cellStyle name="常规 5 5 4 5 2" xfId="8257"/>
    <cellStyle name="常规 6 4 3 2 2 2 2 2 2" xfId="8258"/>
    <cellStyle name="常规 9 2" xfId="8259"/>
    <cellStyle name="常规 4 2 4 2 3 4 3" xfId="8260"/>
    <cellStyle name="常规 6 4 3 2 2" xfId="8261"/>
    <cellStyle name="常规 3 2 4 2 2 4" xfId="8262"/>
    <cellStyle name="常规 6 4 3 3 4 2" xfId="8263"/>
    <cellStyle name="常规 6 4 2 9 3" xfId="8264"/>
    <cellStyle name="常规 9 2 3 3 5 2" xfId="8265"/>
    <cellStyle name="常规 7 2 2 3 2 5 2 2" xfId="8266"/>
    <cellStyle name="常规 6 4 2 3 7 3" xfId="8267"/>
    <cellStyle name="常规 6 4 2 3 6" xfId="8268"/>
    <cellStyle name="常规 7 3 3 12" xfId="8269"/>
    <cellStyle name="常规 6 4 2 3 5 3" xfId="8270"/>
    <cellStyle name="常规 7 3 2 3 6 2 2" xfId="8271"/>
    <cellStyle name="常规 6 3 3 3 9" xfId="8272"/>
    <cellStyle name="常规 7 2 5 3 3 3 2" xfId="8273"/>
    <cellStyle name="常规 6 5 3 5 2 2" xfId="8274"/>
    <cellStyle name="常规 7 3 3 11" xfId="8275"/>
    <cellStyle name="常规 6 4 2 3 5" xfId="8276"/>
    <cellStyle name="常规 6 5 5 6 2 2" xfId="8277"/>
    <cellStyle name="常规 6 4 2 3 4 3 3" xfId="8278"/>
    <cellStyle name="常规 6 4 2 3 4 3 2" xfId="8279"/>
    <cellStyle name="常规 6 4 2 3 4 3" xfId="8280"/>
    <cellStyle name="常规 7 3 3 10 3" xfId="8281"/>
    <cellStyle name="常规 3 2 3 2 2 5" xfId="8282"/>
    <cellStyle name="常规 6 5 5 5 2 2" xfId="8283"/>
    <cellStyle name="常规 6 5 5 4 2 2" xfId="8284"/>
    <cellStyle name="常规 6 5 2 3 9" xfId="8285"/>
    <cellStyle name="常规 6 4 2 3 2 4 3" xfId="8286"/>
    <cellStyle name="常规 6 4 2 3 2 4 2" xfId="8287"/>
    <cellStyle name="检查单元格 2 10" xfId="8288"/>
    <cellStyle name="常规 7 3 2 2 2 4 2" xfId="8289"/>
    <cellStyle name="常规 6 4 2 3 2 3 5" xfId="8290"/>
    <cellStyle name="常规 6 4 2 3 2 3 3 2" xfId="8291"/>
    <cellStyle name="常规 9 2 3 2 2 4 3" xfId="8292"/>
    <cellStyle name="常规 6 5 4 2 3 5" xfId="8293"/>
    <cellStyle name="常规 6 4 2 3 2 3 3" xfId="8294"/>
    <cellStyle name="常规 6 4 2 3 2" xfId="8295"/>
    <cellStyle name="常规 6 4 2 3" xfId="8296"/>
    <cellStyle name="常规 6 9 3 2 3 2 2" xfId="8297"/>
    <cellStyle name="常规 6 4 2 2 8 3" xfId="8298"/>
    <cellStyle name="常规 2 3 3 5 3 7 2" xfId="8299"/>
    <cellStyle name="常规 7 2 2 3 2 4 2 2" xfId="8300"/>
    <cellStyle name="计算 2 2 3 3 3" xfId="8301"/>
    <cellStyle name="常规 6 4 2 2 7" xfId="8302"/>
    <cellStyle name="常规 3 9 4 2 2" xfId="8303"/>
    <cellStyle name="常规 6 4 2 2 6" xfId="8304"/>
    <cellStyle name="常规 6 5 4 7 2 2" xfId="8305"/>
    <cellStyle name="常规 2 4 2 4 3 8 2" xfId="8306"/>
    <cellStyle name="常规 6 4 2 2 5 4 3" xfId="8307"/>
    <cellStyle name="常规 6 6 2 5" xfId="8308"/>
    <cellStyle name="常规 6 10 2 6 3" xfId="8309"/>
    <cellStyle name="常规 6 4 2 2 5 4 2" xfId="8310"/>
    <cellStyle name="常规 6 4 2 2 5 2 2 2" xfId="8311"/>
    <cellStyle name="输入 2 2 4 3" xfId="8312"/>
    <cellStyle name="常规 5 7 2 2 2" xfId="8313"/>
    <cellStyle name="常规 6 4 2 2 5" xfId="8314"/>
    <cellStyle name="常规 6 4 2 2 4 6" xfId="8315"/>
    <cellStyle name="常规 6 4 2 2 4 4 3" xfId="8316"/>
    <cellStyle name="常规 6 4 2 2 4 3" xfId="8317"/>
    <cellStyle name="常规 6 4 2 2 3 8" xfId="8318"/>
    <cellStyle name="常规 6 4 2 2 3 7" xfId="8319"/>
    <cellStyle name="常规 6 4 2 2 3 6 3" xfId="8320"/>
    <cellStyle name="常规 8 3 2 3 3 2" xfId="8321"/>
    <cellStyle name="汇总 2 2 11" xfId="8322"/>
    <cellStyle name="常规 6 4 2 2 3 5" xfId="8323"/>
    <cellStyle name="常规 6 4 2 2 3 4" xfId="8324"/>
    <cellStyle name="常规 6 4 3 5 5 2" xfId="8325"/>
    <cellStyle name="常规 6 4 2 2 3 3 3 3" xfId="8326"/>
    <cellStyle name="常规 2 2 3 4 8 2" xfId="8327"/>
    <cellStyle name="常规 3 5 2 6 3" xfId="8328"/>
    <cellStyle name="20% - 强调文字颜色 2 2 3 5 2" xfId="8329"/>
    <cellStyle name="常规 6 4 2 2 2 9" xfId="8330"/>
    <cellStyle name="常规 59 6 3" xfId="8331"/>
    <cellStyle name="好 3 3 6 2" xfId="8332"/>
    <cellStyle name="常规 6 4 2 2 2 8 2" xfId="8333"/>
    <cellStyle name="常规 59 6 2 2" xfId="8334"/>
    <cellStyle name="常规 8 2 6 5 3" xfId="8335"/>
    <cellStyle name="常规 7 2 2 4 2 4 2 2" xfId="8336"/>
    <cellStyle name="常规 4 2 11 3" xfId="8337"/>
    <cellStyle name="常规 6 5 4 4 5 2" xfId="8338"/>
    <cellStyle name="常规 41 2 2 2 2" xfId="8339"/>
    <cellStyle name="常规 36 2 2 2 2" xfId="8340"/>
    <cellStyle name="常规 6 4 2 2 2 6 2 2" xfId="8341"/>
    <cellStyle name="常规 6 5 4 4 3 2" xfId="8342"/>
    <cellStyle name="常规 6 4 2 2 2 5" xfId="8343"/>
    <cellStyle name="常规 6 4 2 2 2 4 5 2" xfId="8344"/>
    <cellStyle name="常规 3 2 2 3 3 2 4" xfId="8345"/>
    <cellStyle name="常规 6 4 2 2 2 4 5" xfId="8346"/>
    <cellStyle name="常规 7 3 4 2 2 4 3" xfId="8347"/>
    <cellStyle name="常规 4 5 3 2 3" xfId="8348"/>
    <cellStyle name="常规 2 3 3 5 4 2" xfId="8349"/>
    <cellStyle name="常规 6 4 2 2 2 4 4" xfId="8350"/>
    <cellStyle name="常规 7 3 4 2 2 4 2" xfId="8351"/>
    <cellStyle name="常规 6 4 2 2 2 4 3 2 2" xfId="8352"/>
    <cellStyle name="常规 6 4 2 2 2 4 3 2" xfId="8353"/>
    <cellStyle name="常规 9 2 2 2 3 4 3" xfId="8354"/>
    <cellStyle name="常规 6 5 4 4 2 2" xfId="8355"/>
    <cellStyle name="常规 6 4 2 3 9" xfId="8356"/>
    <cellStyle name="常规 6 4 2 2 2 4 3" xfId="8357"/>
    <cellStyle name="常规 6 4 2 2 2 4 2" xfId="8358"/>
    <cellStyle name="常规 6 4 2 2 2 3 5 2" xfId="8359"/>
    <cellStyle name="常规 9 2 2 2 2 6 3" xfId="8360"/>
    <cellStyle name="常规 3 3 4 2 3 2 3" xfId="8361"/>
    <cellStyle name="解释性文本 2 2 3 3 2" xfId="8362"/>
    <cellStyle name="常规 6 4 2 2 2 3 5" xfId="8363"/>
    <cellStyle name="常规 7 3 4 2 2 3 3" xfId="8364"/>
    <cellStyle name="常规 6 4 2 2 2 3 4 3" xfId="8365"/>
    <cellStyle name="常规 6 9 8 2 2" xfId="8366"/>
    <cellStyle name="常规 7 7 4 3 2" xfId="8367"/>
    <cellStyle name="常规 6 4 2 2 2 3 4 2 2" xfId="8368"/>
    <cellStyle name="强调文字颜色 5 2 2 3 5" xfId="8369"/>
    <cellStyle name="常规 6 4 2 2 2 3 4 2" xfId="8370"/>
    <cellStyle name="常规 9 2 2 2 2 5 3" xfId="8371"/>
    <cellStyle name="常规 7 3 4 2 2 3 2 2" xfId="8372"/>
    <cellStyle name="常规 6 9 8" xfId="8373"/>
    <cellStyle name="常规 6 3 4 4 5" xfId="8374"/>
    <cellStyle name="常规 6 4 2 2 2 3 4" xfId="8375"/>
    <cellStyle name="常规 6 4 2 2 2 3 3 2 2" xfId="8376"/>
    <cellStyle name="常规 6 4 2 2 2 3 3 2" xfId="8377"/>
    <cellStyle name="常规 9 2 2 2 2 4 3" xfId="8378"/>
    <cellStyle name="常规 6 4 4 2 3 5" xfId="8379"/>
    <cellStyle name="常规 6 5 2 2 2 4 3 2 2" xfId="8380"/>
    <cellStyle name="强调文字颜色 2 2 2" xfId="8381"/>
    <cellStyle name="检查单元格 2 3 2 2" xfId="8382"/>
    <cellStyle name="常规 8 5 2 3 3 2 2" xfId="8383"/>
    <cellStyle name="常规 6 4 2 2 2 3 2" xfId="8384"/>
    <cellStyle name="常规 6 4 2 2 2 3" xfId="8385"/>
    <cellStyle name="常规 7 2 3 4 2 2 4 2" xfId="8386"/>
    <cellStyle name="常规 7 2 4 2 2 6" xfId="8387"/>
    <cellStyle name="常规 6 4 2 2 2 2 6 3" xfId="8388"/>
    <cellStyle name="常规 6 4 2 2 2 2 5" xfId="8389"/>
    <cellStyle name="常规 7 3 4 2 2 2 3" xfId="8390"/>
    <cellStyle name="常规 7 3 2 3 7 2 3" xfId="8391"/>
    <cellStyle name="常规 6 4 2 2 2 2 3 5" xfId="8392"/>
    <cellStyle name="常规 6 2 3 3 3 2 2" xfId="8393"/>
    <cellStyle name="常规 6 6 3 3 4 5" xfId="8394"/>
    <cellStyle name="常规 2 2 2 2 2 2 4 6" xfId="8395"/>
    <cellStyle name="常规 6 8 7 2" xfId="8396"/>
    <cellStyle name="常规 6 3 4 3 4 2" xfId="8397"/>
    <cellStyle name="常规 6 8 7" xfId="8398"/>
    <cellStyle name="常规 6 4 2 2 2 2 3" xfId="8399"/>
    <cellStyle name="常规 5 2 2 2 2 3 3 2" xfId="8400"/>
    <cellStyle name="常规 6 4 2 2 2 2 2 5" xfId="8401"/>
    <cellStyle name="常规 6 8 6" xfId="8402"/>
    <cellStyle name="常规 6 4 2 2 2" xfId="8403"/>
    <cellStyle name="常规 7 2 2 7" xfId="8404"/>
    <cellStyle name="常规 55 5" xfId="8405"/>
    <cellStyle name="常规 60 5" xfId="8406"/>
    <cellStyle name="常规 6 2 2 2 3 3 4 2" xfId="8407"/>
    <cellStyle name="好 2 3 7 2" xfId="8408"/>
    <cellStyle name="常规 8 2 3 2 3 3 2 2" xfId="8409"/>
    <cellStyle name="常规 6 2 2 2 5 5 2" xfId="8410"/>
    <cellStyle name="常规 2 4 2 6 2 2 2" xfId="8411"/>
    <cellStyle name="常规 2 2 3 5 2 7" xfId="8412"/>
    <cellStyle name="常规 6 3 9 2 2" xfId="8413"/>
    <cellStyle name="常规 6 3 8 2 2" xfId="8414"/>
    <cellStyle name="常规 6 6 2 2 2 2 3 4" xfId="8415"/>
    <cellStyle name="常规 3 2 3 3 3 3 3" xfId="8416"/>
    <cellStyle name="常规 4 2 2 3 3 5" xfId="8417"/>
    <cellStyle name="常规 13 2 3 4" xfId="8418"/>
    <cellStyle name="常规 6 3 8 2" xfId="8419"/>
    <cellStyle name="强调文字颜色 6 2 10 3" xfId="8420"/>
    <cellStyle name="检查单元格 2 3 2 2 3" xfId="8421"/>
    <cellStyle name="常规 6 3 7 2 2 2" xfId="8422"/>
    <cellStyle name="常规 6 7 4 2" xfId="8423"/>
    <cellStyle name="常规 8 3 2 3 4" xfId="8424"/>
    <cellStyle name="常规 6 3 7 2 2" xfId="8425"/>
    <cellStyle name="常规 6 3 6 2 3" xfId="8426"/>
    <cellStyle name="常规 8 7 6" xfId="8427"/>
    <cellStyle name="强调文字颜色 6 2 3 5" xfId="8428"/>
    <cellStyle name="汇总 2 8 3" xfId="8429"/>
    <cellStyle name="常规 6 3 6 2 2 2" xfId="8430"/>
    <cellStyle name="检查单元格 2 2 2 2 3" xfId="8431"/>
    <cellStyle name="常规 3 3 3 3 3 5" xfId="8432"/>
    <cellStyle name="常规 7 5 7 2 2" xfId="8433"/>
    <cellStyle name="常规 8 7 5 2" xfId="8434"/>
    <cellStyle name="常规 6 3 6 2 2" xfId="8435"/>
    <cellStyle name="常规 6 3 6 2" xfId="8436"/>
    <cellStyle name="常规 6 3 5 2 4 2 2" xfId="8437"/>
    <cellStyle name="常规 7 4 3" xfId="8438"/>
    <cellStyle name="常规 3 2 2 2 4 6 2 2" xfId="8439"/>
    <cellStyle name="输入 2 5 5 2" xfId="8440"/>
    <cellStyle name="常规 3 9 3 3" xfId="8441"/>
    <cellStyle name="常规 6 7 3 7" xfId="8442"/>
    <cellStyle name="常规 7 2 7 3 2 2 2" xfId="8443"/>
    <cellStyle name="常规 6 3 5 2 3 2 2" xfId="8444"/>
    <cellStyle name="常规 15 2 2 2 2 2 2 2" xfId="8445"/>
    <cellStyle name="常规 3 2 3 4 2 5 2 2" xfId="8446"/>
    <cellStyle name="常规 6 4 3" xfId="8447"/>
    <cellStyle name="常规 3 2 2 2 4 5 2 2" xfId="8448"/>
    <cellStyle name="常规 6 3 5 2 3" xfId="8449"/>
    <cellStyle name="常规 7 7 6" xfId="8450"/>
    <cellStyle name="常规 9 9 3 3" xfId="8451"/>
    <cellStyle name="常规 6 3 4 2 7 2" xfId="8452"/>
    <cellStyle name="常规 6 6 2 3 4 4 2 2" xfId="8453"/>
    <cellStyle name="常规 7 2 2 4 3 2 2 2" xfId="8454"/>
    <cellStyle name="常规 3 2 3 3 2 8" xfId="8455"/>
    <cellStyle name="常规 7 3 3 4 11 2" xfId="8456"/>
    <cellStyle name="常规 6 3 4 2 4 2 2" xfId="8457"/>
    <cellStyle name="常规 6 3 4 2 3 3 3" xfId="8458"/>
    <cellStyle name="常规 4 2 4 2 7 2" xfId="8459"/>
    <cellStyle name="常规 2 2 3 4 4 4 2" xfId="8460"/>
    <cellStyle name="常规 3 5 2 2 5 2" xfId="8461"/>
    <cellStyle name="常规 7 4 4 2 3 3 2 3" xfId="8462"/>
    <cellStyle name="强调文字颜色 5 2 2 5 2" xfId="8463"/>
    <cellStyle name="警告文本 2 2 5 2 2" xfId="8464"/>
    <cellStyle name="常规 8 5 3 2 4 3" xfId="8465"/>
    <cellStyle name="常规 6 3 4 2 2 4 2 2" xfId="8466"/>
    <cellStyle name="常规 6 3 4 2 3 2 3" xfId="8467"/>
    <cellStyle name="常规 8 5 3 3 2 3" xfId="8468"/>
    <cellStyle name="常规 6 3 3 6 5" xfId="8469"/>
    <cellStyle name="常规 9 2 2 4 2 4" xfId="8470"/>
    <cellStyle name="常规 6 6 2 2 2 2 2 4 2" xfId="8471"/>
    <cellStyle name="常规 6 3 3 4 7" xfId="8472"/>
    <cellStyle name="常规 6 3 3 4 3 4 2" xfId="8473"/>
    <cellStyle name="好 3 2 5 3" xfId="8474"/>
    <cellStyle name="常规 6 3 5 5 2 2" xfId="8475"/>
    <cellStyle name="常规 6 3 3 4 3 3 2 2" xfId="8476"/>
    <cellStyle name="常规 7 2 4 3 2 3 4" xfId="8477"/>
    <cellStyle name="常规 2 2 6 3 3" xfId="8478"/>
    <cellStyle name="常规 6 3 4 2 2" xfId="8479"/>
    <cellStyle name="常规 6 7 5" xfId="8480"/>
    <cellStyle name="常规 6 3 3 4 2 4 3" xfId="8481"/>
    <cellStyle name="常规 8 2 2 2 2 2 4 2 2" xfId="8482"/>
    <cellStyle name="常规 7 2 2 4 8" xfId="8483"/>
    <cellStyle name="常规 6 3 3 3 4 3 3" xfId="8484"/>
    <cellStyle name="强调文字颜色 6 2 4 3 3" xfId="8485"/>
    <cellStyle name="常规 7 2 2 4 7 2" xfId="8486"/>
    <cellStyle name="常规 6 3 3 3 4 3 2 2" xfId="8487"/>
    <cellStyle name="常规 6 3 3 3 2 3 5" xfId="8488"/>
    <cellStyle name="常规 7 3 4 2 9 2" xfId="8489"/>
    <cellStyle name="常规 6 3 3 3 2 3 4 2" xfId="8490"/>
    <cellStyle name="常规 7 2 5 3 2 3 2 2" xfId="8491"/>
    <cellStyle name="常规 11 6 3 5" xfId="8492"/>
    <cellStyle name="常规 6 3 3 3 2 3 3 2 2" xfId="8493"/>
    <cellStyle name="常规 6 3 3 3 2 3 3 2" xfId="8494"/>
    <cellStyle name="常规 8 3 3 2 2 4 3" xfId="8495"/>
    <cellStyle name="常规 11 6 2 5" xfId="8496"/>
    <cellStyle name="常规 6 3 3 3 2 3 2 2 2" xfId="8497"/>
    <cellStyle name="常规 6 3 3 3 2 2 6" xfId="8498"/>
    <cellStyle name="常规 6 3 3 3 2 2 5 2" xfId="8499"/>
    <cellStyle name="常规 7 3 4 2 8 2 2" xfId="8500"/>
    <cellStyle name="常规 6 3 3 3 2 2 5" xfId="8501"/>
    <cellStyle name="常规 7 3 4 2 8 2" xfId="8502"/>
    <cellStyle name="常规 6 3 3 3 2 2 4 2 2" xfId="8503"/>
    <cellStyle name="常规 6 3 3 3 2 2 3 2 2" xfId="8504"/>
    <cellStyle name="常规 7 2 5 3 3 2 2" xfId="8505"/>
    <cellStyle name="常规 6 3 3 2 9" xfId="8506"/>
    <cellStyle name="常规 6 4 3 3 2 2 4 2 2" xfId="8507"/>
    <cellStyle name="常规 7 8 4 2 3" xfId="8508"/>
    <cellStyle name="常规 6 3 2 4 3 3 2" xfId="8509"/>
    <cellStyle name="常规 6 3 3 2 8" xfId="8510"/>
    <cellStyle name="常规 7 2 2 2 3 4 2 2" xfId="8511"/>
    <cellStyle name="常规 6 6 2 3 4 3 2 2" xfId="8512"/>
    <cellStyle name="常规 3 3 2 6 3 2 2" xfId="8513"/>
    <cellStyle name="常规 2 2 8 4 3" xfId="8514"/>
    <cellStyle name="常规 55 2 3 2" xfId="8515"/>
    <cellStyle name="常规 60 2 3 2" xfId="8516"/>
    <cellStyle name="常规 6 3 3 2 3 4 2 2" xfId="8517"/>
    <cellStyle name="常规 4 6 9" xfId="8518"/>
    <cellStyle name="常规 22 3 4 2 2" xfId="8519"/>
    <cellStyle name="常规 17 3 4 2 2" xfId="8520"/>
    <cellStyle name="常规 6 3 3 2 2 7 2" xfId="8521"/>
    <cellStyle name="常规 6 9 4 2 3 3" xfId="8522"/>
    <cellStyle name="常规 6 8 3 2 6" xfId="8523"/>
    <cellStyle name="常规 6 7 2 2 2 3 2" xfId="8524"/>
    <cellStyle name="常规 6 3 3 2 2 6 2 2" xfId="8525"/>
    <cellStyle name="常规 4 5 10 2" xfId="8526"/>
    <cellStyle name="常规 3 7 5" xfId="8527"/>
    <cellStyle name="常规 6 3 3 2 2 5 3" xfId="8528"/>
    <cellStyle name="常规 7 4 2 2 2 2" xfId="8529"/>
    <cellStyle name="常规 5 5 4 4 2 2" xfId="8530"/>
    <cellStyle name="常规 2 4 3 2 7" xfId="8531"/>
    <cellStyle name="常规 6 3 3 2 2 4 3" xfId="8532"/>
    <cellStyle name="常规 6 3 3 2 2 4 2 2" xfId="8533"/>
    <cellStyle name="常规 8 3 2 2 3 3 3" xfId="8534"/>
    <cellStyle name="常规 35 2 2 5 3" xfId="8535"/>
    <cellStyle name="常规 6 3 3 2 2 3 5" xfId="8536"/>
    <cellStyle name="常规 6 3 3 2 2 3 4" xfId="8537"/>
    <cellStyle name="常规 2 2 7 2 3 2" xfId="8538"/>
    <cellStyle name="常规 4 2 2 3 2 3 4" xfId="8539"/>
    <cellStyle name="常规 6 3 3 2 2 3 3 2" xfId="8540"/>
    <cellStyle name="常规 8 3 2 2 2 4 3" xfId="8541"/>
    <cellStyle name="常规 3 3 2 5 3 3" xfId="8542"/>
    <cellStyle name="链接单元格 2 2 2 3 2" xfId="8543"/>
    <cellStyle name="常规 6 3 3 2 2 2 6" xfId="8544"/>
    <cellStyle name="检查单元格 2 6 4 2" xfId="8545"/>
    <cellStyle name="常规 7 2 4 2 2 8" xfId="8546"/>
    <cellStyle name="常规 57 2 2 2" xfId="8547"/>
    <cellStyle name="常规 62 2 2 2" xfId="8548"/>
    <cellStyle name="强调文字颜色 6 2 3 3 4 2" xfId="8549"/>
    <cellStyle name="常规 7 2 4 2 2 7 2" xfId="8550"/>
    <cellStyle name="常规 7 2 3 4 3 3" xfId="8551"/>
    <cellStyle name="常规 6 12 3 2 6" xfId="8552"/>
    <cellStyle name="标题 1 2 2 2" xfId="8553"/>
    <cellStyle name="常规 15 3 8 2" xfId="8554"/>
    <cellStyle name="常规 4 2 3 3 2 6 2" xfId="8555"/>
    <cellStyle name="常规 50 7 3" xfId="8556"/>
    <cellStyle name="常规 45 7 3" xfId="8557"/>
    <cellStyle name="常规 5 2 3 2 2 6 3" xfId="8558"/>
    <cellStyle name="常规 22 9 2 2" xfId="8559"/>
    <cellStyle name="常规 17 9 2 2" xfId="8560"/>
    <cellStyle name="常规 6 3 3 2 2 2 3 3" xfId="8561"/>
    <cellStyle name="常规 48 2 5" xfId="8562"/>
    <cellStyle name="常规 53 2 5" xfId="8563"/>
    <cellStyle name="常规 3 3 2 4 3 4" xfId="8564"/>
    <cellStyle name="常规 6 3 3 2 2" xfId="8565"/>
    <cellStyle name="常规 5 7 5" xfId="8566"/>
    <cellStyle name="常规 6 3 2 9 3" xfId="8567"/>
    <cellStyle name="常规 7 3 3 3 2 3 4 2 2" xfId="8568"/>
    <cellStyle name="常规 9 2 2 3 5 2" xfId="8569"/>
    <cellStyle name="常规 6 3 2 6 5 2" xfId="8570"/>
    <cellStyle name="常规 9 2 2 3 2 4 2" xfId="8571"/>
    <cellStyle name="常规 6 3 2 6 5" xfId="8572"/>
    <cellStyle name="常规 9 2 2 3 2 4" xfId="8573"/>
    <cellStyle name="常规 3 5 2 2 2 2" xfId="8574"/>
    <cellStyle name="常规 6 3 2 6 4 3" xfId="8575"/>
    <cellStyle name="常规 9 2 2 3 2 3 3" xfId="8576"/>
    <cellStyle name="常规 6 3 2 6 4 2" xfId="8577"/>
    <cellStyle name="常规 9 2 2 3 2 3 2" xfId="8578"/>
    <cellStyle name="常规 6 3 2 6 3 3" xfId="8579"/>
    <cellStyle name="常规 9 2 2 3 2 2 3" xfId="8580"/>
    <cellStyle name="注释 2 3 3 6" xfId="8581"/>
    <cellStyle name="常规 6 3 2 4 3 3 2 2" xfId="8582"/>
    <cellStyle name="强调文字颜色 2 2 3 2 5" xfId="8583"/>
    <cellStyle name="常规 6 3 2 4 3 2 3" xfId="8584"/>
    <cellStyle name="常规 29_精炼厂物料盘点 _总表  _精炼厂物料盘点  2" xfId="8585"/>
    <cellStyle name="常规 15 2 6 6" xfId="8586"/>
    <cellStyle name="常规 7 2 3 3 2 2 4 2" xfId="8587"/>
    <cellStyle name="常规 7 2 3 3 2 2 4" xfId="8588"/>
    <cellStyle name="常规 2 2 9 2 9" xfId="8589"/>
    <cellStyle name="常规 6 3 2 4 2 4 2" xfId="8590"/>
    <cellStyle name="常规 7 6 2 5 2 2" xfId="8591"/>
    <cellStyle name="常规 7 2 5 3 2 3 2" xfId="8592"/>
    <cellStyle name="常规 6 3 2 3 9" xfId="8593"/>
    <cellStyle name="常规 6 3 3 3 2 3 4" xfId="8594"/>
    <cellStyle name="常规 8 2 6 2 5" xfId="8595"/>
    <cellStyle name="常规 6 3 2 4 2 3 2 2" xfId="8596"/>
    <cellStyle name="常规 8 2 4 2 2 3 3" xfId="8597"/>
    <cellStyle name="常规 7 3 2 2 2 3 5" xfId="8598"/>
    <cellStyle name="常规 2 5 2 5 2 3" xfId="8599"/>
    <cellStyle name="常规 6 3 2 4 2 3 2" xfId="8600"/>
    <cellStyle name="计算 2 2 9" xfId="8601"/>
    <cellStyle name="常规 6 3 2 4 2 2 3" xfId="8602"/>
    <cellStyle name="常规 7 2 2 2 2 5 2 2" xfId="8603"/>
    <cellStyle name="好 3 5" xfId="8604"/>
    <cellStyle name="常规 6 3 2 3 4 4 3" xfId="8605"/>
    <cellStyle name="常规 6 8 2 2 3 2 3" xfId="8606"/>
    <cellStyle name="常规 3 2 2 3 4 4 2" xfId="8607"/>
    <cellStyle name="常规 9 2 2 2 4 5" xfId="8608"/>
    <cellStyle name="常规 8 5 3 2 3 2 2" xfId="8609"/>
    <cellStyle name="强调文字颜色 1 2 2 5 4 2 2" xfId="8610"/>
    <cellStyle name="好 3 4 2" xfId="8611"/>
    <cellStyle name="常规 6 3 2 3 4 4 2 2" xfId="8612"/>
    <cellStyle name="常规 6 8 2 2 2 2 3" xfId="8613"/>
    <cellStyle name="常规 8 2 3 2 6" xfId="8614"/>
    <cellStyle name="常规 3 2 2 3 3 4 2" xfId="8615"/>
    <cellStyle name="常规 7 2 4 4" xfId="8616"/>
    <cellStyle name="常规 6 2 3 2 3 3 2" xfId="8617"/>
    <cellStyle name="常规 6 3 2 3 2 3 4 2" xfId="8618"/>
    <cellStyle name="常规 7 2 6 4 5" xfId="8619"/>
    <cellStyle name="常规 7 2 4 3 2 3 2 2" xfId="8620"/>
    <cellStyle name="常规 8 2 3 2 2 5 3" xfId="8621"/>
    <cellStyle name="常规 7 4 3 2 9" xfId="8622"/>
    <cellStyle name="常规 7 2 6 4 3 2 2" xfId="8623"/>
    <cellStyle name="常规 5 2 2 2 3 2" xfId="8624"/>
    <cellStyle name="常规 6 2 4" xfId="8625"/>
    <cellStyle name="常规 6 3 2 3 2 3 4" xfId="8626"/>
    <cellStyle name="常规 7 10 6" xfId="8627"/>
    <cellStyle name="常规 7 2 4 3 2 3 2" xfId="8628"/>
    <cellStyle name="常规 6 6 2 2 2 2 3 2" xfId="8629"/>
    <cellStyle name="常规 13 2 3 2" xfId="8630"/>
    <cellStyle name="常规 7 2 3 5" xfId="8631"/>
    <cellStyle name="好 2 2 2 2 2" xfId="8632"/>
    <cellStyle name="解释性文本 2 2 3 2 2 2" xfId="8633"/>
    <cellStyle name="常规 7 2 5 10" xfId="8634"/>
    <cellStyle name="常规 7 2 6 3 6" xfId="8635"/>
    <cellStyle name="常规 6 3 2 3 2 3 3 3" xfId="8636"/>
    <cellStyle name="常规 7 2 3 4 2" xfId="8637"/>
    <cellStyle name="常规 6 3 2 3 2 3 3 2 2" xfId="8638"/>
    <cellStyle name="常规 7 2 6 3 5 2" xfId="8639"/>
    <cellStyle name="常规 11 8 4" xfId="8640"/>
    <cellStyle name="常规 6 2 3 2 3 2 2" xfId="8641"/>
    <cellStyle name="常规 3 2 2 2 2 5 2 2" xfId="8642"/>
    <cellStyle name="强调文字颜色 2 2 3 6 2" xfId="8643"/>
    <cellStyle name="常规 8 2 3 2 2 4 3" xfId="8644"/>
    <cellStyle name="常规 7 2 2 5" xfId="8645"/>
    <cellStyle name="常规 6 3 2 2 2 2 2 5 2" xfId="8646"/>
    <cellStyle name="常规 7 10 4 3" xfId="8647"/>
    <cellStyle name="常规 6 3 2 3 2 3 2 3" xfId="8648"/>
    <cellStyle name="常规 7 2 6 2 6" xfId="8649"/>
    <cellStyle name="常规 8 2 3 2 2 3 4" xfId="8650"/>
    <cellStyle name="常规 3 2 2 2 2 2 7 2" xfId="8651"/>
    <cellStyle name="常规 3 3 3 3 6 3" xfId="8652"/>
    <cellStyle name="常规 7 2 2 4 2" xfId="8653"/>
    <cellStyle name="常规 44 2 2 5" xfId="8654"/>
    <cellStyle name="常规 39 2 2 5" xfId="8655"/>
    <cellStyle name="常规 8 2 6 2 5 2" xfId="8656"/>
    <cellStyle name="链接单元格 2 3 2 3" xfId="8657"/>
    <cellStyle name="常规 3 7 2 6 2" xfId="8658"/>
    <cellStyle name="常规 2 8 3 5 2 3" xfId="8659"/>
    <cellStyle name="强调文字颜色 2 2 2 3 5" xfId="8660"/>
    <cellStyle name="常规 3 2 3 4 2 7" xfId="8661"/>
    <cellStyle name="常规 6 3 2 3 2 2 4 2 2" xfId="8662"/>
    <cellStyle name="常规 7 2 5 4 5 2" xfId="8663"/>
    <cellStyle name="常规 7 2 4 3 2 2 2 2 2" xfId="8664"/>
    <cellStyle name="常规 3 2 3 4 2 6 2" xfId="8665"/>
    <cellStyle name="常规 6 3 2 3 2 2 4" xfId="8666"/>
    <cellStyle name="常规 7 2 4 3 2 2 2" xfId="8667"/>
    <cellStyle name="常规 7 2 5 3 6" xfId="8668"/>
    <cellStyle name="常规 6 3 2 3 2 2 3 3" xfId="8669"/>
    <cellStyle name="常规 2 4 2 4 3 4" xfId="8670"/>
    <cellStyle name="计算 2 3 2 2" xfId="8671"/>
    <cellStyle name="常规 6 3 2 3 2 2 3 2 2" xfId="8672"/>
    <cellStyle name="常规 7 2 5 3 5 2" xfId="8673"/>
    <cellStyle name="常规 5 4 2 2 4 3" xfId="8674"/>
    <cellStyle name="常规 6 4 3 3 2 2 6" xfId="8675"/>
    <cellStyle name="常规 6 2 3 2 2 2 2" xfId="8676"/>
    <cellStyle name="常规 6 3 2 3 2 2 3 2" xfId="8677"/>
    <cellStyle name="常规 7 2 5 3 5" xfId="8678"/>
    <cellStyle name="常规 2 4 2 4 3 3" xfId="8679"/>
    <cellStyle name="常规 2 3 9 4 3" xfId="8680"/>
    <cellStyle name="常规 6 3 2 3 2 2 2 2 2" xfId="8681"/>
    <cellStyle name="常规 7 2 5 2 5 2" xfId="8682"/>
    <cellStyle name="常规 2 4 2 4 2 3 2" xfId="8683"/>
    <cellStyle name="常规 6 2 2 3_总表  _精炼厂物料盘点  2" xfId="8684"/>
    <cellStyle name="常规 6 3 2 2 8 3" xfId="8685"/>
    <cellStyle name="常规 6 9 2 2 3 2 2" xfId="8686"/>
    <cellStyle name="常规 6 4 2 2 5 6" xfId="8687"/>
    <cellStyle name="常规 7 2 2 2 2 4 2 2" xfId="8688"/>
    <cellStyle name="常规 6 6 2 3 4 2 2 2" xfId="8689"/>
    <cellStyle name="常规 8 3 2 2 3 3 2 2" xfId="8690"/>
    <cellStyle name="常规 35 2 2 5 2 2" xfId="8691"/>
    <cellStyle name="常规 9 2 2 11" xfId="8692"/>
    <cellStyle name="常规 5 2 3 7 3" xfId="8693"/>
    <cellStyle name="常规 6 3 2 2 4 6" xfId="8694"/>
    <cellStyle name="常规 8 2 4 2 3 2 3" xfId="8695"/>
    <cellStyle name="常规 6 3 2 2 4 5 2" xfId="8696"/>
    <cellStyle name="常规 8 2 4 2 3 2 2 2" xfId="8697"/>
    <cellStyle name="常规 8" xfId="8698"/>
    <cellStyle name="常规 6 3 2 2 4 2 2 2" xfId="8699"/>
    <cellStyle name="常规 6 4 5 2 5" xfId="8700"/>
    <cellStyle name="常规 2 3 4 4 6" xfId="8701"/>
    <cellStyle name="常规 2 3 4 4 2 3" xfId="8702"/>
    <cellStyle name="常规 44 2 3 3" xfId="8703"/>
    <cellStyle name="常规 39 2 3 3" xfId="8704"/>
    <cellStyle name="常规 6 3 2 2 3 6 2" xfId="8705"/>
    <cellStyle name="常规 6 6 2 2 3 5" xfId="8706"/>
    <cellStyle name="常规 7 2 2 3 2 3" xfId="8707"/>
    <cellStyle name="常规 6 3 2 2 3 6" xfId="8708"/>
    <cellStyle name="常规 6 3 2 2 3 5 2 2" xfId="8709"/>
    <cellStyle name="常规 8 2 2 3 4 3 3" xfId="8710"/>
    <cellStyle name="强调文字颜色 6 2 5 2" xfId="8711"/>
    <cellStyle name="常规 6 3 2 2 3 5 2" xfId="8712"/>
    <cellStyle name="强调文字颜色 6 2 5" xfId="8713"/>
    <cellStyle name="常规 6 6 2 2 2 5" xfId="8714"/>
    <cellStyle name="常规 6 3 2 2 3 5" xfId="8715"/>
    <cellStyle name="常规 6 7 4 2 4 2" xfId="8716"/>
    <cellStyle name="常规 6 3 2 2 3 4 2" xfId="8717"/>
    <cellStyle name="常规 6 3 2 2 3 3 3 2 2" xfId="8718"/>
    <cellStyle name="常规 7 5 4 5" xfId="8719"/>
    <cellStyle name="常规 2 3 3 5 3 3 2" xfId="8720"/>
    <cellStyle name="常规 4 5 3 2 4 3" xfId="8721"/>
    <cellStyle name="常规 6 3 2 2 3 3 2" xfId="8722"/>
    <cellStyle name="常规 9 2 2 9 2 2" xfId="8723"/>
    <cellStyle name="常规 6 3 5 2 5 2" xfId="8724"/>
    <cellStyle name="常规 6 3 2 2 3 2 2 2 2" xfId="8725"/>
    <cellStyle name="常规 7 7 8 2" xfId="8726"/>
    <cellStyle name="常规 7 4 4 9" xfId="8727"/>
    <cellStyle name="常规 9 2 2 4 6 3" xfId="8728"/>
    <cellStyle name="常规 6 3 2 2 2 9" xfId="8729"/>
    <cellStyle name="常规 6 3 2 2 2 7" xfId="8730"/>
    <cellStyle name="常规 6 3 2 2 2 4 6" xfId="8731"/>
    <cellStyle name="常规 6 3 2 2 2 3" xfId="8732"/>
    <cellStyle name="注释 2 2 12 2" xfId="8733"/>
    <cellStyle name="常规 6 3 2 2 2 2 2 4 3" xfId="8734"/>
    <cellStyle name="常规 2 3 2 4 2 5 3" xfId="8735"/>
    <cellStyle name="常规 6 3 2 2 2 2 2 4 2 2" xfId="8736"/>
    <cellStyle name="常规 2 3 2 4 2 5 2 2" xfId="8737"/>
    <cellStyle name="常规 7 4 3 4 5 2 3" xfId="8738"/>
    <cellStyle name="常规 6 7 4 3 5" xfId="8739"/>
    <cellStyle name="常规 4 5 2 7" xfId="8740"/>
    <cellStyle name="常规 6 8 5 4 3" xfId="8741"/>
    <cellStyle name="常规 30 2 2 6 2" xfId="8742"/>
    <cellStyle name="常规 25 2 2 6 2" xfId="8743"/>
    <cellStyle name="常规 5 2 3 3 3 2" xfId="8744"/>
    <cellStyle name="常规 7 9 3 2 2 2" xfId="8745"/>
    <cellStyle name="常规 6 7 4 2 5" xfId="8746"/>
    <cellStyle name="常规 6 7 4 2 4" xfId="8747"/>
    <cellStyle name="常规 6 3" xfId="8748"/>
    <cellStyle name="常规 9 2 2 3 2 2 2 2 2" xfId="8749"/>
    <cellStyle name="常规 6 2 8 2 3" xfId="8750"/>
    <cellStyle name="常规 6 2 8 2 2 2" xfId="8751"/>
    <cellStyle name="警告文本 2 3 9" xfId="8752"/>
    <cellStyle name="常规 2 2 2 2 2 2 4 3 2" xfId="8753"/>
    <cellStyle name="常规 12 2 3 4 2" xfId="8754"/>
    <cellStyle name="常规 6 2 7 2 3" xfId="8755"/>
    <cellStyle name="常规 6 2 6 2 3 2 2" xfId="8756"/>
    <cellStyle name="常规 6 2 6 2 3" xfId="8757"/>
    <cellStyle name="常规 3 2 2 5 2 5" xfId="8758"/>
    <cellStyle name="常规 6 4 2 3 2 3 2 2" xfId="8759"/>
    <cellStyle name="常规 9 2 3 2 2 3 3" xfId="8760"/>
    <cellStyle name="常规 6 5 4 2 2 5" xfId="8761"/>
    <cellStyle name="常规 6 2 6" xfId="8762"/>
    <cellStyle name="常规 2 3 2 4 2 5 2" xfId="8763"/>
    <cellStyle name="常规 73 3" xfId="8764"/>
    <cellStyle name="常规 68 3" xfId="8765"/>
    <cellStyle name="常规 6 2 5 2 7 2" xfId="8766"/>
    <cellStyle name="常规 6 3 2 2 2 2 2 4 2" xfId="8767"/>
    <cellStyle name="常规 2 3 2 4 2 5" xfId="8768"/>
    <cellStyle name="常规 10 5 4 7" xfId="8769"/>
    <cellStyle name="常规 6 2 5 2 6 2 2" xfId="8770"/>
    <cellStyle name="常规 6 3 2 2 2 2 2 3 2 2" xfId="8771"/>
    <cellStyle name="常规 6 3 2 2 2 2 2 3 2" xfId="8772"/>
    <cellStyle name="常规 6 2 5 2 6 2" xfId="8773"/>
    <cellStyle name="好 2 3 3 3 3" xfId="8774"/>
    <cellStyle name="常规 8 3 4 6" xfId="8775"/>
    <cellStyle name="常规 42 2 3 4 2" xfId="8776"/>
    <cellStyle name="常规 37 2 3 4 2" xfId="8777"/>
    <cellStyle name="常规 8 3 4 2 4 2 2" xfId="8778"/>
    <cellStyle name="常规 6 9 3 2 2 2" xfId="8779"/>
    <cellStyle name="常规 7 3 2 3 4 5" xfId="8780"/>
    <cellStyle name="常规 2 3 2 4 2 3 2" xfId="8781"/>
    <cellStyle name="常规 66 3" xfId="8782"/>
    <cellStyle name="常规 71 3" xfId="8783"/>
    <cellStyle name="常规 10 5 4 5 2" xfId="8784"/>
    <cellStyle name="好 2 3 3 2 3" xfId="8785"/>
    <cellStyle name="常规 8 3 3 6" xfId="8786"/>
    <cellStyle name="常规 6 2 5 2 5 2" xfId="8787"/>
    <cellStyle name="常规 6 3 2 2 2 2 2 2 2" xfId="8788"/>
    <cellStyle name="常规 6 2 5 2 3 5" xfId="8789"/>
    <cellStyle name="常规 4 9 5" xfId="8790"/>
    <cellStyle name="常规 6 3 2 4 2" xfId="8791"/>
    <cellStyle name="常规 6 2 5 2 3 4 2" xfId="8792"/>
    <cellStyle name="输入 2 2 3 2 2 2" xfId="8793"/>
    <cellStyle name="常规 9 5 4 3" xfId="8794"/>
    <cellStyle name="常规 7 2 3 2 2 2 4" xfId="8795"/>
    <cellStyle name="常规 4 9 4 2" xfId="8796"/>
    <cellStyle name="汇总 2 3 7 2" xfId="8797"/>
    <cellStyle name="常规 6 2 5 2 3" xfId="8798"/>
    <cellStyle name="常规 4 9" xfId="8799"/>
    <cellStyle name="常规 6 12 5 5 2" xfId="8800"/>
    <cellStyle name="常规 6 2 5 2 2" xfId="8801"/>
    <cellStyle name="常规 4 8" xfId="8802"/>
    <cellStyle name="输出 2 2 3 3" xfId="8803"/>
    <cellStyle name="常规 6 2 4 2 7 2 2" xfId="8804"/>
    <cellStyle name="常规 4 4 2 2" xfId="8805"/>
    <cellStyle name="常规 3 2 2 3 2 9" xfId="8806"/>
    <cellStyle name="好 3 4 4 2 2" xfId="8807"/>
    <cellStyle name="常规 5 2 4 2 2 3 2" xfId="8808"/>
    <cellStyle name="强调文字颜色 3 2 5 4" xfId="8809"/>
    <cellStyle name="常规 6 2 3 8 2 2" xfId="8810"/>
    <cellStyle name="常规 6 2 3 7 2 2" xfId="8811"/>
    <cellStyle name="强调文字颜色 4 2 3 5 3" xfId="8812"/>
    <cellStyle name="强调文字颜色 4 2 2 4" xfId="8813"/>
    <cellStyle name="常规 6 2 3 6 2 2" xfId="8814"/>
    <cellStyle name="强调文字颜色 4 2 2 5 3" xfId="8815"/>
    <cellStyle name="常规 3 6 3 2 6 3" xfId="8816"/>
    <cellStyle name="常规 90" xfId="8817"/>
    <cellStyle name="常规 85" xfId="8818"/>
    <cellStyle name="注释 2 2 2 8 2 2" xfId="8819"/>
    <cellStyle name="常规 6 2 3 6 2" xfId="8820"/>
    <cellStyle name="常规 2 6 4 5 2 2" xfId="8821"/>
    <cellStyle name="注释 2 2 2 8 2" xfId="8822"/>
    <cellStyle name="常规 6 2 3 6" xfId="8823"/>
    <cellStyle name="常规 9 3 3 3 2 2" xfId="8824"/>
    <cellStyle name="常规 6 2 3 5 4 3" xfId="8825"/>
    <cellStyle name="常规 6 2 3 5 4 2 2" xfId="8826"/>
    <cellStyle name="常规 6 2 3 5 4 2" xfId="8827"/>
    <cellStyle name="常规 3 2 2 4 2 3 3 3" xfId="8828"/>
    <cellStyle name="常规 5 2 2 4 3 3 3" xfId="8829"/>
    <cellStyle name="常规 8 2 5 3" xfId="8830"/>
    <cellStyle name="常规 6 2 3 5 4" xfId="8831"/>
    <cellStyle name="常规 6 2 3 5 3 3" xfId="8832"/>
    <cellStyle name="常规 6 2 3 5 3 2" xfId="8833"/>
    <cellStyle name="常规 3 2 2 4 2 3 2 3" xfId="8834"/>
    <cellStyle name="常规 5 2 2 4 3 2 3" xfId="8835"/>
    <cellStyle name="常规 8 2 4 3" xfId="8836"/>
    <cellStyle name="常规 6 5 3 2 7 2 2" xfId="8837"/>
    <cellStyle name="常规 6 2 3 5 2 3" xfId="8838"/>
    <cellStyle name="常规 6 2 3 5" xfId="8839"/>
    <cellStyle name="常规 2 2 4 2 5 2" xfId="8840"/>
    <cellStyle name="常规 3 2 5 2 3 2 3" xfId="8841"/>
    <cellStyle name="常规 6 2 3 4 6" xfId="8842"/>
    <cellStyle name="常规 2 7 3 3 2 3" xfId="8843"/>
    <cellStyle name="常规 6 2 3 4 5 2" xfId="8844"/>
    <cellStyle name="常规 2 7 3 3 2 2 2" xfId="8845"/>
    <cellStyle name="常规 5 2 2 4 2 4 3" xfId="8846"/>
    <cellStyle name="60% - 强调文字颜色 4 2 3 2 4 3" xfId="8847"/>
    <cellStyle name="60% - 强调文字颜色 1 2 3 3 3" xfId="8848"/>
    <cellStyle name="常规 6 2 3 4 4 3" xfId="8849"/>
    <cellStyle name="常规 2 4 4 2 3 7" xfId="8850"/>
    <cellStyle name="常规 6 2 3 4 4 2" xfId="8851"/>
    <cellStyle name="常规 3 2 2 2 4 6 2" xfId="8852"/>
    <cellStyle name="常规 6 2 3 4 4" xfId="8853"/>
    <cellStyle name="常规 3 2 2 2 4 6" xfId="8854"/>
    <cellStyle name="常规 6 4 6 3 3" xfId="8855"/>
    <cellStyle name="常规 6 2 3 4 3 3" xfId="8856"/>
    <cellStyle name="常规 6 2 3 4 2 3" xfId="8857"/>
    <cellStyle name="常规 3 3 3 2 4 5 2 2" xfId="8858"/>
    <cellStyle name="常规 3 3 3 2 5 2" xfId="8859"/>
    <cellStyle name="常规 6 2 3 4 2 2 2" xfId="8860"/>
    <cellStyle name="常规 7 4 5 3 5" xfId="8861"/>
    <cellStyle name="常规 6 2 2 3 8 2" xfId="8862"/>
    <cellStyle name="常规 3 2 2 2 4 4 2" xfId="8863"/>
    <cellStyle name="常规 6 2 3 4 2" xfId="8864"/>
    <cellStyle name="常规 6 2 3 3 7 2 2" xfId="8865"/>
    <cellStyle name="常规 6 2 3 3 7 2" xfId="8866"/>
    <cellStyle name="常规 6 2 3 3 6 3" xfId="8867"/>
    <cellStyle name="解释性文本 2 3 7 2 2" xfId="8868"/>
    <cellStyle name="常规 6 2 3 3 6 2 2" xfId="8869"/>
    <cellStyle name="常规 11 8 3" xfId="8870"/>
    <cellStyle name="常规 6 2 3 3 6 2" xfId="8871"/>
    <cellStyle name="常规 3 2 2 2 3 8 2" xfId="8872"/>
    <cellStyle name="常规 2 3 4 3 10" xfId="8873"/>
    <cellStyle name="常规 6 2 3 3 6" xfId="8874"/>
    <cellStyle name="常规 3 2 2 2 3 8" xfId="8875"/>
    <cellStyle name="常规 6 3 2 2 4 3 2 2" xfId="8876"/>
    <cellStyle name="常规 6 2 3 3 5 3" xfId="8877"/>
    <cellStyle name="常规 3 2 2 2 3 7 3" xfId="8878"/>
    <cellStyle name="常规 3 7 2 2 5 2" xfId="8879"/>
    <cellStyle name="常规 6 2 3 3 4 2 2" xfId="8880"/>
    <cellStyle name="常规 3 2 2 2 3 6 2 2" xfId="8881"/>
    <cellStyle name="常规 6 2 3 3 4 2" xfId="8882"/>
    <cellStyle name="常规 3 2 2 2 3 6 2" xfId="8883"/>
    <cellStyle name="常规 6 2 3 3 3 4 2" xfId="8884"/>
    <cellStyle name="常规 5 2 2 10" xfId="8885"/>
    <cellStyle name="常规 6 2 3 3 3 3 3" xfId="8886"/>
    <cellStyle name="常规 7 5 2 10" xfId="8887"/>
    <cellStyle name="常规 32 2 2 2 2 2" xfId="8888"/>
    <cellStyle name="常规 27 2 2 2 2 2" xfId="8889"/>
    <cellStyle name="常规 12 2 4 3" xfId="8890"/>
    <cellStyle name="常规 6 2 3 3 3 3 2" xfId="8891"/>
    <cellStyle name="常规 6 2 3 3 3 2 3" xfId="8892"/>
    <cellStyle name="常规 6 2 3 3 3" xfId="8893"/>
    <cellStyle name="常规 6 2 3 3 2 4 2" xfId="8894"/>
    <cellStyle name="常规 3 10 3" xfId="8895"/>
    <cellStyle name="常规 6 2 3 3 2 3 3" xfId="8896"/>
    <cellStyle name="常规 6 2 3 3 2 3 2 2" xfId="8897"/>
    <cellStyle name="常规 7 3 3 2 2 3 3" xfId="8898"/>
    <cellStyle name="常规 3 2 2 2 3 4 3 2 2" xfId="8899"/>
    <cellStyle name="常规 6 2 3 3 2 3 2" xfId="8900"/>
    <cellStyle name="常规 6 2 3 3 2 2 3" xfId="8901"/>
    <cellStyle name="常规 6 2 3 3 2" xfId="8902"/>
    <cellStyle name="常规 6 2 2 3 4 4 2 2" xfId="8903"/>
    <cellStyle name="常规 7 2 3 4 3 3 3" xfId="8904"/>
    <cellStyle name="常规 6 2 3 3" xfId="8905"/>
    <cellStyle name="常规 6 2 3 2 7 3" xfId="8906"/>
    <cellStyle name="常规 8 2 2 4 5 2 2" xfId="8907"/>
    <cellStyle name="常规 6 2 3 2 7 2 2" xfId="8908"/>
    <cellStyle name="常规 6 2 3 2 7 2" xfId="8909"/>
    <cellStyle name="常规 6 2 3 2 7" xfId="8910"/>
    <cellStyle name="常规 7 7 2 2 2 2 2" xfId="8911"/>
    <cellStyle name="常规 3 2 2 2 2 9" xfId="8912"/>
    <cellStyle name="好 3 4 3 2 2" xfId="8913"/>
    <cellStyle name="常规 6 2 3 2 6 3" xfId="8914"/>
    <cellStyle name="解释性文本 2 3 6 2 2" xfId="8915"/>
    <cellStyle name="常规 6 2 3 2 6 2 2" xfId="8916"/>
    <cellStyle name="常规 6 2 3 2 6 2" xfId="8917"/>
    <cellStyle name="常规 3 3 2 5 3 2 2" xfId="8918"/>
    <cellStyle name="常规 8 3 2 2 2 4 2 2" xfId="8919"/>
    <cellStyle name="常规 6 2 3 2 6" xfId="8920"/>
    <cellStyle name="常规 6 2 3 2 5 3" xfId="8921"/>
    <cellStyle name="常规 6 2 3 2 5 2 2" xfId="8922"/>
    <cellStyle name="常规 2 5 4 3 7 3" xfId="8923"/>
    <cellStyle name="常规 6 2 3 2 5 2" xfId="8924"/>
    <cellStyle name="常规 3 2 2 2 2 7 2" xfId="8925"/>
    <cellStyle name="常规 6 2 3 2 4 3 2" xfId="8926"/>
    <cellStyle name="常规 6 2 3 2 4 3" xfId="8927"/>
    <cellStyle name="常规 6 2 3 2 4 2 3" xfId="8928"/>
    <cellStyle name="常规 7 10 4" xfId="8929"/>
    <cellStyle name="常规 6 3 2 3 2 3 2" xfId="8930"/>
    <cellStyle name="常规 8 3 4 3 3 3" xfId="8931"/>
    <cellStyle name="常规 3 5 3 6 2" xfId="8932"/>
    <cellStyle name="常规 17 6 5 3" xfId="8933"/>
    <cellStyle name="常规 6 2 3 2 4 2 2" xfId="8934"/>
    <cellStyle name="常规 3 2 2 2 2 6 2 2" xfId="8935"/>
    <cellStyle name="强调文字颜色 6 3 2" xfId="8936"/>
    <cellStyle name="常规 6 2 3 2 4 2" xfId="8937"/>
    <cellStyle name="常规 3 2 2 2 2 6 2" xfId="8938"/>
    <cellStyle name="强调文字颜色 2 2 4 6" xfId="8939"/>
    <cellStyle name="强调文字颜色 6 3" xfId="8940"/>
    <cellStyle name="输出 2 2 2 5 2" xfId="8941"/>
    <cellStyle name="常规 6 2 3 2 4" xfId="8942"/>
    <cellStyle name="常规 6 2 3 2 3 5 2" xfId="8943"/>
    <cellStyle name="常规 6 2 3 2 3 4 3" xfId="8944"/>
    <cellStyle name="常规 6 2 3 2 3 4 2" xfId="8945"/>
    <cellStyle name="常规 6 2 3 2 3 3" xfId="8946"/>
    <cellStyle name="常规 6 2 3 2 3" xfId="8947"/>
    <cellStyle name="常规 6 2 3 2 2 7" xfId="8948"/>
    <cellStyle name="常规 6 2 3 2 2 6 2 2" xfId="8949"/>
    <cellStyle name="常规 6 2 3 2 2 4 2" xfId="8950"/>
    <cellStyle name="常规 6 2 3 2 2 3 5" xfId="8951"/>
    <cellStyle name="常规 7 2 5 4 8" xfId="8952"/>
    <cellStyle name="常规 2 3 8 2" xfId="8953"/>
    <cellStyle name="常规 7 2 6 2 3 4 2 3" xfId="8954"/>
    <cellStyle name="常规 6 2 3 2 2 3 4" xfId="8955"/>
    <cellStyle name="计算 2 11" xfId="8956"/>
    <cellStyle name="常规 6 2 3 2 2 3 3 3" xfId="8957"/>
    <cellStyle name="常规 41 2 3 2 2 2" xfId="8958"/>
    <cellStyle name="常规 36 2 3 2 2 2" xfId="8959"/>
    <cellStyle name="常规 6 6 3 4 3 3 3" xfId="8960"/>
    <cellStyle name="常规 2 2 2 2 2 3 3 4 3" xfId="8961"/>
    <cellStyle name="计算 2 10 2" xfId="8962"/>
    <cellStyle name="常规 6 2 3 2 2 3 3 2 2" xfId="8963"/>
    <cellStyle name="常规 6 7 2 3 8 2" xfId="8964"/>
    <cellStyle name="常规 6 2 3 2 2 3 2" xfId="8965"/>
    <cellStyle name="常规 6 7 2 3 8" xfId="8966"/>
    <cellStyle name="输入 2 2 10 2" xfId="8967"/>
    <cellStyle name="常规 6 2 3 2 2 2 4 2" xfId="8968"/>
    <cellStyle name="常规 2 2 6 3 2 2 3" xfId="8969"/>
    <cellStyle name="常规 6 7 2 3 7 3" xfId="8970"/>
    <cellStyle name="常规 6 7 2 3 7 2" xfId="8971"/>
    <cellStyle name="常规 6 7 2 3 7" xfId="8972"/>
    <cellStyle name="常规 8 2 2 3 3 4 3" xfId="8973"/>
    <cellStyle name="常规 6 2 3 10 2" xfId="8974"/>
    <cellStyle name="常规 6 2 3 10" xfId="8975"/>
    <cellStyle name="常规 6 2 2 9 3" xfId="8976"/>
    <cellStyle name="常规 7 3 3 3 2 2 4 2 2" xfId="8977"/>
    <cellStyle name="常规 6 2 2 9 2 2" xfId="8978"/>
    <cellStyle name="常规 6 2 2 8 3" xfId="8979"/>
    <cellStyle name="常规 2 2 2 6 2 2 2" xfId="8980"/>
    <cellStyle name="常规 6 6 2 4 2 2 2 2" xfId="8981"/>
    <cellStyle name="常规 2 2 4 2 4 5 3" xfId="8982"/>
    <cellStyle name="常规 6 2 2 8 2 2" xfId="8983"/>
    <cellStyle name="常规 2 2 4 2 4 5 2 2" xfId="8984"/>
    <cellStyle name="常规 6 2 2 7 3" xfId="8985"/>
    <cellStyle name="常规 2 2 4 2 4 4 3" xfId="8986"/>
    <cellStyle name="常规 6 2 2 7 2 2" xfId="8987"/>
    <cellStyle name="常规 7 3 4 2 8 3" xfId="8988"/>
    <cellStyle name="常规 27 3 2 3 4" xfId="8989"/>
    <cellStyle name="常规 2 2 4 2 4 4 2 2" xfId="8990"/>
    <cellStyle name="常规 6 2 2 7" xfId="8991"/>
    <cellStyle name="注释 2 2 2 7 3" xfId="8992"/>
    <cellStyle name="常规 6 2 2 6 4 2" xfId="8993"/>
    <cellStyle name="常规 2 4 3 4 3 6" xfId="8994"/>
    <cellStyle name="常规 6 2 2 6 4" xfId="8995"/>
    <cellStyle name="常规 2 6 4 4 2 2" xfId="8996"/>
    <cellStyle name="常规 6 2 2 5 4 3" xfId="8997"/>
    <cellStyle name="常规 6 2 2 5 4 2 2" xfId="8998"/>
    <cellStyle name="常规 6 2 2 5 4 2" xfId="8999"/>
    <cellStyle name="常规 2 4 3 3 3 6" xfId="9000"/>
    <cellStyle name="常规 7 2 5 3" xfId="9001"/>
    <cellStyle name="常规 7 3 3 4 4 4 2 2" xfId="9002"/>
    <cellStyle name="常规 6 2 2 5 4" xfId="9003"/>
    <cellStyle name="常规 6 2 2 5 3 3" xfId="9004"/>
    <cellStyle name="常规 8 2 5 9 2" xfId="9005"/>
    <cellStyle name="常规 41 4 2" xfId="9006"/>
    <cellStyle name="常规 36 4 2" xfId="9007"/>
    <cellStyle name="解释性文本 2 4 2 2" xfId="9008"/>
    <cellStyle name="常规 6 8 2 2 4 2 2" xfId="9009"/>
    <cellStyle name="常规 6 2 2 5 2 3" xfId="9010"/>
    <cellStyle name="好 2 2 4 3 2" xfId="9011"/>
    <cellStyle name="常规 7 4 4 5" xfId="9012"/>
    <cellStyle name="好 2 5 2" xfId="9013"/>
    <cellStyle name="常规 6 2 2 4 8 2" xfId="9014"/>
    <cellStyle name="好 2 4 3" xfId="9015"/>
    <cellStyle name="常规 6 2 2 4 7 3" xfId="9016"/>
    <cellStyle name="常规 8 2 2 3 7 2 2" xfId="9017"/>
    <cellStyle name="警告文本 2 4" xfId="9018"/>
    <cellStyle name="好 2 4 2 2" xfId="9019"/>
    <cellStyle name="常规 6 2 2 4 7 2 2" xfId="9020"/>
    <cellStyle name="常规 6 6 2 2 4 2 3" xfId="9021"/>
    <cellStyle name="好 2 3 3" xfId="9022"/>
    <cellStyle name="常规 6 2 2 4 6 3" xfId="9023"/>
    <cellStyle name="解释性文本 2 2 8 2 2" xfId="9024"/>
    <cellStyle name="常规 6 6 2 2 3 2 3" xfId="9025"/>
    <cellStyle name="常规 6 2 2 4 6 2 2" xfId="9026"/>
    <cellStyle name="好 2 3 2 2" xfId="9027"/>
    <cellStyle name="常规 2 5 5 3" xfId="9028"/>
    <cellStyle name="好 2 3" xfId="9029"/>
    <cellStyle name="常规 6 2 2 4 6" xfId="9030"/>
    <cellStyle name="输入 2 9 2 2" xfId="9031"/>
    <cellStyle name="常规 2 7 3 2 2 3" xfId="9032"/>
    <cellStyle name="常规 17 2 4 5 2" xfId="9033"/>
    <cellStyle name="好 2 2 3" xfId="9034"/>
    <cellStyle name="常规 6 2 2 4 5 3" xfId="9035"/>
    <cellStyle name="常规 6 6 2 2 2 2 3" xfId="9036"/>
    <cellStyle name="常规 6 2 2 4 5 2 2" xfId="9037"/>
    <cellStyle name="好 2 2 2 2" xfId="9038"/>
    <cellStyle name="常规 2 4 5 3" xfId="9039"/>
    <cellStyle name="常规 6 6 2 2 2 2 7 2" xfId="9040"/>
    <cellStyle name="好 2 2 2" xfId="9041"/>
    <cellStyle name="常规 6 2 2 4 5 2" xfId="9042"/>
    <cellStyle name="好 2 2" xfId="9043"/>
    <cellStyle name="常规 6 2 2 4 5" xfId="9044"/>
    <cellStyle name="常规 7 3 2 4 2 4 2 2" xfId="9045"/>
    <cellStyle name="常规 2 7 3 2 2 2" xfId="9046"/>
    <cellStyle name="常规 6 2 2 4 4 3" xfId="9047"/>
    <cellStyle name="常规 6 2 2 4 4 2 2" xfId="9048"/>
    <cellStyle name="常规 6 2 2 4 4 2" xfId="9049"/>
    <cellStyle name="常规 36 2 7" xfId="9050"/>
    <cellStyle name="常规 41 2 7" xfId="9051"/>
    <cellStyle name="常规 9 2 2 3 3 5 2" xfId="9052"/>
    <cellStyle name="常规 6 2 2 4 4" xfId="9053"/>
    <cellStyle name="常规 6 2 2 4 3 4 2" xfId="9054"/>
    <cellStyle name="常规 7 2 4 3 9" xfId="9055"/>
    <cellStyle name="常规 2 2 7 3" xfId="9056"/>
    <cellStyle name="常规 5 2 2 3 2 2 5 2" xfId="9057"/>
    <cellStyle name="常规 6 2 2 4 3 3 3" xfId="9058"/>
    <cellStyle name="常规 6 2 2 4 3 3" xfId="9059"/>
    <cellStyle name="常规 5 2 2 3 2 2 4" xfId="9060"/>
    <cellStyle name="常规 40 4 2" xfId="9061"/>
    <cellStyle name="常规 35 4 2" xfId="9062"/>
    <cellStyle name="解释性文本 2 3 2 2" xfId="9063"/>
    <cellStyle name="常规 7 7 2 3 4" xfId="9064"/>
    <cellStyle name="常规 7 5 2 3 4 2 3" xfId="9065"/>
    <cellStyle name="常规 6 2 2 4 3 2 2" xfId="9066"/>
    <cellStyle name="常规 5 2 2 3 2 2 3 2" xfId="9067"/>
    <cellStyle name="常规 6 2 2 4 2 3 2" xfId="9068"/>
    <cellStyle name="常规 7 2 3 2 9" xfId="9069"/>
    <cellStyle name="常规 7 2 6 2 3 2 2" xfId="9070"/>
    <cellStyle name="好 2 2 3 3 2 2" xfId="9071"/>
    <cellStyle name="常规 7 3 4 5 2" xfId="9072"/>
    <cellStyle name="常规 13 3 4 2 2" xfId="9073"/>
    <cellStyle name="常规 6 2 2 4 2 3" xfId="9074"/>
    <cellStyle name="常规 3 3 3 2 3 5 2 2" xfId="9075"/>
    <cellStyle name="常规 8 2 4 8 2" xfId="9076"/>
    <cellStyle name="常规 6 6 2 3 9" xfId="9077"/>
    <cellStyle name="常规 7 3 3 3 10" xfId="9078"/>
    <cellStyle name="常规 6 2 2 4 2 2 2" xfId="9079"/>
    <cellStyle name="常规 6 2 2 3 8 2 2" xfId="9080"/>
    <cellStyle name="常规 7 2 4 2 3 2" xfId="9081"/>
    <cellStyle name="常规 7 4 5 2 6" xfId="9082"/>
    <cellStyle name="常规 6 2 2 3 7 3" xfId="9083"/>
    <cellStyle name="常规 8 2 2 3 6 2 2" xfId="9084"/>
    <cellStyle name="常规 2 2 9 3 5" xfId="9085"/>
    <cellStyle name="常规 9 5 3 7 3" xfId="9086"/>
    <cellStyle name="常规 4 3 2 2 3 4 2 2" xfId="9087"/>
    <cellStyle name="常规 7 4 5 2 5" xfId="9088"/>
    <cellStyle name="常规 6 2 2 3 7 2" xfId="9089"/>
    <cellStyle name="常规 6 3 2 3 4 2 2 2" xfId="9090"/>
    <cellStyle name="常规 2 2 9 3 4" xfId="9091"/>
    <cellStyle name="常规 9 5 3 7 2" xfId="9092"/>
    <cellStyle name="常规 6 2 2 3 6 2 2" xfId="9093"/>
    <cellStyle name="常规 6 2 2 3 6 2" xfId="9094"/>
    <cellStyle name="常规 17 2 4 4 2 2" xfId="9095"/>
    <cellStyle name="常规 6 2 2 3 6" xfId="9096"/>
    <cellStyle name="常规 22 2 4 4 2" xfId="9097"/>
    <cellStyle name="常规 17 2 4 4 2" xfId="9098"/>
    <cellStyle name="常规 6 2 2 3 5 3" xfId="9099"/>
    <cellStyle name="常规 6 2 2 3 5 2 2" xfId="9100"/>
    <cellStyle name="常规 6 2 2 3 5" xfId="9101"/>
    <cellStyle name="常规 3 2 2 3 5 2 3" xfId="9102"/>
    <cellStyle name="常规 9 2 2 3 2 6" xfId="9103"/>
    <cellStyle name="常规 8 2 3 2 4 2 3" xfId="9104"/>
    <cellStyle name="常规 6 2 2 3 4 6" xfId="9105"/>
    <cellStyle name="常规 3 4 3 4 3 2" xfId="9106"/>
    <cellStyle name="常规 2 2 2 5 6 2 2" xfId="9107"/>
    <cellStyle name="常规 6 2 2 3 4 5 2" xfId="9108"/>
    <cellStyle name="常规 8 2 3 2 4 2 2 2" xfId="9109"/>
    <cellStyle name="常规 6 2 2 3 4 4 3" xfId="9110"/>
    <cellStyle name="常规 6 2 2 3 4 3 3" xfId="9111"/>
    <cellStyle name="常规 6 2 2 3 4 3 2 2" xfId="9112"/>
    <cellStyle name="常规 7 2 3 4 2 3 3" xfId="9113"/>
    <cellStyle name="常规 6 2 2 3 4 2 3" xfId="9114"/>
    <cellStyle name="常规 7 2 3 2 4 2 3" xfId="9115"/>
    <cellStyle name="常规 9 6 9 3" xfId="9116"/>
    <cellStyle name="常规 2 3 2 2 3 7" xfId="9117"/>
    <cellStyle name="常规 6 2 2 3 4 2 2 2" xfId="9118"/>
    <cellStyle name="常规 6 2 2 3 3 4 2 2" xfId="9119"/>
    <cellStyle name="常规 7 2 3 3 3 3 3" xfId="9120"/>
    <cellStyle name="常规 6 2 2 3 3 3 2 2" xfId="9121"/>
    <cellStyle name="常规 7 2 3 3 2 3 3" xfId="9122"/>
    <cellStyle name="常规 6 17" xfId="9123"/>
    <cellStyle name="常规 3 2 2 3 2 6" xfId="9124"/>
    <cellStyle name="常规 6 2 2 3 3 3 2" xfId="9125"/>
    <cellStyle name="检查单元格 2 2 10 2 2" xfId="9126"/>
    <cellStyle name="常规 6 6 3 4 8" xfId="9127"/>
    <cellStyle name="检查单元格 2 2 10 2" xfId="9128"/>
    <cellStyle name="常规 6 2 2 3 3 3" xfId="9129"/>
    <cellStyle name="常规 8 2 3 9 2" xfId="9130"/>
    <cellStyle name="常规 34 4 2" xfId="9131"/>
    <cellStyle name="常规 29 4 2" xfId="9132"/>
    <cellStyle name="解释性文本 2 2 2 2" xfId="9133"/>
    <cellStyle name="常规 6 6 3 4 7" xfId="9134"/>
    <cellStyle name="常规 6 2 2 3 2 8" xfId="9135"/>
    <cellStyle name="常规 6 2 2 3 2 7 2 2" xfId="9136"/>
    <cellStyle name="强调文字颜色 1 2 3 2 5 2" xfId="9137"/>
    <cellStyle name="常规 6 2 2 3 2 7 2" xfId="9138"/>
    <cellStyle name="强调文字颜色 1 2 3 2 5" xfId="9139"/>
    <cellStyle name="常规 50 2 6 3" xfId="9140"/>
    <cellStyle name="常规 45 2 6 3" xfId="9141"/>
    <cellStyle name="常规 7 5 5 2 3" xfId="9142"/>
    <cellStyle name="常规 6 2 2 3 2 3 4" xfId="9143"/>
    <cellStyle name="常规 6 2 2 5 3" xfId="9144"/>
    <cellStyle name="常规 2 2 4 2 4 2 3" xfId="9145"/>
    <cellStyle name="常规 6 3 4 2 2 4" xfId="9146"/>
    <cellStyle name="常规 6 5 2 2 2 4 3 3" xfId="9147"/>
    <cellStyle name="强调文字颜色 2 3" xfId="9148"/>
    <cellStyle name="常规 6 2 2 3 2 3 3 2" xfId="9149"/>
    <cellStyle name="检查单元格 2 3 3" xfId="9150"/>
    <cellStyle name="常规 15 6 3 3" xfId="9151"/>
    <cellStyle name="40% - 强调文字颜色 1 2 2 5 4" xfId="9152"/>
    <cellStyle name="常规 35 2 5" xfId="9153"/>
    <cellStyle name="常规 40 2 5" xfId="9154"/>
    <cellStyle name="常规 6 9 3 4 5 2" xfId="9155"/>
    <cellStyle name="常规 4 3 4 4 2 2" xfId="9156"/>
    <cellStyle name="常规 6 2 2 3 2 3 3" xfId="9157"/>
    <cellStyle name="常规 34 3 2 3" xfId="9158"/>
    <cellStyle name="常规 29 3 2 3" xfId="9159"/>
    <cellStyle name="常规 6 2 2 3 2 3 2 2 2" xfId="9160"/>
    <cellStyle name="检查单元格 2 2 3 2" xfId="9161"/>
    <cellStyle name="常规 7 2 3 2 2 3 3 2" xfId="9162"/>
    <cellStyle name="常规 2 2 4 2 3 2 3" xfId="9163"/>
    <cellStyle name="常规 6 2 2 3 2 3 2 2" xfId="9164"/>
    <cellStyle name="检查单元格 2 2 3" xfId="9165"/>
    <cellStyle name="常规 7 2 3 2 2 3 3" xfId="9166"/>
    <cellStyle name="常规 6 6 3 3 8 2" xfId="9167"/>
    <cellStyle name="常规 6 2 2 3 2 3 2" xfId="9168"/>
    <cellStyle name="常规 8 2 3 8 2 2" xfId="9169"/>
    <cellStyle name="常规 15 4 4 6 2" xfId="9170"/>
    <cellStyle name="常规 3 9 2 4 6" xfId="9171"/>
    <cellStyle name="常规 2 4 2 2 2 2 4 2" xfId="9172"/>
    <cellStyle name="常规 34 3 2 2" xfId="9173"/>
    <cellStyle name="常规 29 3 2 2" xfId="9174"/>
    <cellStyle name="常规 6 6 3 3 8" xfId="9175"/>
    <cellStyle name="常规 34 3 2" xfId="9176"/>
    <cellStyle name="常规 29 3 2" xfId="9177"/>
    <cellStyle name="常规 6 2 2 3 2 2 5" xfId="9178"/>
    <cellStyle name="常规 6 2 2 3 2 2 4 2" xfId="9179"/>
    <cellStyle name="汇总 2 4 5" xfId="9180"/>
    <cellStyle name="常规 6 6 5 2 4 2" xfId="9181"/>
    <cellStyle name="常规 15 5 4 3" xfId="9182"/>
    <cellStyle name="常规 29 3 5" xfId="9183"/>
    <cellStyle name="常规 34 3 5" xfId="9184"/>
    <cellStyle name="常规 6 2 2 3 2 2 4" xfId="9185"/>
    <cellStyle name="常规 57 7 2 2" xfId="9186"/>
    <cellStyle name="常规 6 6 3 3 4" xfId="9187"/>
    <cellStyle name="常规 6 2 2 3 2 2 3 2" xfId="9188"/>
    <cellStyle name="常规 15 5 3 3" xfId="9189"/>
    <cellStyle name="常规 20 5 3 3" xfId="9190"/>
    <cellStyle name="常规 29 2 5" xfId="9191"/>
    <cellStyle name="常规 34 2 5" xfId="9192"/>
    <cellStyle name="警告文本 2 2 10" xfId="9193"/>
    <cellStyle name="常规 9 2 7 2 3" xfId="9194"/>
    <cellStyle name="常规 3 3 2 4 2" xfId="9195"/>
    <cellStyle name="常规 6 6 3 3 7 3" xfId="9196"/>
    <cellStyle name="常规 6 2 2 3 2 2 2 2 2" xfId="9197"/>
    <cellStyle name="常规 6 4 3 2 2 8" xfId="9198"/>
    <cellStyle name="汇总 2 2 5 2" xfId="9199"/>
    <cellStyle name="常规 6 6 5 2 2 2 2" xfId="9200"/>
    <cellStyle name="检查单元格 2 2 2 9 2" xfId="9201"/>
    <cellStyle name="常规 6 6 3 3 7 2 2" xfId="9202"/>
    <cellStyle name="常规 8 2 2 2 2 7" xfId="9203"/>
    <cellStyle name="常规 2 3 4 2 3 3" xfId="9204"/>
    <cellStyle name="常规 2 3 2 5 6" xfId="9205"/>
    <cellStyle name="常规 6 2 2 3 2 2 2 2" xfId="9206"/>
    <cellStyle name="汇总 2 2 5" xfId="9207"/>
    <cellStyle name="常规 6 6 5 2 2 2" xfId="9208"/>
    <cellStyle name="检查单元格 2 2 2 9" xfId="9209"/>
    <cellStyle name="常规 6 6 3 3 7 2" xfId="9210"/>
    <cellStyle name="常规 6 2 2 3 2 2 2" xfId="9211"/>
    <cellStyle name="常规 2 5 5 2 2 3" xfId="9212"/>
    <cellStyle name="常规 2 5 3 2 4 4 2 2" xfId="9213"/>
    <cellStyle name="常规 2 4 2 6 4" xfId="9214"/>
    <cellStyle name="常规 7 4 4 4 6" xfId="9215"/>
    <cellStyle name="常规 6 2 2 2 9 3" xfId="9216"/>
    <cellStyle name="常规 4 2 3 2 3 6 2" xfId="9217"/>
    <cellStyle name="常规 6 6 5 3 4" xfId="9218"/>
    <cellStyle name="常规 7 4 4 3 6" xfId="9219"/>
    <cellStyle name="常规 6 2 2 2 8 3" xfId="9220"/>
    <cellStyle name="常规 2 2 8 4 5" xfId="9221"/>
    <cellStyle name="常规 7 4 4 3 5" xfId="9222"/>
    <cellStyle name="常规 6 2 2 2 8 2" xfId="9223"/>
    <cellStyle name="强调文字颜色 4 2 2 4 5" xfId="9224"/>
    <cellStyle name="常规 6 7 4 4 2" xfId="9225"/>
    <cellStyle name="常规 3 4 2 6" xfId="9226"/>
    <cellStyle name="常规 9 5 3 3 3 2 2" xfId="9227"/>
    <cellStyle name="常规 6 6 2 3 3 2 2 2" xfId="9228"/>
    <cellStyle name="常规 6 2 2 2 6" xfId="9229"/>
    <cellStyle name="常规 22 2 4 3 2" xfId="9230"/>
    <cellStyle name="常规 17 2 4 3 2" xfId="9231"/>
    <cellStyle name="常规 4 7 2 6" xfId="9232"/>
    <cellStyle name="常规 6 2 2 2 5 4 2 2" xfId="9233"/>
    <cellStyle name="常规 6 2 2 2 5 3 2" xfId="9234"/>
    <cellStyle name="常规 5 3 2 3" xfId="9235"/>
    <cellStyle name="常规 6 2 2 2 5 2 2" xfId="9236"/>
    <cellStyle name="常规 6 2 2 2 5 2" xfId="9237"/>
    <cellStyle name="常规 8 2 3 2 3 2 3" xfId="9238"/>
    <cellStyle name="常规 6 2 2 2 4 6" xfId="9239"/>
    <cellStyle name="常规 3 4 2 4 4" xfId="9240"/>
    <cellStyle name="常规 2 2 2 4 6 3" xfId="9241"/>
    <cellStyle name="常规 6 2 2 2 4 4 3" xfId="9242"/>
    <cellStyle name="好 3 4 6" xfId="9243"/>
    <cellStyle name="常规 6 2 2 2 4 3 2" xfId="9244"/>
    <cellStyle name="好 3 3 5" xfId="9245"/>
    <cellStyle name="常规 6 2 2 2 4 3" xfId="9246"/>
    <cellStyle name="常规 6 2 2 2 4 2 2" xfId="9247"/>
    <cellStyle name="好 3 2 5" xfId="9248"/>
    <cellStyle name="常规 2 4 4 2 7 3" xfId="9249"/>
    <cellStyle name="常规 6 2 2 2 4 2" xfId="9250"/>
    <cellStyle name="常规 6 2 2 2 3 5 2 2" xfId="9251"/>
    <cellStyle name="好 2 5 5 2" xfId="9252"/>
    <cellStyle name="常规 6 2 2 2 3 4 2 2" xfId="9253"/>
    <cellStyle name="好 2 4 5 2" xfId="9254"/>
    <cellStyle name="常规 20 5 3" xfId="9255"/>
    <cellStyle name="常规 15 5 3" xfId="9256"/>
    <cellStyle name="常规 6 2 2 2 3 3 5" xfId="9257"/>
    <cellStyle name="好 2 3 8" xfId="9258"/>
    <cellStyle name="常规 6 2 2 2 3 3 4" xfId="9259"/>
    <cellStyle name="好 2 3 7" xfId="9260"/>
    <cellStyle name="常规 6 2 2 2 3 3 3 2 2" xfId="9261"/>
    <cellStyle name="好 2 3 6 2 2" xfId="9262"/>
    <cellStyle name="常规 8 6 3 5" xfId="9263"/>
    <cellStyle name="计算 2 2 3 4 3" xfId="9264"/>
    <cellStyle name="常规 6 2 2 2 3 3 3" xfId="9265"/>
    <cellStyle name="常规 6 2 2 2 3 3 2 3" xfId="9266"/>
    <cellStyle name="常规 6 2 2 2 3 3 2 2" xfId="9267"/>
    <cellStyle name="好 2 3 5 2" xfId="9268"/>
    <cellStyle name="常规 6 2 2 2 3 3 2" xfId="9269"/>
    <cellStyle name="常规 8 2 2 9 2 2" xfId="9270"/>
    <cellStyle name="好 2 3 5" xfId="9271"/>
    <cellStyle name="常规 6 2 2 2 3 2 2 2 2" xfId="9272"/>
    <cellStyle name="好 2 2 5 2 2" xfId="9273"/>
    <cellStyle name="常规 7 5 3 5" xfId="9274"/>
    <cellStyle name="常规 6 6 2 4 7" xfId="9275"/>
    <cellStyle name="常规 6 2 2 2 2 6 3" xfId="9276"/>
    <cellStyle name="常规 6 3 2 2 3 2" xfId="9277"/>
    <cellStyle name="常规 6 2 2 2 2 5 2" xfId="9278"/>
    <cellStyle name="强调文字颜色 6 2 3 9 2" xfId="9279"/>
    <cellStyle name="常规 6 2 2 2 2 4 6" xfId="9280"/>
    <cellStyle name="注释 2 3 9 2 2" xfId="9281"/>
    <cellStyle name="常规 6 2 2 2 2 4 5" xfId="9282"/>
    <cellStyle name="常规 6 2 2 2 2 4 4" xfId="9283"/>
    <cellStyle name="常规 2 2 8 4 5 2 2" xfId="9284"/>
    <cellStyle name="常规 2 2 4 3 8 2" xfId="9285"/>
    <cellStyle name="常规 7 2 2 3 2 3 2 2 2" xfId="9286"/>
    <cellStyle name="常规 2 6 2 2 2 4" xfId="9287"/>
    <cellStyle name="常规 39 4 2 2" xfId="9288"/>
    <cellStyle name="常规 44 4 2 2" xfId="9289"/>
    <cellStyle name="常规 6 2 2 2 2 3 5" xfId="9290"/>
    <cellStyle name="常规 6 2 2 2 2 3 4" xfId="9291"/>
    <cellStyle name="常规 6 2 2 2 2 3 3 2 2" xfId="9292"/>
    <cellStyle name="常规 6 2 2 2 2 3 3" xfId="9293"/>
    <cellStyle name="常规 6 2 2 2 2 3 2 2 2" xfId="9294"/>
    <cellStyle name="常规 2 8 2 3 2 2 3" xfId="9295"/>
    <cellStyle name="常规 2 2 4 6 5 2 2" xfId="9296"/>
    <cellStyle name="常规 3 3 3 2 3 6 2" xfId="9297"/>
    <cellStyle name="常规 6 6 2 3 8 2" xfId="9298"/>
    <cellStyle name="常规 6 2 2 2 2 10" xfId="9299"/>
    <cellStyle name="强调文字颜色 2 2 3 2 4 2 2" xfId="9300"/>
    <cellStyle name="常规 6 2 2 2 10 2" xfId="9301"/>
    <cellStyle name="常规 6 2 11 2 2" xfId="9302"/>
    <cellStyle name="常规 6 7" xfId="9303"/>
    <cellStyle name="常规 6 5 2 6 3 3" xfId="9304"/>
    <cellStyle name="输出 2 2 5 2" xfId="9305"/>
    <cellStyle name="常规 9 3 4 2 6" xfId="9306"/>
    <cellStyle name="警告文本 2 7 2 2" xfId="9307"/>
    <cellStyle name="常规 6 4 3 2 4 4 3" xfId="9308"/>
    <cellStyle name="常规 9 3 4 2 5 2" xfId="9309"/>
    <cellStyle name="常规 9 3 4 2 4 3" xfId="9310"/>
    <cellStyle name="常规 9 2 2 4 6 2" xfId="9311"/>
    <cellStyle name="常规 6 3 2 2 2 8" xfId="9312"/>
    <cellStyle name="常规 6 12 6 2 2" xfId="9313"/>
    <cellStyle name="常规 7 4 4 3 7" xfId="9314"/>
    <cellStyle name="常规 6 12 5 4 3" xfId="9315"/>
    <cellStyle name="常规 6 12 5 3 3" xfId="9316"/>
    <cellStyle name="常规 6 12 5 2 2 2" xfId="9317"/>
    <cellStyle name="常规 59 2 3 2 3" xfId="9318"/>
    <cellStyle name="常规 8 2 2 6 3 3" xfId="9319"/>
    <cellStyle name="常规 6 12 5 2 2" xfId="9320"/>
    <cellStyle name="常规 7 4 3 3 7" xfId="9321"/>
    <cellStyle name="常规 6 4 2 3 7 2" xfId="9322"/>
    <cellStyle name="常规 6 12 3 3 5" xfId="9323"/>
    <cellStyle name="常规 6 2 2 4 2 2" xfId="9324"/>
    <cellStyle name="常规 6 12 3 3 3 3" xfId="9325"/>
    <cellStyle name="常规 9 6 2 2 4 3" xfId="9326"/>
    <cellStyle name="常规 3 3 3 7 2 2" xfId="9327"/>
    <cellStyle name="常规 6 4 2 3 6 3" xfId="9328"/>
    <cellStyle name="常规 3 2 3 2 4 5" xfId="9329"/>
    <cellStyle name="常规 2 2 6 12" xfId="9330"/>
    <cellStyle name="常规 6 5 6 3 2" xfId="9331"/>
    <cellStyle name="常规 6 12 3 2 5" xfId="9332"/>
    <cellStyle name="常规 6 12 3 2 4 3" xfId="9333"/>
    <cellStyle name="常规 6 2 2 3 3 2" xfId="9334"/>
    <cellStyle name="常规 6 12 3 2 4 2" xfId="9335"/>
    <cellStyle name="常规 6 12 2 4 2 2" xfId="9336"/>
    <cellStyle name="常规 6 12 2 4 2" xfId="9337"/>
    <cellStyle name="常规 6 12 2 3 3 3" xfId="9338"/>
    <cellStyle name="常规 6 12 2 3 3 2 2" xfId="9339"/>
    <cellStyle name="常规 6 12 2 3 2 3" xfId="9340"/>
    <cellStyle name="好 2 6" xfId="9341"/>
    <cellStyle name="常规 6 2 2 4 9" xfId="9342"/>
    <cellStyle name="常规 7 2 5 2 2 4 2" xfId="9343"/>
    <cellStyle name="常规 6 11 8 3" xfId="9344"/>
    <cellStyle name="常规 3 3 2 5 3 2" xfId="9345"/>
    <cellStyle name="常规 13 2 2 2 6 2" xfId="9346"/>
    <cellStyle name="常规 8 3 2 2 2 4 2" xfId="9347"/>
    <cellStyle name="常规 6 10 4 3 5" xfId="9348"/>
    <cellStyle name="常规 6 11 7 3" xfId="9349"/>
    <cellStyle name="常规 8 3 2 2 2 3 2" xfId="9350"/>
    <cellStyle name="常规 6 11 7 2" xfId="9351"/>
    <cellStyle name="强调文字颜色 4 2 2 2 6 2 2" xfId="9352"/>
    <cellStyle name="常规 6 7 4 2 3 2 2" xfId="9353"/>
    <cellStyle name="常规 6 11 6 3" xfId="9354"/>
    <cellStyle name="常规 8 3 2 2 2 2 2" xfId="9355"/>
    <cellStyle name="常规 6 11 5 3" xfId="9356"/>
    <cellStyle name="解释性文本 2 4 3 2" xfId="9357"/>
    <cellStyle name="常规 36 5 2" xfId="9358"/>
    <cellStyle name="常规 41 5 2" xfId="9359"/>
    <cellStyle name="常规 6 11 5 2 2" xfId="9360"/>
    <cellStyle name="常规 6 11 5" xfId="9361"/>
    <cellStyle name="常规 6 11 4 5 2" xfId="9362"/>
    <cellStyle name="常规 6 11 4 4 2" xfId="9363"/>
    <cellStyle name="常规 8 5 5 2 2 2" xfId="9364"/>
    <cellStyle name="常规 6 5 3 2 3 4 3" xfId="9365"/>
    <cellStyle name="常规 9 5 3 3 3" xfId="9366"/>
    <cellStyle name="强调文字颜色 1 2 4 5 2" xfId="9367"/>
    <cellStyle name="常规 6 11 4 3" xfId="9368"/>
    <cellStyle name="检查单元格 2 4 4 3" xfId="9369"/>
    <cellStyle name="强调文字颜色 5 2 2 4 3 2 2" xfId="9370"/>
    <cellStyle name="常规 6 11 4" xfId="9371"/>
    <cellStyle name="常规 2 2 3 4 2 3 2 2 2" xfId="9372"/>
    <cellStyle name="常规 6 11 3 5 2" xfId="9373"/>
    <cellStyle name="常规 9 5 2 4 3" xfId="9374"/>
    <cellStyle name="常规 6 11 3 4 3" xfId="9375"/>
    <cellStyle name="常规 9 5 2 3 4" xfId="9376"/>
    <cellStyle name="常规 2 2 5 7 2 2" xfId="9377"/>
    <cellStyle name="常规 6 11 3 4 2 2" xfId="9378"/>
    <cellStyle name="常规 9 5 2 3 3 2" xfId="9379"/>
    <cellStyle name="常规 9 3 2 7 3" xfId="9380"/>
    <cellStyle name="常规 6 11 3 3 3" xfId="9381"/>
    <cellStyle name="常规 9 5 2 2 4" xfId="9382"/>
    <cellStyle name="常规 6 11 3 3 2 2" xfId="9383"/>
    <cellStyle name="常规 6 5 3 2 2 3 3 2" xfId="9384"/>
    <cellStyle name="常规 9 5 2 2 3 2" xfId="9385"/>
    <cellStyle name="常规 5 6 4 4" xfId="9386"/>
    <cellStyle name="常规 6 2 3 9 2 2" xfId="9387"/>
    <cellStyle name="常规 6 6 2 5 6" xfId="9388"/>
    <cellStyle name="常规 5 6 5 3" xfId="9389"/>
    <cellStyle name="常规 6 11 2 6 2 2" xfId="9390"/>
    <cellStyle name="常规 7 2 3 2 7 2" xfId="9391"/>
    <cellStyle name="常规 7 6 2 4 2" xfId="9392"/>
    <cellStyle name="40% - 强调文字颜色 1 2 2 5 2" xfId="9393"/>
    <cellStyle name="常规 35 2 3" xfId="9394"/>
    <cellStyle name="常规 40 2 3" xfId="9395"/>
    <cellStyle name="强调文字颜色 4 2 4 5 2" xfId="9396"/>
    <cellStyle name="常规 6 16 5" xfId="9397"/>
    <cellStyle name="常规 3 5 4" xfId="9398"/>
    <cellStyle name="常规 3 2 2 2 4 2 3 3" xfId="9399"/>
    <cellStyle name="常规 6 11 2 5" xfId="9400"/>
    <cellStyle name="常规 6 11 2 4 3" xfId="9401"/>
    <cellStyle name="常规 2 2 5 6 2 2" xfId="9402"/>
    <cellStyle name="常规 6 11 2 4 2" xfId="9403"/>
    <cellStyle name="常规 4 2 4 7 2 2" xfId="9404"/>
    <cellStyle name="常规 36 4 6" xfId="9405"/>
    <cellStyle name="常规 41 4 6" xfId="9406"/>
    <cellStyle name="常规 3 2 2 3 3 7 2" xfId="9407"/>
    <cellStyle name="常规 6 2 5 2 2 4 2" xfId="9408"/>
    <cellStyle name="常规 6 11 2 4" xfId="9409"/>
    <cellStyle name="强调文字颜色 1 2 4 3 3" xfId="9410"/>
    <cellStyle name="常规 6 4 2 2 2 2 3 2 3" xfId="9411"/>
    <cellStyle name="常规 4 2 4 7 2" xfId="9412"/>
    <cellStyle name="常规 6 11 2 3 3 2 2" xfId="9413"/>
    <cellStyle name="常规 15 5 3 4 2" xfId="9414"/>
    <cellStyle name="常规 29 2 6 2" xfId="9415"/>
    <cellStyle name="常规 34 2 6 2" xfId="9416"/>
    <cellStyle name="常规 3 3 2 4 3 2" xfId="9417"/>
    <cellStyle name="常规 6 10 4 2 5 2" xfId="9418"/>
    <cellStyle name="常规 6 10 8" xfId="9419"/>
    <cellStyle name="常规 48 2" xfId="9420"/>
    <cellStyle name="常规 53 2" xfId="9421"/>
    <cellStyle name="常规 6 10 7" xfId="9422"/>
    <cellStyle name="强调文字颜色 4 2 2 2 5 2" xfId="9423"/>
    <cellStyle name="常规 6 7 4 2 2 2" xfId="9424"/>
    <cellStyle name="常规 8 3 2 3 4 2 2" xfId="9425"/>
    <cellStyle name="常规 6 10 6 5 2" xfId="9426"/>
    <cellStyle name="常规 7 2 4 6 7" xfId="9427"/>
    <cellStyle name="常规 6 10 6 4 3" xfId="9428"/>
    <cellStyle name="常规 59 3 3 2 2" xfId="9429"/>
    <cellStyle name="常规 6 10 6 3 3" xfId="9430"/>
    <cellStyle name="常规 7 2 4 4 8" xfId="9431"/>
    <cellStyle name="常规 6 10 6 3 2 2" xfId="9432"/>
    <cellStyle name="常规 3 2 3 2 2 7" xfId="9433"/>
    <cellStyle name="常规 7 2 4 4 7 2" xfId="9434"/>
    <cellStyle name="常规 6 10 6 3 2" xfId="9435"/>
    <cellStyle name="强调文字颜色 1 2 3 7 2 2" xfId="9436"/>
    <cellStyle name="常规 15 5 3 2 2 2" xfId="9437"/>
    <cellStyle name="常规 29 2 4 2 2" xfId="9438"/>
    <cellStyle name="常规 34 2 4 2 2" xfId="9439"/>
    <cellStyle name="常规 7 2 4 4 7" xfId="9440"/>
    <cellStyle name="常规 8 3 3 3 2 2 2" xfId="9441"/>
    <cellStyle name="常规 6 10 6 3" xfId="9442"/>
    <cellStyle name="强调文字颜色 1 2 3 7 2" xfId="9443"/>
    <cellStyle name="常规 6 10 6 2 3" xfId="9444"/>
    <cellStyle name="常规 6 10 6 2 2" xfId="9445"/>
    <cellStyle name="常规 5 2 5 2 2 4 2" xfId="9446"/>
    <cellStyle name="常规 6 10 6" xfId="9447"/>
    <cellStyle name="常规 6 4 2 2 2 2 2 5 2" xfId="9448"/>
    <cellStyle name="常规 4 3 3 2 3 4 2 2" xfId="9449"/>
    <cellStyle name="常规 6 10 4 7 2" xfId="9450"/>
    <cellStyle name="常规 6 3 3 2 7 2 2" xfId="9451"/>
    <cellStyle name="常规 9 5 3 4 2 2" xfId="9452"/>
    <cellStyle name="常规 6 10 4 6 3" xfId="9453"/>
    <cellStyle name="常规 6 8 2 5" xfId="9454"/>
    <cellStyle name="常规 6 10 4 6 2" xfId="9455"/>
    <cellStyle name="强调文字颜色 3 2 2 2 3 6" xfId="9456"/>
    <cellStyle name="常规 6 8 2 4" xfId="9457"/>
    <cellStyle name="常规 6 10 4 5 2 2" xfId="9458"/>
    <cellStyle name="常规 6 10 4 5 2" xfId="9459"/>
    <cellStyle name="强调文字颜色 3 2 2 2 2 6" xfId="9460"/>
    <cellStyle name="常规 6 10 4 4 3" xfId="9461"/>
    <cellStyle name="常规 6 10 4 4 2 2" xfId="9462"/>
    <cellStyle name="常规 4 9 5 3" xfId="9463"/>
    <cellStyle name="强调文字颜色 6 2 3 2 5 2" xfId="9464"/>
    <cellStyle name="常规 9 2 4 8 2" xfId="9465"/>
    <cellStyle name="常规 6 3 2 4 2 3" xfId="9466"/>
    <cellStyle name="强调文字颜色 1 2 3 5 2" xfId="9467"/>
    <cellStyle name="常规 6 10 4 3" xfId="9468"/>
    <cellStyle name="强调文字颜色 5 2 2 4 2 2 2" xfId="9469"/>
    <cellStyle name="检查单元格 2 3 4 3" xfId="9470"/>
    <cellStyle name="常规 6 10 4 2 6" xfId="9471"/>
    <cellStyle name="常规 6 10 4 2 4 2 2" xfId="9472"/>
    <cellStyle name="常规 9 2 2 3 2 2 3 3" xfId="9473"/>
    <cellStyle name="常规 6 10 4" xfId="9474"/>
    <cellStyle name="常规 6 10 3 8 2" xfId="9475"/>
    <cellStyle name="常规 6 11 4 4 2 2" xfId="9476"/>
    <cellStyle name="常规 9 5 3 3 3 2" xfId="9477"/>
    <cellStyle name="常规 6 10 3 7 2 2" xfId="9478"/>
    <cellStyle name="常规 9 5 3 3 2 2 2" xfId="9479"/>
    <cellStyle name="常规 6 10 3 6 2" xfId="9480"/>
    <cellStyle name="常规 6 7 2 4" xfId="9481"/>
    <cellStyle name="常规 9 4 2 5 3" xfId="9482"/>
    <cellStyle name="常规 6 10 3 5 2 2" xfId="9483"/>
    <cellStyle name="常规 6 10 3 5 2" xfId="9484"/>
    <cellStyle name="常规 9 4 2 4 3" xfId="9485"/>
    <cellStyle name="常规 6 10 3 5" xfId="9486"/>
    <cellStyle name="常规 6 10 3 4 5 2" xfId="9487"/>
    <cellStyle name="常规 58 8 2" xfId="9488"/>
    <cellStyle name="常规 3 9 8 3" xfId="9489"/>
    <cellStyle name="常规 2 4 4 3 2 2" xfId="9490"/>
    <cellStyle name="强调文字颜色 6 2 2 2 8 2" xfId="9491"/>
    <cellStyle name="强调文字颜色 4 2 2" xfId="9492"/>
    <cellStyle name="强调文字颜色 2 2 2 5 2" xfId="9493"/>
    <cellStyle name="常规 6 10 3 4 5" xfId="9494"/>
    <cellStyle name="常规 6 10 3 4 2 2" xfId="9495"/>
    <cellStyle name="常规 9 4 2 3 3 2" xfId="9496"/>
    <cellStyle name="常规 8 3 2 7 3" xfId="9497"/>
    <cellStyle name="常规 6 10 3 4 2" xfId="9498"/>
    <cellStyle name="常规 9 4 2 3 3" xfId="9499"/>
    <cellStyle name="常规 63 5" xfId="9500"/>
    <cellStyle name="常规 58 5" xfId="9501"/>
    <cellStyle name="常规 6 10 3 3 6" xfId="9502"/>
    <cellStyle name="常规 6 5 6 5" xfId="9503"/>
    <cellStyle name="常规 3 2 2 11" xfId="9504"/>
    <cellStyle name="常规 6 10 3 3 5 2" xfId="9505"/>
    <cellStyle name="常规 57 8 2" xfId="9506"/>
    <cellStyle name="常规 6 3 2 2 2 7 2 2" xfId="9507"/>
    <cellStyle name="注释 2 6 3" xfId="9508"/>
    <cellStyle name="解释性文本 2 3 3 3 3" xfId="9509"/>
    <cellStyle name="常规 6 10 3 3 4 3" xfId="9510"/>
    <cellStyle name="常规 57 7 3" xfId="9511"/>
    <cellStyle name="常规 6 10 3 3 2 3" xfId="9512"/>
    <cellStyle name="常规 2 3 2 3 4 3 2" xfId="9513"/>
    <cellStyle name="常规 62 5 3" xfId="9514"/>
    <cellStyle name="常规 57 5 3" xfId="9515"/>
    <cellStyle name="常规 4 3 3 2 2 5 2 2" xfId="9516"/>
    <cellStyle name="常规 6 10 3 3 2 2 2" xfId="9517"/>
    <cellStyle name="常规 9 4 2 2 3 2 2" xfId="9518"/>
    <cellStyle name="常规 6 10 3 3 2 2" xfId="9519"/>
    <cellStyle name="常规 62 5 2" xfId="9520"/>
    <cellStyle name="常规 57 5 2" xfId="9521"/>
    <cellStyle name="常规 6 8 2 2 2 6" xfId="9522"/>
    <cellStyle name="常规 8 2 2 3 2 3 2" xfId="9523"/>
    <cellStyle name="常规 6 10 3 2 8" xfId="9524"/>
    <cellStyle name="强调文字颜色 3 2 3 6 2" xfId="9525"/>
    <cellStyle name="货币 2 3" xfId="9526"/>
    <cellStyle name="常规 6 10 3 2 7 2" xfId="9527"/>
    <cellStyle name="货币 2 2 2" xfId="9528"/>
    <cellStyle name="常规 6 10 3 2 5 3" xfId="9529"/>
    <cellStyle name="强调文字颜色 2 2 3" xfId="9530"/>
    <cellStyle name="60% - 强调文字颜色 6 2 2 3" xfId="9531"/>
    <cellStyle name="常规 3 3 2 6 2 2 2" xfId="9532"/>
    <cellStyle name="常规 2 2 7 4 3" xfId="9533"/>
    <cellStyle name="40% - 强调文字颜色 6 13 2" xfId="9534"/>
    <cellStyle name="常规 6 10 3 2 5 2" xfId="9535"/>
    <cellStyle name="常规 6 10 3 2 4 3" xfId="9536"/>
    <cellStyle name="常规 6 10 3 2 3 4 2" xfId="9537"/>
    <cellStyle name="好 3 2 2 3 2 2" xfId="9538"/>
    <cellStyle name="常规 6 6 2 3 2 2 4 2 2" xfId="9539"/>
    <cellStyle name="常规 58 2 4 2 2" xfId="9540"/>
    <cellStyle name="常规 6 10 3 2 2 6" xfId="9541"/>
    <cellStyle name="常规 7 3 8 2 2" xfId="9542"/>
    <cellStyle name="常规 58 2 3 4" xfId="9543"/>
    <cellStyle name="常规 2 6 6 2 2" xfId="9544"/>
    <cellStyle name="常规 3 10 3 3 2" xfId="9545"/>
    <cellStyle name="常规 42 4 4 2" xfId="9546"/>
    <cellStyle name="常规 37 4 4 2" xfId="9547"/>
    <cellStyle name="常规 6 10 3 2 2 5" xfId="9548"/>
    <cellStyle name="常规 6 6 2 3 2 2 3 3" xfId="9549"/>
    <cellStyle name="好 3 2 2 2 3" xfId="9550"/>
    <cellStyle name="常规 7 2 3 4 3 4 3" xfId="9551"/>
    <cellStyle name="常规 6 10 3 2 2 4 2 2" xfId="9552"/>
    <cellStyle name="常规 6 3 3 3 7 3" xfId="9553"/>
    <cellStyle name="常规 58 2 3 2 2 2" xfId="9554"/>
    <cellStyle name="常规 6 10 3 2 2 4 2" xfId="9555"/>
    <cellStyle name="好 3 2 2 2 2 2" xfId="9556"/>
    <cellStyle name="好 2 2 9 3" xfId="9557"/>
    <cellStyle name="常规 6 6 2 3 2 2 3 2 2" xfId="9558"/>
    <cellStyle name="常规 58 2 3 2 2" xfId="9559"/>
    <cellStyle name="常规 3 7 5 5 2" xfId="9560"/>
    <cellStyle name="60% - 强调文字颜色 3 2 3 7" xfId="9561"/>
    <cellStyle name="常规 3 3 2 3 2 3 6" xfId="9562"/>
    <cellStyle name="强调文字颜色 4 2 2 2 4 3" xfId="9563"/>
    <cellStyle name="常规 7 2 3 4 2 4 3" xfId="9564"/>
    <cellStyle name="常规 6 3 3 2 7 3" xfId="9565"/>
    <cellStyle name="常规 6 10 3 2 2 3 2 2" xfId="9566"/>
    <cellStyle name="常规 6 10 4 8" xfId="9567"/>
    <cellStyle name="常规 32 6" xfId="9568"/>
    <cellStyle name="常规 27 6" xfId="9569"/>
    <cellStyle name="解释性文本 2 2 2 2 4 2" xfId="9570"/>
    <cellStyle name="常规 6 10 3 2 2 3 2" xfId="9571"/>
    <cellStyle name="常规 6 10 2 7 2 2" xfId="9572"/>
    <cellStyle name="常规 9 5 3 2 2 2 2" xfId="9573"/>
    <cellStyle name="强调文字颜色 2 2 2 5 3 2 2" xfId="9574"/>
    <cellStyle name="常规 6 10 2 6 2 2" xfId="9575"/>
    <cellStyle name="强调文字颜色 1 2 3 3 5 2" xfId="9576"/>
    <cellStyle name="常规 6 10 2 6 2" xfId="9577"/>
    <cellStyle name="强调文字颜色 4 2 2 2 2 3 2" xfId="9578"/>
    <cellStyle name="注释 2 4 4 2 2" xfId="9579"/>
    <cellStyle name="常规 6 8 2 2 2 4 2 2" xfId="9580"/>
    <cellStyle name="常规 8 2 3 4 5 2" xfId="9581"/>
    <cellStyle name="常规 6 10 2 4 5 2" xfId="9582"/>
    <cellStyle name="常规 6 10 2 4 5" xfId="9583"/>
    <cellStyle name="解释性文本 2 2 4 5 2" xfId="9584"/>
    <cellStyle name="常规 8 2 2 3 3 4 2" xfId="9585"/>
    <cellStyle name="常规 2 3 3 6 3 2" xfId="9586"/>
    <cellStyle name="常规 2 2 6 5 5" xfId="9587"/>
    <cellStyle name="常规 45 2 6 2 2" xfId="9588"/>
    <cellStyle name="常规 50 2 6 2 2" xfId="9589"/>
    <cellStyle name="常规 7 2 2 2 4 6" xfId="9590"/>
    <cellStyle name="常规 8 3 3 2 3 2 3" xfId="9591"/>
    <cellStyle name="输出 2 5 2 2" xfId="9592"/>
    <cellStyle name="常规 4 6 2 7" xfId="9593"/>
    <cellStyle name="常规 7 2 2 2 3 6" xfId="9594"/>
    <cellStyle name="常规 4 2 2 6 4" xfId="9595"/>
    <cellStyle name="好 2 10" xfId="9596"/>
    <cellStyle name="常规 6 10 2 4 2 3" xfId="9597"/>
    <cellStyle name="常规 7 2 2 2 2 6" xfId="9598"/>
    <cellStyle name="常规 6 10 2 3 6" xfId="9599"/>
    <cellStyle name="强调文字颜色 2 2 4 5 2" xfId="9600"/>
    <cellStyle name="强调文字颜色 6 2 2" xfId="9601"/>
    <cellStyle name="解释性文本 2 2 4 4 3" xfId="9602"/>
    <cellStyle name="常规 6 3 2 2 3 4 2 2" xfId="9603"/>
    <cellStyle name="常规 8 2 2 3 3 3 3" xfId="9604"/>
    <cellStyle name="常规 6 10 2 3 5 2" xfId="9605"/>
    <cellStyle name="常规 6 10 2 3 4 2 2" xfId="9606"/>
    <cellStyle name="常规 5 2 3 3 3 4 2" xfId="9607"/>
    <cellStyle name="常规 8 2 3 2 7 3" xfId="9608"/>
    <cellStyle name="检查单元格 2 2 5" xfId="9609"/>
    <cellStyle name="常规 6 10 2 2 5 2 2" xfId="9610"/>
    <cellStyle name="常规 6 10 2 2 4 2 2" xfId="9611"/>
    <cellStyle name="常规 9 6 2 10" xfId="9612"/>
    <cellStyle name="常规 8 2 2 2 7 3" xfId="9613"/>
    <cellStyle name="常规 9 6 2 2 2 2 2" xfId="9614"/>
    <cellStyle name="常规 6 10 2 2 4 2" xfId="9615"/>
    <cellStyle name="常规 6 5 3 3 2 3 2 2 2" xfId="9616"/>
    <cellStyle name="常规 6 10 2 2 3 2 2 2" xfId="9617"/>
    <cellStyle name="常规 6 10 2 2 2 4 2 2" xfId="9618"/>
    <cellStyle name="常规 6 10 2 2 2 3 2 2" xfId="9619"/>
    <cellStyle name="常规 6 10 2 2 2 2 2 2" xfId="9620"/>
    <cellStyle name="常规 5 2 3 3 7 2" xfId="9621"/>
    <cellStyle name="常规 3 3 10 2" xfId="9622"/>
    <cellStyle name="常规 6 10 2 2 2 2 2" xfId="9623"/>
    <cellStyle name="常规 5 2 3 3 7" xfId="9624"/>
    <cellStyle name="常规 4 2 2 2 3 3 3" xfId="9625"/>
    <cellStyle name="常规 59 9" xfId="9626"/>
    <cellStyle name="常规 7 3 2 2 6 2" xfId="9627"/>
    <cellStyle name="常规 59 8 2" xfId="9628"/>
    <cellStyle name="常规 4 2 2 2 3" xfId="9629"/>
    <cellStyle name="常规 59 8" xfId="9630"/>
    <cellStyle name="常规 7 2 2 4 2 6" xfId="9631"/>
    <cellStyle name="常规 3 3 6 3 2 2" xfId="9632"/>
    <cellStyle name="常规 59 7 3" xfId="9633"/>
    <cellStyle name="常规 59 7 2 2" xfId="9634"/>
    <cellStyle name="常规 6 10 2 4 3 2" xfId="9635"/>
    <cellStyle name="常规 2 2 4 6 2 2 2" xfId="9636"/>
    <cellStyle name="常规 7 8 3 5 2" xfId="9637"/>
    <cellStyle name="常规 7 2 5 2 3 2 3" xfId="9638"/>
    <cellStyle name="常规 7 3 3 3 8 2" xfId="9639"/>
    <cellStyle name="常规 2 2 2 2 2 4 2 2 2" xfId="9640"/>
    <cellStyle name="常规 59 5 3" xfId="9641"/>
    <cellStyle name="常规 6 2 2 2 4 3 2 2" xfId="9642"/>
    <cellStyle name="好 3 3 5 2" xfId="9643"/>
    <cellStyle name="常规 8 2 5 5 3" xfId="9644"/>
    <cellStyle name="常规 59 5 2 2" xfId="9645"/>
    <cellStyle name="常规 6 6 3 2 2" xfId="9646"/>
    <cellStyle name="常规 58" xfId="9647"/>
    <cellStyle name="常规 63" xfId="9648"/>
    <cellStyle name="常规 6 6 2 3 2" xfId="9649"/>
    <cellStyle name="常规 59 4 3 2" xfId="9650"/>
    <cellStyle name="常规 8 2 4 6 3" xfId="9651"/>
    <cellStyle name="好 3 3 4 2 2" xfId="9652"/>
    <cellStyle name="常规 3 2 2 10" xfId="9653"/>
    <cellStyle name="常规 6 5 6 4" xfId="9654"/>
    <cellStyle name="计算 2 3 3 3" xfId="9655"/>
    <cellStyle name="常规 5 4 2 2 6" xfId="9656"/>
    <cellStyle name="强调文字颜色 2 2 2 2 3 4 2" xfId="9657"/>
    <cellStyle name="常规 59 4 3" xfId="9658"/>
    <cellStyle name="好 3 3 4 2" xfId="9659"/>
    <cellStyle name="常规 6 6 2 2 4 4" xfId="9660"/>
    <cellStyle name="常规 7 2 2 3 3 2" xfId="9661"/>
    <cellStyle name="常规 20 4" xfId="9662"/>
    <cellStyle name="常规 15 4" xfId="9663"/>
    <cellStyle name="常规 10 5 3 4 3" xfId="9664"/>
    <cellStyle name="常规 6 6 2 2 3 8" xfId="9665"/>
    <cellStyle name="常规 7 2 2 3 2 6" xfId="9666"/>
    <cellStyle name="常规 6 6 2 2 3 7" xfId="9667"/>
    <cellStyle name="常规 6 6 2 2 3 6" xfId="9668"/>
    <cellStyle name="常规 2 3 6 5 5 2" xfId="9669"/>
    <cellStyle name="常规 7 2 2 3 2 4" xfId="9670"/>
    <cellStyle name="常规 6 3 2 2 3 6 3" xfId="9671"/>
    <cellStyle name="常规 7 3 2 3 3 2" xfId="9672"/>
    <cellStyle name="常规 59 3 3" xfId="9673"/>
    <cellStyle name="好 3 3 3 2" xfId="9674"/>
    <cellStyle name="常规 6 6 2 3 3 3 3" xfId="9675"/>
    <cellStyle name="常规 2 5 6 7 2 3" xfId="9676"/>
    <cellStyle name="常规 59 3 2 2" xfId="9677"/>
    <cellStyle name="常规 8 2 3 5 3" xfId="9678"/>
    <cellStyle name="常规 6 6 2 3 3 3 2 2" xfId="9679"/>
    <cellStyle name="常规 6 6 2 2 3 4" xfId="9680"/>
    <cellStyle name="常规 7 2 2 3 2 2" xfId="9681"/>
    <cellStyle name="常规 6 6 2 2 2 9" xfId="9682"/>
    <cellStyle name="常规 59 2 7" xfId="9683"/>
    <cellStyle name="常规 6 10 2 4 4 2" xfId="9684"/>
    <cellStyle name="常规 6 2 2 2 2 2 3 3 2" xfId="9685"/>
    <cellStyle name="常规 59 2 6 2" xfId="9686"/>
    <cellStyle name="常规 8 2 2 9 3" xfId="9687"/>
    <cellStyle name="常规 59 2 5 2" xfId="9688"/>
    <cellStyle name="常规 8 2 2 8 3" xfId="9689"/>
    <cellStyle name="常规 6 6 2 2 2 7" xfId="9690"/>
    <cellStyle name="常规 59 2 5" xfId="9691"/>
    <cellStyle name="链接单元格 2 2 3 3" xfId="9692"/>
    <cellStyle name="常规 5 2 5 2 2" xfId="9693"/>
    <cellStyle name="常规 59 2 3 2" xfId="9694"/>
    <cellStyle name="常规 8 2 2 6 3" xfId="9695"/>
    <cellStyle name="好 3 3 2 2 2" xfId="9696"/>
    <cellStyle name="常规 2 3 2 4 3 3 3" xfId="9697"/>
    <cellStyle name="常规 64 2 2" xfId="9698"/>
    <cellStyle name="常规 59 2 2" xfId="9699"/>
    <cellStyle name="常规 6 6 2 3 3 2 2" xfId="9700"/>
    <cellStyle name="常规 9 2 2 4 6 2 2" xfId="9701"/>
    <cellStyle name="常规 6 3 2 2 2 8 2" xfId="9702"/>
    <cellStyle name="常规 58 8" xfId="9703"/>
    <cellStyle name="常规 58 7 3" xfId="9704"/>
    <cellStyle name="常规 58 7 2 2" xfId="9705"/>
    <cellStyle name="常规 6 7 3 3 4" xfId="9706"/>
    <cellStyle name="常规 7 3 2 2 8 2" xfId="9707"/>
    <cellStyle name="常规 58 5 3" xfId="9708"/>
    <cellStyle name="常规 6 2 2 2 4 2 2 2" xfId="9709"/>
    <cellStyle name="好 3 2 5 2" xfId="9710"/>
    <cellStyle name="常规 58 4 6" xfId="9711"/>
    <cellStyle name="常规 7 4 3 2 2 5 3" xfId="9712"/>
    <cellStyle name="常规 58 4 5 2" xfId="9713"/>
    <cellStyle name="常规 6 2 3 2 3 6" xfId="9714"/>
    <cellStyle name="常规 3 9 4 6 2" xfId="9715"/>
    <cellStyle name="常规 6 6 4 3 4 3" xfId="9716"/>
    <cellStyle name="常规 6 6 3 2 2 3 2 2" xfId="9717"/>
    <cellStyle name="常规 58 4 4" xfId="9718"/>
    <cellStyle name="好 3 2 4 3" xfId="9719"/>
    <cellStyle name="常规 3 9 4 5" xfId="9720"/>
    <cellStyle name="常规 3 9 4 4" xfId="9721"/>
    <cellStyle name="常规 7 5 2 4 2" xfId="9722"/>
    <cellStyle name="常规 3 9 4 3" xfId="9723"/>
    <cellStyle name="强调文字颜色 6 2 2 2 4 2" xfId="9724"/>
    <cellStyle name="计算 2 2 4 3 3" xfId="9725"/>
    <cellStyle name="常规 58 3 6" xfId="9726"/>
    <cellStyle name="好 3 2 3 5" xfId="9727"/>
    <cellStyle name="强调文字颜色 5 2 2 2 3 3 2" xfId="9728"/>
    <cellStyle name="常规 24 2 3 4 3" xfId="9729"/>
    <cellStyle name="常规 3 9 3 7" xfId="9730"/>
    <cellStyle name="常规 7 4 3 2 2 4 3" xfId="9731"/>
    <cellStyle name="常规 58 3 5" xfId="9732"/>
    <cellStyle name="好 3 2 3 4" xfId="9733"/>
    <cellStyle name="强调文字颜色 5 2 2 3 2 2 2" xfId="9734"/>
    <cellStyle name="常规 3 9 3 6" xfId="9735"/>
    <cellStyle name="常规 7 4 3 2 2 4 2" xfId="9736"/>
    <cellStyle name="常规 58 3 4" xfId="9737"/>
    <cellStyle name="好 3 2 3 3" xfId="9738"/>
    <cellStyle name="常规 63 3 3" xfId="9739"/>
    <cellStyle name="常规 58 3 3" xfId="9740"/>
    <cellStyle name="好 3 2 3 2" xfId="9741"/>
    <cellStyle name="常规 7 5 2 3 2" xfId="9742"/>
    <cellStyle name="强调文字颜色 6 2 2 2 3 3" xfId="9743"/>
    <cellStyle name="常规 2 6 5 2" xfId="9744"/>
    <cellStyle name="常规 63 3 2 2" xfId="9745"/>
    <cellStyle name="常规 58 3 2 2" xfId="9746"/>
    <cellStyle name="常规 3 9 3 3 2" xfId="9747"/>
    <cellStyle name="常规 58 2 7" xfId="9748"/>
    <cellStyle name="强调文字颜色 3 2 4 3" xfId="9749"/>
    <cellStyle name="好 3 2 2 6" xfId="9750"/>
    <cellStyle name="常规 3 9 2 8" xfId="9751"/>
    <cellStyle name="常规 3 6 2 5 2 2" xfId="9752"/>
    <cellStyle name="常规 7 5 2 2 6" xfId="9753"/>
    <cellStyle name="常规 58 2 6 2" xfId="9754"/>
    <cellStyle name="好 3 2 2 5 2" xfId="9755"/>
    <cellStyle name="强调文字颜色 3 2 4 2 2" xfId="9756"/>
    <cellStyle name="常规 58 2 6" xfId="9757"/>
    <cellStyle name="强调文字颜色 3 2 4 2" xfId="9758"/>
    <cellStyle name="常规 3 13 4 3" xfId="9759"/>
    <cellStyle name="常规 3 9 2 7" xfId="9760"/>
    <cellStyle name="常规 7 5 2 2 5" xfId="9761"/>
    <cellStyle name="强调文字颜色 6 2 2 2 2 6" xfId="9762"/>
    <cellStyle name="常规 2 6 4 5" xfId="9763"/>
    <cellStyle name="常规 58 2 5 2" xfId="9764"/>
    <cellStyle name="常规 3 9 2 6 2" xfId="9765"/>
    <cellStyle name="常规 46 2 2 5" xfId="9766"/>
    <cellStyle name="常规 51 2 2 5" xfId="9767"/>
    <cellStyle name="常规 7 5 2 2 4 2" xfId="9768"/>
    <cellStyle name="常规 58 2 5" xfId="9769"/>
    <cellStyle name="好 3 2 2 4" xfId="9770"/>
    <cellStyle name="常规 7 2 3 4 2 7 2 2" xfId="9771"/>
    <cellStyle name="常规 5 13 2" xfId="9772"/>
    <cellStyle name="常规 2 4 4 2 3 5" xfId="9773"/>
    <cellStyle name="20% - 强调文字颜色 6 2 2 4 3 2" xfId="9774"/>
    <cellStyle name="常规 3 9 2 6" xfId="9775"/>
    <cellStyle name="常规 7 5 2 2 4" xfId="9776"/>
    <cellStyle name="常规 2 6 3 4 4 3" xfId="9777"/>
    <cellStyle name="常规 58 2 4 2" xfId="9778"/>
    <cellStyle name="常规 6 10 3 2 3 4" xfId="9779"/>
    <cellStyle name="常规 6 6 2 3 2 2 4 2" xfId="9780"/>
    <cellStyle name="好 3 2 2 3 2" xfId="9781"/>
    <cellStyle name="常规 2 3 2 3 3 4 3" xfId="9782"/>
    <cellStyle name="常规 3 9 2 5 2" xfId="9783"/>
    <cellStyle name="常规 58 2 4" xfId="9784"/>
    <cellStyle name="常规 6 6 2 3 2 2 4" xfId="9785"/>
    <cellStyle name="常规 7 5 5 7 2" xfId="9786"/>
    <cellStyle name="常规 3 9 2 5" xfId="9787"/>
    <cellStyle name="常规 58 2 3 2" xfId="9788"/>
    <cellStyle name="常规 6 6 2 3 2 2 3 2" xfId="9789"/>
    <cellStyle name="好 3 2 2 2 2" xfId="9790"/>
    <cellStyle name="常规 6 10 3 2 2 4" xfId="9791"/>
    <cellStyle name="常规 2 3 2 3 3 3 3" xfId="9792"/>
    <cellStyle name="常规 3 9 2 4 2" xfId="9793"/>
    <cellStyle name="常规 63 2 2 2" xfId="9794"/>
    <cellStyle name="常规 58 2 2 2" xfId="9795"/>
    <cellStyle name="常规 6 6 2 3 2 2 2 2" xfId="9796"/>
    <cellStyle name="常规 3 9 2 3 2" xfId="9797"/>
    <cellStyle name="常规 4 2 2 3 4 5 3" xfId="9798"/>
    <cellStyle name="常规 63 2 2" xfId="9799"/>
    <cellStyle name="常规 58 2 2" xfId="9800"/>
    <cellStyle name="常规 6 6 2 3 2 2 2" xfId="9801"/>
    <cellStyle name="常规 5 3 2 2 3 3 3" xfId="9802"/>
    <cellStyle name="常规 9 2 2 3 4 2 2 2" xfId="9803"/>
    <cellStyle name="常规 3 9 2 3" xfId="9804"/>
    <cellStyle name="强调文字颜色 6 2 2 2 2 2" xfId="9805"/>
    <cellStyle name="常规 63 2" xfId="9806"/>
    <cellStyle name="常规 58 2" xfId="9807"/>
    <cellStyle name="常规 6 6 2 3 2 2" xfId="9808"/>
    <cellStyle name="常规 6 3 4 4 2 2" xfId="9809"/>
    <cellStyle name="常规 57 8" xfId="9810"/>
    <cellStyle name="常规 6 3 2 2 2 7 2" xfId="9811"/>
    <cellStyle name="常规 9 4 2 2 6" xfId="9812"/>
    <cellStyle name="常规 7 3 2 3 3 4 2" xfId="9813"/>
    <cellStyle name="常规 57 6 3" xfId="9814"/>
    <cellStyle name="常规 57 6 2 2" xfId="9815"/>
    <cellStyle name="常规 30 12 3" xfId="9816"/>
    <cellStyle name="常规 10 8 2 2 5 2 2" xfId="9817"/>
    <cellStyle name="常规 70" xfId="9818"/>
    <cellStyle name="常规 65" xfId="9819"/>
    <cellStyle name="常规 6 6 2 3 4" xfId="9820"/>
    <cellStyle name="常规 62 5" xfId="9821"/>
    <cellStyle name="常规 57 5" xfId="9822"/>
    <cellStyle name="常规 2 4 2 2 3 5 2 2" xfId="9823"/>
    <cellStyle name="常规 4 7 3 4 2" xfId="9824"/>
    <cellStyle name="常规 9 2 2 6 3 2" xfId="9825"/>
    <cellStyle name="常规 15 2 2 2 7 2" xfId="9826"/>
    <cellStyle name="常规 57 4 6" xfId="9827"/>
    <cellStyle name="常规 4 4 2 2 3 2 2" xfId="9828"/>
    <cellStyle name="常规 62 4 3" xfId="9829"/>
    <cellStyle name="常规 57 4 3" xfId="9830"/>
    <cellStyle name="常规 3 8 4 4" xfId="9831"/>
    <cellStyle name="常规 6 3 6 5 2" xfId="9832"/>
    <cellStyle name="强调文字颜色 2 2 2 2 4" xfId="9833"/>
    <cellStyle name="常规 57 3 6" xfId="9834"/>
    <cellStyle name="常规 9 2 2 6 3 2 2" xfId="9835"/>
    <cellStyle name="常规 62 3 3" xfId="9836"/>
    <cellStyle name="常规 57 3 3" xfId="9837"/>
    <cellStyle name="常规 3 8 3 4" xfId="9838"/>
    <cellStyle name="常规 6 3 6 4 3" xfId="9839"/>
    <cellStyle name="常规 7 4 3 2 2 5 2 2" xfId="9840"/>
    <cellStyle name="输出 2 2 8" xfId="9841"/>
    <cellStyle name="常规 6 3 6 4 2 2" xfId="9842"/>
    <cellStyle name="检查单元格 2 2 4 2 3" xfId="9843"/>
    <cellStyle name="常规 8 7" xfId="9844"/>
    <cellStyle name="常规 62 3 2" xfId="9845"/>
    <cellStyle name="常规 57 3 2" xfId="9846"/>
    <cellStyle name="常规 3 8 3 3" xfId="9847"/>
    <cellStyle name="常规 62 3" xfId="9848"/>
    <cellStyle name="常规 57 3" xfId="9849"/>
    <cellStyle name="常规 7 2 4 2 3 2 2 2" xfId="9850"/>
    <cellStyle name="常规 57 2 7 2" xfId="9851"/>
    <cellStyle name="强调文字颜色 1 2 7 2" xfId="9852"/>
    <cellStyle name="常规 15 2 2 2 4 3" xfId="9853"/>
    <cellStyle name="常规 57 2 7" xfId="9854"/>
    <cellStyle name="常规 6 4 2 3 2 3 4" xfId="9855"/>
    <cellStyle name="常规 57 2 6 2 2" xfId="9856"/>
    <cellStyle name="常规 57 2 6 2" xfId="9857"/>
    <cellStyle name="常规 57 2 6" xfId="9858"/>
    <cellStyle name="常规 57 2 5 2" xfId="9859"/>
    <cellStyle name="强调文字颜色 4 2 2 10 3" xfId="9860"/>
    <cellStyle name="常规 2 3 2 2 3 5 3" xfId="9861"/>
    <cellStyle name="强调文字颜色 1 2 3 4 2 2" xfId="9862"/>
    <cellStyle name="常规 6 10 3 3 2" xfId="9863"/>
    <cellStyle name="检查单元格 2 3 3 3 2" xfId="9864"/>
    <cellStyle name="强调文字颜色 3 2 6 5 2" xfId="9865"/>
    <cellStyle name="检查单元格 2 3 3 3" xfId="9866"/>
    <cellStyle name="常规 6 5 3 3 2 7 2" xfId="9867"/>
    <cellStyle name="常规 6 10 3 3" xfId="9868"/>
    <cellStyle name="强调文字颜色 1 2 3 4 2" xfId="9869"/>
    <cellStyle name="常规 7 5 3 7 2 2" xfId="9870"/>
    <cellStyle name="常规 4 7 3 4" xfId="9871"/>
    <cellStyle name="常规 9 2 2 6 3" xfId="9872"/>
    <cellStyle name="强调文字颜色 5 2 12" xfId="9873"/>
    <cellStyle name="常规 57 2 2 5 2" xfId="9874"/>
    <cellStyle name="常规 57 2 2 5" xfId="9875"/>
    <cellStyle name="常规 7 3 3 2 2 3 3 3" xfId="9876"/>
    <cellStyle name="常规 5 6 8" xfId="9877"/>
    <cellStyle name="检查单元格 2 7 3" xfId="9878"/>
    <cellStyle name="链接单元格 2 2 3 2" xfId="9879"/>
    <cellStyle name="常规 24 4 6 2" xfId="9880"/>
    <cellStyle name="检查单元格 2 3 2 3 3" xfId="9881"/>
    <cellStyle name="常规 6 10 2 3 3" xfId="9882"/>
    <cellStyle name="强调文字颜色 1 2 3 3 2 3" xfId="9883"/>
    <cellStyle name="常规 57 2 2 4 3" xfId="9884"/>
    <cellStyle name="常规 4 2 5 2 3 6" xfId="9885"/>
    <cellStyle name="常规 4 3 3 2 3 5" xfId="9886"/>
    <cellStyle name="常规 3 8 2 3 4 3" xfId="9887"/>
    <cellStyle name="常规 8 5 9" xfId="9888"/>
    <cellStyle name="常规 5 2 8 4 2 2" xfId="9889"/>
    <cellStyle name="强调文字颜色 2 2 2 3 3 3" xfId="9890"/>
    <cellStyle name="常规 57 2 2 4 2 2" xfId="9891"/>
    <cellStyle name="汇总 2 2 2 2 4 2" xfId="9892"/>
    <cellStyle name="常规 6 7 3 2 3 5" xfId="9893"/>
    <cellStyle name="常规 2 2 3 5 2 3 2 2" xfId="9894"/>
    <cellStyle name="常规 3 2 2 2 2 8 2" xfId="9895"/>
    <cellStyle name="常规 2 2 2 4 4 4" xfId="9896"/>
    <cellStyle name="常规 3 4 2 2 5" xfId="9897"/>
    <cellStyle name="强调文字颜色 1 2 3 3 2 2" xfId="9898"/>
    <cellStyle name="强调文字颜色 2 2 6 6" xfId="9899"/>
    <cellStyle name="常规 6 10 2 3 2" xfId="9900"/>
    <cellStyle name="强调文字颜色 3 2 5 5 2" xfId="9901"/>
    <cellStyle name="检查单元格 2 3 2 3 2" xfId="9902"/>
    <cellStyle name="常规 6 5 3 3 2 6 2 2" xfId="9903"/>
    <cellStyle name="常规 3 5 2 3 2 3" xfId="9904"/>
    <cellStyle name="常规 57 2 2 4 2" xfId="9905"/>
    <cellStyle name="常规 7 3 3 2 2 3 3 2 2" xfId="9906"/>
    <cellStyle name="常规 3 8 2 3 4 2" xfId="9907"/>
    <cellStyle name="常规 8 5 8" xfId="9908"/>
    <cellStyle name="常规 6 10 2 3" xfId="9909"/>
    <cellStyle name="强调文字颜色 1 2 3 3 2" xfId="9910"/>
    <cellStyle name="常规 4 7 2 4" xfId="9911"/>
    <cellStyle name="常规 9 2 2 5 3" xfId="9912"/>
    <cellStyle name="检查单元格 2 7 2" xfId="9913"/>
    <cellStyle name="常规 4 3 3 2 2 5" xfId="9914"/>
    <cellStyle name="常规 7 4 3 2 2 4 2 3" xfId="9915"/>
    <cellStyle name="常规 3 8 2 3 3 3" xfId="9916"/>
    <cellStyle name="常规 8 4 9" xfId="9917"/>
    <cellStyle name="常规 3 2 2 2 3 5 2 2" xfId="9918"/>
    <cellStyle name="常规 9 2 2 6 5 2" xfId="9919"/>
    <cellStyle name="常规 57 2 2 3 2 2" xfId="9920"/>
    <cellStyle name="强调文字颜色 2 2 2 2 3 3" xfId="9921"/>
    <cellStyle name="常规 4 2 5 2 2 5 2" xfId="9922"/>
    <cellStyle name="常规 5 6 6 2 2" xfId="9923"/>
    <cellStyle name="常规 3 8 2 3 3 2 2" xfId="9924"/>
    <cellStyle name="常规 8 4 8 2" xfId="9925"/>
    <cellStyle name="常规 9 2 2 5 6" xfId="9926"/>
    <cellStyle name="常规 57 2 2 2 3" xfId="9927"/>
    <cellStyle name="常规 57 2 2 2 2" xfId="9928"/>
    <cellStyle name="常规 9 2 2 5 5" xfId="9929"/>
    <cellStyle name="强调文字颜色 6 2 3 3 4 2 2" xfId="9930"/>
    <cellStyle name="常规 7 4 4 3 3 3" xfId="9931"/>
    <cellStyle name="检查单元格 2 2 3 2 3" xfId="9932"/>
    <cellStyle name="常规 6 3 6 3 2 2" xfId="9933"/>
    <cellStyle name="常规 5 8 4 2" xfId="9934"/>
    <cellStyle name="常规 8 2 3 3 4" xfId="9935"/>
    <cellStyle name="常规 9 2 5 7" xfId="9936"/>
    <cellStyle name="常规 62 2 2" xfId="9937"/>
    <cellStyle name="常规 57 2 2" xfId="9938"/>
    <cellStyle name="强调文字颜色 6 2 3 3 4" xfId="9939"/>
    <cellStyle name="常规 7 2 2 3 7 3" xfId="9940"/>
    <cellStyle name="常规 5 3 2 2 2 3 3" xfId="9941"/>
    <cellStyle name="常规 3 8 2 3" xfId="9942"/>
    <cellStyle name="常规 3 2 5 4 5 2" xfId="9943"/>
    <cellStyle name="常规 6 3 6 3 2" xfId="9944"/>
    <cellStyle name="常规 62 2" xfId="9945"/>
    <cellStyle name="常规 57 2" xfId="9946"/>
    <cellStyle name="常规 8 2 4 6 2 2" xfId="9947"/>
    <cellStyle name="常规 6 3 6 3" xfId="9948"/>
    <cellStyle name="常规 6 3 5 6 3" xfId="9949"/>
    <cellStyle name="常规 4 7 3 3 2" xfId="9950"/>
    <cellStyle name="常规 9 2 2 6 2 2" xfId="9951"/>
    <cellStyle name="强调文字颜色 5 2 11 2" xfId="9952"/>
    <cellStyle name="常规 15 2 2 2 6 2" xfId="9953"/>
    <cellStyle name="60% - 强调文字颜色 4 2 4 3" xfId="9954"/>
    <cellStyle name="常规 3 3 2 4 2 4 2" xfId="9955"/>
    <cellStyle name="常规 5 2 2 5 3" xfId="9956"/>
    <cellStyle name="常规 56 4 6" xfId="9957"/>
    <cellStyle name="常规 4 4 2 2 2 2 2" xfId="9958"/>
    <cellStyle name="常规 42 4 3 2" xfId="9959"/>
    <cellStyle name="常规 37 4 3 2" xfId="9960"/>
    <cellStyle name="常规 3 7 4 7" xfId="9961"/>
    <cellStyle name="常规 11 6 4 4 2 2" xfId="9962"/>
    <cellStyle name="常规 2 3 3 5 2 2 2 2" xfId="9963"/>
    <cellStyle name="汇总 2 6" xfId="9964"/>
    <cellStyle name="常规 7 5 3 4 4 2 2" xfId="9965"/>
    <cellStyle name="常规 6 3 5 5 3" xfId="9966"/>
    <cellStyle name="强调文字颜色 5 2 10 2" xfId="9967"/>
    <cellStyle name="常规 4 7 3 2 2" xfId="9968"/>
    <cellStyle name="常规 6 3 5 5 2" xfId="9969"/>
    <cellStyle name="常规 2 2 4 3 7 2 2" xfId="9970"/>
    <cellStyle name="常规 61 4" xfId="9971"/>
    <cellStyle name="常规 56 4" xfId="9972"/>
    <cellStyle name="常规 56 3 6" xfId="9973"/>
    <cellStyle name="常规 9 2 2 6 2 2 2" xfId="9974"/>
    <cellStyle name="常规 56 3 5 2" xfId="9975"/>
    <cellStyle name="常规 56 3 5" xfId="9976"/>
    <cellStyle name="常规 3 7 3 6" xfId="9977"/>
    <cellStyle name="常规 56 3 4 2" xfId="9978"/>
    <cellStyle name="常规 56 3 4" xfId="9979"/>
    <cellStyle name="强调文字颜色 6 2 2 4 6" xfId="9980"/>
    <cellStyle name="常规 3 7 3 5" xfId="9981"/>
    <cellStyle name="常规 7 3 3 4 2 7" xfId="9982"/>
    <cellStyle name="强调文字颜色 3 2 3 2 4 2" xfId="9983"/>
    <cellStyle name="常规 56 3 3 2" xfId="9984"/>
    <cellStyle name="强调文字颜色 6 2 2 4 5 2" xfId="9985"/>
    <cellStyle name="常规 61 3 3" xfId="9986"/>
    <cellStyle name="常规 56 3 3" xfId="9987"/>
    <cellStyle name="强调文字颜色 6 2 2 4 5" xfId="9988"/>
    <cellStyle name="常规 15 2 2 2 4 2" xfId="9989"/>
    <cellStyle name="常规 9 6 2 2 6" xfId="9990"/>
    <cellStyle name="常规 5 2 4 2 7" xfId="9991"/>
    <cellStyle name="注释 2 2 2 5 2" xfId="9992"/>
    <cellStyle name="常规 21 2 6 3 3" xfId="9993"/>
    <cellStyle name="常规 61 3 2" xfId="9994"/>
    <cellStyle name="常规 56 3 2" xfId="9995"/>
    <cellStyle name="强调文字颜色 6 2 2 4 4" xfId="9996"/>
    <cellStyle name="常规 56 2 6 3" xfId="9997"/>
    <cellStyle name="常规 56 2 6 2" xfId="9998"/>
    <cellStyle name="常规 56 2 5 2 2" xfId="9999"/>
    <cellStyle name="常规 56 2 5 2" xfId="10000"/>
    <cellStyle name="常规 56 2 4 2 2" xfId="10001"/>
    <cellStyle name="常规 56 2 4 2" xfId="10002"/>
    <cellStyle name="强调文字颜色 1 2 3 2 3 3" xfId="10003"/>
    <cellStyle name="常规 56 2 3 3 2 2" xfId="10004"/>
    <cellStyle name="常规 8 2 3 5 6" xfId="10005"/>
    <cellStyle name="常规 56 2 3 2 3" xfId="10006"/>
    <cellStyle name="常规 4 7 4 2" xfId="10007"/>
    <cellStyle name="常规 6 3 5 3 3 2 2" xfId="10008"/>
    <cellStyle name="常规 7 8 6 2 2" xfId="10009"/>
    <cellStyle name="汇总 2 4" xfId="10010"/>
    <cellStyle name="常规 6 8 2 2 2 5 2" xfId="10011"/>
    <cellStyle name="常规 56 2 3 2 2" xfId="10012"/>
    <cellStyle name="常规 8 2 3 5 5" xfId="10013"/>
    <cellStyle name="强调文字颜色 6 2 2 2 10 2" xfId="10014"/>
    <cellStyle name="常规 7 3 4 4 3 3" xfId="10015"/>
    <cellStyle name="常规 6 5 12" xfId="10016"/>
    <cellStyle name="常规 6 6 2 3 4 6" xfId="10017"/>
    <cellStyle name="常规 7 2 3 3 5 2 2" xfId="10018"/>
    <cellStyle name="常规 4 6 2 3 5" xfId="10019"/>
    <cellStyle name="常规 8 3" xfId="10020"/>
    <cellStyle name="常规 56 2 3 2" xfId="10021"/>
    <cellStyle name="强调文字颜色 6 2 2 2 10" xfId="10022"/>
    <cellStyle name="强调文字颜色 6 2 2 3 5 2" xfId="10023"/>
    <cellStyle name="常规 6 5 3 2 6 2" xfId="10024"/>
    <cellStyle name="强调文字颜色 5 2 2 11 2" xfId="10025"/>
    <cellStyle name="常规 37 2 2 5 2 2" xfId="10026"/>
    <cellStyle name="常规 61 2 3" xfId="10027"/>
    <cellStyle name="常规 56 2 3" xfId="10028"/>
    <cellStyle name="强调文字颜色 6 2 2 3 5" xfId="10029"/>
    <cellStyle name="常规 6 3 5 3 3" xfId="10030"/>
    <cellStyle name="常规 7 3 4 4 2 2 2" xfId="10031"/>
    <cellStyle name="常规 6 3 3 2 2 5 2 2" xfId="10032"/>
    <cellStyle name="常规 56 2 2 4 3" xfId="10033"/>
    <cellStyle name="适中 2 10 2 2" xfId="10034"/>
    <cellStyle name="强调文字颜色 2 2 2 2 8 2 2" xfId="10035"/>
    <cellStyle name="强调文字颜色 6 2 2 3 4 2" xfId="10036"/>
    <cellStyle name="常规 61 2 2 2" xfId="10037"/>
    <cellStyle name="常规 56 2 2 2" xfId="10038"/>
    <cellStyle name="常规 6 3 5 3 2 2" xfId="10039"/>
    <cellStyle name="常规 7 8 5 2" xfId="10040"/>
    <cellStyle name="常规 48 2 6" xfId="10041"/>
    <cellStyle name="常规 53 2 6" xfId="10042"/>
    <cellStyle name="常规 4 3 3 2 3 3 2 2" xfId="10043"/>
    <cellStyle name="常规 61 2 2" xfId="10044"/>
    <cellStyle name="常规 56 2 2" xfId="10045"/>
    <cellStyle name="常规 7 2 2 2 7 3" xfId="10046"/>
    <cellStyle name="强调文字颜色 6 2 2 3 4" xfId="10047"/>
    <cellStyle name="常规 6 3 5 3 2" xfId="10048"/>
    <cellStyle name="常规 61 2" xfId="10049"/>
    <cellStyle name="常规 56 2" xfId="10050"/>
    <cellStyle name="常规 6 3 4 8 2" xfId="10051"/>
    <cellStyle name="强调文字颜色 2 2 4" xfId="10052"/>
    <cellStyle name="常规 6 3 4 7 2 2" xfId="10053"/>
    <cellStyle name="好 2 4 5 3" xfId="10054"/>
    <cellStyle name="常规 12 2 6" xfId="10055"/>
    <cellStyle name="常规 60 5 3" xfId="10056"/>
    <cellStyle name="常规 55 5 3" xfId="10057"/>
    <cellStyle name="常规 3 3 2 6 6 2" xfId="10058"/>
    <cellStyle name="常规 6 3 4 6 3" xfId="10059"/>
    <cellStyle name="常规 4 7 2 3 2" xfId="10060"/>
    <cellStyle name="常规 9 2 2 5 2 2" xfId="10061"/>
    <cellStyle name="常规 60 5 2 2" xfId="10062"/>
    <cellStyle name="常规 55 5 2 2" xfId="10063"/>
    <cellStyle name="常规 6 3 4 6 2 2" xfId="10064"/>
    <cellStyle name="好 2 3 5 3" xfId="10065"/>
    <cellStyle name="常规 60 5 2" xfId="10066"/>
    <cellStyle name="常规 55 5 2" xfId="10067"/>
    <cellStyle name="常规 55 4 6" xfId="10068"/>
    <cellStyle name="常规 3 6 4 7" xfId="10069"/>
    <cellStyle name="常规 11 6 4 3 2 2" xfId="10070"/>
    <cellStyle name="常规 55 4 5 2" xfId="10071"/>
    <cellStyle name="常规 7 2 5 2 2 3 3" xfId="10072"/>
    <cellStyle name="常规 3 6 4 6 2" xfId="10073"/>
    <cellStyle name="常规 55 4 5" xfId="10074"/>
    <cellStyle name="常规 55 4 4" xfId="10075"/>
    <cellStyle name="常规 3 6 4 5" xfId="10076"/>
    <cellStyle name="常规 55 4 3 2" xfId="10077"/>
    <cellStyle name="常规 3 3 2 6 5 2 2" xfId="10078"/>
    <cellStyle name="常规 3 6 4 4 2" xfId="10079"/>
    <cellStyle name="常规 60 4 3" xfId="10080"/>
    <cellStyle name="常规 55 4 3" xfId="10081"/>
    <cellStyle name="常规 6 4 10 3" xfId="10082"/>
    <cellStyle name="常规 6 6 3 3 3 3 3" xfId="10083"/>
    <cellStyle name="常规 3 3 2 6 5 2" xfId="10084"/>
    <cellStyle name="常规 6 3 4 5 3" xfId="10085"/>
    <cellStyle name="常规 4 7 2 2 2" xfId="10086"/>
    <cellStyle name="常规 60 4 2 2" xfId="10087"/>
    <cellStyle name="常规 55 4 2 2" xfId="10088"/>
    <cellStyle name="常规 6 2 2 2 3 2 2 3" xfId="10089"/>
    <cellStyle name="常规 13 5 4" xfId="10090"/>
    <cellStyle name="链接单元格 2" xfId="10091"/>
    <cellStyle name="常规 6 3 4 5 2 2" xfId="10092"/>
    <cellStyle name="好 2 2 5 3" xfId="10093"/>
    <cellStyle name="常规 2 5 6 3" xfId="10094"/>
    <cellStyle name="常规 3 2 2 4 2 2 6" xfId="10095"/>
    <cellStyle name="常规 60 4 2" xfId="10096"/>
    <cellStyle name="常规 55 4 2" xfId="10097"/>
    <cellStyle name="常规 8 2 5 10" xfId="10098"/>
    <cellStyle name="常规 6 4 10 2" xfId="10099"/>
    <cellStyle name="常规 6 6 3 3 3 3 2" xfId="10100"/>
    <cellStyle name="常规 6 3 4 5 2" xfId="10101"/>
    <cellStyle name="解释性文本 2 2 2 3 3 2 2" xfId="10102"/>
    <cellStyle name="常规 2 2 4 3 6 2 2" xfId="10103"/>
    <cellStyle name="常规 3 2 2 4 2 7 2" xfId="10104"/>
    <cellStyle name="强调文字颜色 4 2 5 6" xfId="10105"/>
    <cellStyle name="常规 6 12 2 2 2" xfId="10106"/>
    <cellStyle name="常规 6 3 4 4 6" xfId="10107"/>
    <cellStyle name="常规 6 9 9" xfId="10108"/>
    <cellStyle name="常规 9 2 2 3 2 3 2 2 2" xfId="10109"/>
    <cellStyle name="常规 67" xfId="10110"/>
    <cellStyle name="常规 72" xfId="10111"/>
    <cellStyle name="常规 55 3 6" xfId="10112"/>
    <cellStyle name="强调文字颜色 5 2 2 2 7 2" xfId="10113"/>
    <cellStyle name="常规 3 6 3 7" xfId="10114"/>
    <cellStyle name="常规 55 3 5 2" xfId="10115"/>
    <cellStyle name="常规 5 10" xfId="10116"/>
    <cellStyle name="常规 60 3 5" xfId="10117"/>
    <cellStyle name="常规 55 3 5" xfId="10118"/>
    <cellStyle name="常规 55 3 4 3" xfId="10119"/>
    <cellStyle name="常规 60 3 4 2" xfId="10120"/>
    <cellStyle name="常规 55 3 4 2" xfId="10121"/>
    <cellStyle name="常规 60 3 3 2" xfId="10122"/>
    <cellStyle name="常规 55 3 3 2" xfId="10123"/>
    <cellStyle name="常规 6 3 4 4 3 2" xfId="10124"/>
    <cellStyle name="常规 6 9 6 2" xfId="10125"/>
    <cellStyle name="常规 64 2" xfId="10126"/>
    <cellStyle name="常规 59 2" xfId="10127"/>
    <cellStyle name="常规 30 12 2 2" xfId="10128"/>
    <cellStyle name="常规 6 3 4 4 3" xfId="10129"/>
    <cellStyle name="常规 7 4 3 2 2 3 2 2" xfId="10130"/>
    <cellStyle name="常规 6 9 6" xfId="10131"/>
    <cellStyle name="常规 64" xfId="10132"/>
    <cellStyle name="常规 59" xfId="10133"/>
    <cellStyle name="常规 6 6 2 3 3" xfId="10134"/>
    <cellStyle name="常规 6 5 2 6 4" xfId="10135"/>
    <cellStyle name="常规 55 2 7 2" xfId="10136"/>
    <cellStyle name="常规 55 2 6 2 2" xfId="10137"/>
    <cellStyle name="常规 6 3 2 3 2 3 5" xfId="10138"/>
    <cellStyle name="常规 55 2 6 2" xfId="10139"/>
    <cellStyle name="常规 6 3 4 3 6" xfId="10140"/>
    <cellStyle name="常规 6 8 9" xfId="10141"/>
    <cellStyle name="常规 60 2 4 3" xfId="10142"/>
    <cellStyle name="常规 55 2 4 3" xfId="10143"/>
    <cellStyle name="常规 3 6 2 5 3" xfId="10144"/>
    <cellStyle name="常规 2 2 4 4 7 2" xfId="10145"/>
    <cellStyle name="强调文字颜色 6 2 3 6 2" xfId="10146"/>
    <cellStyle name="常规 6 3 4 3 4 2 2" xfId="10147"/>
    <cellStyle name="常规 8 2 2 3 7" xfId="10148"/>
    <cellStyle name="常规 6 8 7 2 2" xfId="10149"/>
    <cellStyle name="常规 2 2 3 2 2 4 4" xfId="10150"/>
    <cellStyle name="常规 4 2 5 9" xfId="10151"/>
    <cellStyle name="常规 7 2 5 2" xfId="10152"/>
    <cellStyle name="常规 5 2 2 3 2 7" xfId="10153"/>
    <cellStyle name="常规 6 4 3 6 5" xfId="10154"/>
    <cellStyle name="常规 3 5 3 3 2 2" xfId="10155"/>
    <cellStyle name="常规 7 3 3 2 2 5 2 2" xfId="10156"/>
    <cellStyle name="解释性文本 2 3 8 2" xfId="10157"/>
    <cellStyle name="常规 6 4 3 6 4 2" xfId="10158"/>
    <cellStyle name="常规 6 5 4 2 6 2 2" xfId="10159"/>
    <cellStyle name="常规 6 4 3 6 4" xfId="10160"/>
    <cellStyle name="常规 7 2 4 3" xfId="10161"/>
    <cellStyle name="常规 42 2 2 2 2 2" xfId="10162"/>
    <cellStyle name="常规 37 2 2 2 2 2" xfId="10163"/>
    <cellStyle name="常规 7 2 4 2 2" xfId="10164"/>
    <cellStyle name="常规 55 2 2 4" xfId="10165"/>
    <cellStyle name="常规 7 2 2 2 3 3 2 2" xfId="10166"/>
    <cellStyle name="常规 60 2 2 3" xfId="10167"/>
    <cellStyle name="常规 55 2 2 3" xfId="10168"/>
    <cellStyle name="常规 6 5 4 2 5 2 2" xfId="10169"/>
    <cellStyle name="常规 6 4 2 6 4" xfId="10170"/>
    <cellStyle name="常规 3 2 2 2 3 2 5" xfId="10171"/>
    <cellStyle name="常规 6 5 2 2 5 2" xfId="10172"/>
    <cellStyle name="常规 60 2 2" xfId="10173"/>
    <cellStyle name="常规 55 2 2" xfId="10174"/>
    <cellStyle name="常规 6 12 8 2" xfId="10175"/>
    <cellStyle name="常规 4 5 3 3 5" xfId="10176"/>
    <cellStyle name="常规 60 2" xfId="10177"/>
    <cellStyle name="常规 55 2" xfId="10178"/>
    <cellStyle name="常规 5 9 6" xfId="10179"/>
    <cellStyle name="常规 6 3 3 4 3" xfId="10180"/>
    <cellStyle name="常规 7 4 3 2 2 2 2 2" xfId="10181"/>
    <cellStyle name="常规 8 2 4 4 5" xfId="10182"/>
    <cellStyle name="常规 5 9 5 3" xfId="10183"/>
    <cellStyle name="常规 7 4 2 3 2 2 2" xfId="10184"/>
    <cellStyle name="常规 17 3 3 6 2" xfId="10185"/>
    <cellStyle name="常规 3 2 2 2 2" xfId="10186"/>
    <cellStyle name="计算 2 2 5 2 2" xfId="10187"/>
    <cellStyle name="常规 5 9 4" xfId="10188"/>
    <cellStyle name="常规 5 9 2 3" xfId="10189"/>
    <cellStyle name="强调文字颜色 6 2 4 2 2 2" xfId="10190"/>
    <cellStyle name="常规 9 3 4 5 2" xfId="10191"/>
    <cellStyle name="好 2 4 3 3 2 2" xfId="10192"/>
    <cellStyle name="常规 5 9 2" xfId="10193"/>
    <cellStyle name="输出 2 2 4 4 2" xfId="10194"/>
    <cellStyle name="常规 5 3 2 4 3 3" xfId="10195"/>
    <cellStyle name="常规 5 3 2 3 2" xfId="10196"/>
    <cellStyle name="常规 7 8 3 7" xfId="10197"/>
    <cellStyle name="常规 3 2 7 6" xfId="10198"/>
    <cellStyle name="常规 6 7 2 9 2" xfId="10199"/>
    <cellStyle name="输出 2 4 4 2 2" xfId="10200"/>
    <cellStyle name="常规 5 9" xfId="10201"/>
    <cellStyle name="常规 6 2 2 2 5 3 2 2" xfId="10202"/>
    <cellStyle name="输出 2 2 4 4" xfId="10203"/>
    <cellStyle name="注释 2 2 5 5 2" xfId="10204"/>
    <cellStyle name="常规 5 8 6" xfId="10205"/>
    <cellStyle name="常规 3 8 2 5 2 2" xfId="10206"/>
    <cellStyle name="常规 8 2 3 3 5" xfId="10207"/>
    <cellStyle name="常规 5 8 4 3" xfId="10208"/>
    <cellStyle name="常规 5 8 4" xfId="10209"/>
    <cellStyle name="常规 7 2 4 2 5" xfId="10210"/>
    <cellStyle name="常规 4 2 5 2 2 6" xfId="10211"/>
    <cellStyle name="常规 57 2 2 3 3" xfId="10212"/>
    <cellStyle name="常规 9 2 2 6 6" xfId="10213"/>
    <cellStyle name="常规 3 3 2 3 2 7" xfId="10214"/>
    <cellStyle name="常规 7 7 4 4" xfId="10215"/>
    <cellStyle name="常规 7 2 3 2 5" xfId="10216"/>
    <cellStyle name="常规 5 8 2" xfId="10217"/>
    <cellStyle name="输出 2 2 4 3 2" xfId="10218"/>
    <cellStyle name="常规 5 3 2 4 2 3" xfId="10219"/>
    <cellStyle name="强调文字颜色 5 2 3 2 5 2" xfId="10220"/>
    <cellStyle name="常规 3 3 3 2 2 3 4 3" xfId="10221"/>
    <cellStyle name="输入 2 4" xfId="10222"/>
    <cellStyle name="常规 6 6 3 2 2 3 5" xfId="10223"/>
    <cellStyle name="常规 5 8" xfId="10224"/>
    <cellStyle name="汇总 2 2 2 7 2 2" xfId="10225"/>
    <cellStyle name="输出 2 2 4 3" xfId="10226"/>
    <cellStyle name="常规 3 2 2 4 3 4" xfId="10227"/>
    <cellStyle name="常规 5 7 7" xfId="10228"/>
    <cellStyle name="常规 5 7 5 3" xfId="10229"/>
    <cellStyle name="常规 8 2 2 4 5" xfId="10230"/>
    <cellStyle name="常规 15 3 2 4 6" xfId="10231"/>
    <cellStyle name="常规 5 7 5 2" xfId="10232"/>
    <cellStyle name="常规 8 2 2 4 4" xfId="10233"/>
    <cellStyle name="常规 5 7 4" xfId="10234"/>
    <cellStyle name="常规 8 5 2 2 3 2 2" xfId="10235"/>
    <cellStyle name="常规 10 2 2 9 3" xfId="10236"/>
    <cellStyle name="常规 6 10 2 2 2 4" xfId="10237"/>
    <cellStyle name="常规 5 7 3 2" xfId="10238"/>
    <cellStyle name="常规 8 2 2 2 4" xfId="10239"/>
    <cellStyle name="常规 5 7 2 6" xfId="10240"/>
    <cellStyle name="常规 7 2 3 5 2 2" xfId="10241"/>
    <cellStyle name="常规 2 2 2 2 2 3 3 5" xfId="10242"/>
    <cellStyle name="常规 5 7 2 4 2 2" xfId="10243"/>
    <cellStyle name="常规 15 2 5 3 3" xfId="10244"/>
    <cellStyle name="常规 26 4 5 3" xfId="10245"/>
    <cellStyle name="常规 31 4 5 3" xfId="10246"/>
    <cellStyle name="常规 3 2 2 2 3 3 4" xfId="10247"/>
    <cellStyle name="常规 4 2 2 3 4 2 2 2" xfId="10248"/>
    <cellStyle name="常规 5 2 8 2 3" xfId="10249"/>
    <cellStyle name="输入 2 2 5 3" xfId="10250"/>
    <cellStyle name="常规 5 7 2 3 2" xfId="10251"/>
    <cellStyle name="常规 6 9 2 7" xfId="10252"/>
    <cellStyle name="常规 5 2 3 2 2" xfId="10253"/>
    <cellStyle name="常规 7 8 2 2 5" xfId="10254"/>
    <cellStyle name="常规 2 10 2 4 2" xfId="10255"/>
    <cellStyle name="常规 5 7 2" xfId="10256"/>
    <cellStyle name="常规 3 2 2 4 3 3 2" xfId="10257"/>
    <cellStyle name="常规 5 7" xfId="10258"/>
    <cellStyle name="输出 2 2 4 2" xfId="10259"/>
    <cellStyle name="常规 6 5 2 6 2 3" xfId="10260"/>
    <cellStyle name="常规 5 6 8 2 2" xfId="10261"/>
    <cellStyle name="常规 5 6 7" xfId="10262"/>
    <cellStyle name="计算 2 2 2 4 2" xfId="10263"/>
    <cellStyle name="常规 9 3 3 4 3 3" xfId="10264"/>
    <cellStyle name="常规 5 6 6" xfId="10265"/>
    <cellStyle name="常规 5 6 4 3 2 2" xfId="10266"/>
    <cellStyle name="常规 5 6 4 3 2" xfId="10267"/>
    <cellStyle name="常规 7 2 6 6 3" xfId="10268"/>
    <cellStyle name="常规 14 6 3 2" xfId="10269"/>
    <cellStyle name="常规 5 6 4 3" xfId="10270"/>
    <cellStyle name="常规 6 6 3 2 2 3 2 2 2" xfId="10271"/>
    <cellStyle name="常规 58 4 4 2" xfId="10272"/>
    <cellStyle name="常规 7 2 3 2 6 2" xfId="10273"/>
    <cellStyle name="常规 5 6 4 2 3" xfId="10274"/>
    <cellStyle name="常规 5 6 4 2 2 2" xfId="10275"/>
    <cellStyle name="常规 5 6 4 2 2" xfId="10276"/>
    <cellStyle name="常规 7 2 6 5 3" xfId="10277"/>
    <cellStyle name="常规 14 6 2 2" xfId="10278"/>
    <cellStyle name="常规 5 6 4 2" xfId="10279"/>
    <cellStyle name="常规 8 2 2 4 6 2 2" xfId="10280"/>
    <cellStyle name="常规 6 2 3 3 7 3" xfId="10281"/>
    <cellStyle name="常规 5 6 3" xfId="10282"/>
    <cellStyle name="常规 9 2 2 4 3 2 2 2" xfId="10283"/>
    <cellStyle name="常规 6 6 2 2 5 2 2 2" xfId="10284"/>
    <cellStyle name="常规 6 3 2 2 3 7" xfId="10285"/>
    <cellStyle name="常规 3 2 2 4 3 2 3" xfId="10286"/>
    <cellStyle name="常规 5 6 2 9" xfId="10287"/>
    <cellStyle name="常规 7 3 3 3 3 4 2 3" xfId="10288"/>
    <cellStyle name="常规 3 3 2 2 3 3" xfId="10289"/>
    <cellStyle name="常规 5 6 2 2 5" xfId="10290"/>
    <cellStyle name="常规 7 11 2 2 2" xfId="10291"/>
    <cellStyle name="常规 15 2 3 3 2 3" xfId="10292"/>
    <cellStyle name="常规 5 6 2 2 2" xfId="10293"/>
    <cellStyle name="常规 7 2 4 5 3" xfId="10294"/>
    <cellStyle name="常规 14 4 2 2" xfId="10295"/>
    <cellStyle name="常规 5 6 2" xfId="10296"/>
    <cellStyle name="常规 6 5 2 6 2 2 2" xfId="10297"/>
    <cellStyle name="常规 6 3 2 2 6" xfId="10298"/>
    <cellStyle name="常规 5 5 7" xfId="10299"/>
    <cellStyle name="常规 5 5 6" xfId="10300"/>
    <cellStyle name="强调文字颜色 2 2 10 2 2" xfId="10301"/>
    <cellStyle name="输出 2 4 5 2" xfId="10302"/>
    <cellStyle name="常规 5 5 5 3 2 2" xfId="10303"/>
    <cellStyle name="常规 2 5 2 2 7" xfId="10304"/>
    <cellStyle name="常规 5 5 5 3 2" xfId="10305"/>
    <cellStyle name="常规 5 5 5 3" xfId="10306"/>
    <cellStyle name="常规 5 5 5 2 2 2" xfId="10307"/>
    <cellStyle name="常规 4 6 2 3 2 3" xfId="10308"/>
    <cellStyle name="常规 5 5 5 2 2" xfId="10309"/>
    <cellStyle name="常规 5 5 4 3 2 2" xfId="10310"/>
    <cellStyle name="常规 5 5 4 3" xfId="10311"/>
    <cellStyle name="常规 8 2 2 3 2 2 4 2 2" xfId="10312"/>
    <cellStyle name="常规 5 5 4 2 2 2" xfId="10313"/>
    <cellStyle name="常规 5 2 10 2 2" xfId="10314"/>
    <cellStyle name="常规 5 5 3 2 4 2 2" xfId="10315"/>
    <cellStyle name="常规 6 6 2 2 5 5" xfId="10316"/>
    <cellStyle name="常规 5 5 3 2 4 2" xfId="10317"/>
    <cellStyle name="常规 5 5 3 2 3 3" xfId="10318"/>
    <cellStyle name="常规 5 5 3 2 2 2 2" xfId="10319"/>
    <cellStyle name="常规 5 5 3 2 2" xfId="10320"/>
    <cellStyle name="常规 5 5 2 3 2" xfId="10321"/>
    <cellStyle name="常规 6 5 3 2 2 3 2 2 2" xfId="10322"/>
    <cellStyle name="常规 9 5 2 2 2 2 2" xfId="10323"/>
    <cellStyle name="常规 5 5 2 2 3 3" xfId="10324"/>
    <cellStyle name="常规 5 5 2 2 2 3" xfId="10325"/>
    <cellStyle name="常规 54 2 4 2 2" xfId="10326"/>
    <cellStyle name="常规 49 2 4 2 2" xfId="10327"/>
    <cellStyle name="常规 5 5 2 2 2" xfId="10328"/>
    <cellStyle name="常规 6 3 3 2 3 2 3" xfId="10329"/>
    <cellStyle name="常规 5 4 4 2 2" xfId="10330"/>
    <cellStyle name="常规 5 4 3 3" xfId="10331"/>
    <cellStyle name="常规 5 4 3 2 2 2" xfId="10332"/>
    <cellStyle name="常规 12 3 3 3 3" xfId="10333"/>
    <cellStyle name="常规 5 4 2 3 3 3" xfId="10334"/>
    <cellStyle name="常规 3 2 3 4 2 5 2" xfId="10335"/>
    <cellStyle name="常规 58 2 2 5" xfId="10336"/>
    <cellStyle name="常规 5 4 2 3 2 3" xfId="10337"/>
    <cellStyle name="常规 6 3 5 2 2 2" xfId="10338"/>
    <cellStyle name="常规 7 7 5 2" xfId="10339"/>
    <cellStyle name="常规 6 4 2 5 4 2 2" xfId="10340"/>
    <cellStyle name="常规 5 4 2 3 2" xfId="10341"/>
    <cellStyle name="常规 6 5 3 2 2 2 2 2 2" xfId="10342"/>
    <cellStyle name="常规 6 2 2 2 3 8 2" xfId="10343"/>
    <cellStyle name="常规 10 6 3 6" xfId="10344"/>
    <cellStyle name="常规 3 3 3 2 4 2 2 2" xfId="10345"/>
    <cellStyle name="常规 6 11 4 5" xfId="10346"/>
    <cellStyle name="常规 8 5 5 2 3" xfId="10347"/>
    <cellStyle name="常规 5 4 2 2 5" xfId="10348"/>
    <cellStyle name="强调文字颜色 3 2 3 3 2 3" xfId="10349"/>
    <cellStyle name="计算 2 3 3 2" xfId="10350"/>
    <cellStyle name="常规 6 6 2 2 3 3 5" xfId="10351"/>
    <cellStyle name="好 2 3 3 4" xfId="10352"/>
    <cellStyle name="强调文字颜色 5 2 2 2 3 2 2" xfId="10353"/>
    <cellStyle name="常规 5 4 2 2 3 3" xfId="10354"/>
    <cellStyle name="常规 5 4 2 2 2 3" xfId="10355"/>
    <cellStyle name="常规 5 4 2 2 2 2" xfId="10356"/>
    <cellStyle name="常规 12 2 3 3 3" xfId="10357"/>
    <cellStyle name="常规 5 4" xfId="10358"/>
    <cellStyle name="常规 3 3 4 7 3" xfId="10359"/>
    <cellStyle name="常规 5 3 8 2" xfId="10360"/>
    <cellStyle name="常规 7 5 3 10 2" xfId="10361"/>
    <cellStyle name="常规 6 4 3 3 5 2 2" xfId="10362"/>
    <cellStyle name="常规 5 3 8" xfId="10363"/>
    <cellStyle name="常规 7 5 3 10" xfId="10364"/>
    <cellStyle name="常规 6 4 3 3 5 2" xfId="10365"/>
    <cellStyle name="常规 5 3 7 2 2" xfId="10366"/>
    <cellStyle name="常规 3 2 2 3 2 3 3" xfId="10367"/>
    <cellStyle name="常规 6 14 3" xfId="10368"/>
    <cellStyle name="常规 5 3 7 2" xfId="10369"/>
    <cellStyle name="解释性文本 2 11" xfId="10370"/>
    <cellStyle name="常规 6 4 2 3 3 4 2 2" xfId="10371"/>
    <cellStyle name="常规 5 3 6 4 3" xfId="10372"/>
    <cellStyle name="常规 7 4 2 2" xfId="10373"/>
    <cellStyle name="常规 7 3 3 4 3 3 2" xfId="10374"/>
    <cellStyle name="常规 5 3 6 4 2" xfId="10375"/>
    <cellStyle name="常规 5 3 6 4" xfId="10376"/>
    <cellStyle name="常规 9 3 3 2 6 2 2" xfId="10377"/>
    <cellStyle name="常规 5 3 6 3 2 2" xfId="10378"/>
    <cellStyle name="常规 5 3 6 3 2" xfId="10379"/>
    <cellStyle name="常规 5 3 6 3" xfId="10380"/>
    <cellStyle name="常规 5 3 6 2 3" xfId="10381"/>
    <cellStyle name="常规 42 3 5 2" xfId="10382"/>
    <cellStyle name="常规 37 3 5 2" xfId="10383"/>
    <cellStyle name="常规 5 3 6 2 2" xfId="10384"/>
    <cellStyle name="常规 6 9 3 7 2" xfId="10385"/>
    <cellStyle name="常规 5 3 5 6" xfId="10386"/>
    <cellStyle name="常规 5 3 5 5 2" xfId="10387"/>
    <cellStyle name="常规 2 2 3 3 7 2 2" xfId="10388"/>
    <cellStyle name="20% - 强调文字颜色 2 2 2 4 2 2" xfId="10389"/>
    <cellStyle name="常规 5 3 5 5" xfId="10390"/>
    <cellStyle name="常规 2 2 3 3 7 2" xfId="10391"/>
    <cellStyle name="20% - 强调文字颜色 2 2 2 4 2" xfId="10392"/>
    <cellStyle name="常规 9 2 7 3 2 2" xfId="10393"/>
    <cellStyle name="常规 7 3 2 2" xfId="10394"/>
    <cellStyle name="常规 5 3 5 4 3" xfId="10395"/>
    <cellStyle name="常规 7 3 3 4 2 3 2" xfId="10396"/>
    <cellStyle name="常规 5 3 5 4 2" xfId="10397"/>
    <cellStyle name="常规 6 8 2 6 2 2" xfId="10398"/>
    <cellStyle name="常规 4 2 4 6 2" xfId="10399"/>
    <cellStyle name="常规 5 3 5 4" xfId="10400"/>
    <cellStyle name="常规 6 8 2 6 2" xfId="10401"/>
    <cellStyle name="常规 4 2 4 6" xfId="10402"/>
    <cellStyle name="常规 5 3 5 3 2" xfId="10403"/>
    <cellStyle name="常规 7 3 3 4 2 5 2 2" xfId="10404"/>
    <cellStyle name="常规 5 3 5 3" xfId="10405"/>
    <cellStyle name="常规 6 5 2 2 3 6 2" xfId="10406"/>
    <cellStyle name="常规 5 3 5 2 3" xfId="10407"/>
    <cellStyle name="常规 42 2 5 2" xfId="10408"/>
    <cellStyle name="常规 37 2 5 2" xfId="10409"/>
    <cellStyle name="常规 5 3 4 7 2" xfId="10410"/>
    <cellStyle name="常规 7 4 4 2 2 5 2 3" xfId="10411"/>
    <cellStyle name="常规 19 5 3 2" xfId="10412"/>
    <cellStyle name="常规 5 3 4 6" xfId="10413"/>
    <cellStyle name="常规 6 9 3 6 2" xfId="10414"/>
    <cellStyle name="常规 6 12 8 2 2" xfId="10415"/>
    <cellStyle name="常规 55 2 2 2" xfId="10416"/>
    <cellStyle name="常规 60 2 2 2" xfId="10417"/>
    <cellStyle name="常规 7 2 2 2 2 8" xfId="10418"/>
    <cellStyle name="常规 5 3 4 5" xfId="10419"/>
    <cellStyle name="常规 7 2 2 2" xfId="10420"/>
    <cellStyle name="常规 5 3 4 4 3" xfId="10421"/>
    <cellStyle name="常规 2 2 2 3 2 2 2 6 2" xfId="10422"/>
    <cellStyle name="常规 2 2 2 5 3 2 2 2" xfId="10423"/>
    <cellStyle name="常规 10 3 3 3 5 3" xfId="10424"/>
    <cellStyle name="常规 5 3 4 4 2" xfId="10425"/>
    <cellStyle name="常规 6 4 3 11" xfId="10426"/>
    <cellStyle name="常规 8 2 2 3 2 2 2 2 2" xfId="10427"/>
    <cellStyle name="常规 5 3 4 3" xfId="10428"/>
    <cellStyle name="常规 2 3 4 3 8 2" xfId="10429"/>
    <cellStyle name="常规 5 3 4 2 4" xfId="10430"/>
    <cellStyle name="强调文字颜色 3 2 2 5 2 2" xfId="10431"/>
    <cellStyle name="常规 5 3 3 8 2" xfId="10432"/>
    <cellStyle name="检查单元格 2 5 3" xfId="10433"/>
    <cellStyle name="常规 5 3 3 8" xfId="10434"/>
    <cellStyle name="常规 4 2 3 4 3" xfId="10435"/>
    <cellStyle name="常规 5 3 3 6" xfId="10436"/>
    <cellStyle name="常规 6 9 3 5 2" xfId="10437"/>
    <cellStyle name="常规 7 2 2 3 7 2 2" xfId="10438"/>
    <cellStyle name="强调文字颜色 6 2 3 3 3 2" xfId="10439"/>
    <cellStyle name="20% - 强调文字颜色 5 2 2 5 2" xfId="10440"/>
    <cellStyle name="常规 24 4 2" xfId="10441"/>
    <cellStyle name="常规 19 4 2" xfId="10442"/>
    <cellStyle name="常规 9 3 2 4 2 2" xfId="10443"/>
    <cellStyle name="警告文本 2 2 2 9 2" xfId="10444"/>
    <cellStyle name="常规 5 3 3 4 3 3" xfId="10445"/>
    <cellStyle name="常规 5 3 3 4 3 2" xfId="10446"/>
    <cellStyle name="常规 5 3 3 4 2 3" xfId="10447"/>
    <cellStyle name="常规 3 3 2 3 4 5 2 2" xfId="10448"/>
    <cellStyle name="常规 3 2 2 5 3 4 2" xfId="10449"/>
    <cellStyle name="常规 9 2 3 2 2 4 2 2" xfId="10450"/>
    <cellStyle name="常规 6 5 4 2 3 4 2" xfId="10451"/>
    <cellStyle name="常规 5 3 3 4" xfId="10452"/>
    <cellStyle name="常规 6 10 4 6 2 2" xfId="10453"/>
    <cellStyle name="常规 5 3 3 3 3 3" xfId="10454"/>
    <cellStyle name="常规 5 3 3 3" xfId="10455"/>
    <cellStyle name="常规 5 3 3 2 4" xfId="10456"/>
    <cellStyle name="强调文字颜色 3 2 2 4 2 2" xfId="10457"/>
    <cellStyle name="常规 5 3 3 2 3 4 2" xfId="10458"/>
    <cellStyle name="常规 9 2 2 2 7 3" xfId="10459"/>
    <cellStyle name="常规 5 3 3 2 3 3 2" xfId="10460"/>
    <cellStyle name="常规 9 2 2 2 6 3" xfId="10461"/>
    <cellStyle name="常规 5 3 3 2 3 3" xfId="10462"/>
    <cellStyle name="常规 5 5 2 5" xfId="10463"/>
    <cellStyle name="常规 5 3 3 2 3" xfId="10464"/>
    <cellStyle name="常规 9 2 4 2 3 2 2 2" xfId="10465"/>
    <cellStyle name="常规 5 3 3 2 2 4 3" xfId="10466"/>
    <cellStyle name="强调文字颜色 1 2 4 3 2" xfId="10467"/>
    <cellStyle name="常规 6 11 2 3" xfId="10468"/>
    <cellStyle name="检查单元格 2 4 2 3" xfId="10469"/>
    <cellStyle name="常规 5 3 3 2 2 4 2" xfId="10470"/>
    <cellStyle name="常规 6 5 2 2 2 4 4 2 2" xfId="10471"/>
    <cellStyle name="强调文字颜色 3 2 2" xfId="10472"/>
    <cellStyle name="检查单元格 2 4 2 2" xfId="10473"/>
    <cellStyle name="常规 5 3 3 2 2 3 3" xfId="10474"/>
    <cellStyle name="强调文字颜色 1 2 4 2 2" xfId="10475"/>
    <cellStyle name="常规 5 3 3 2 2 3 2" xfId="10476"/>
    <cellStyle name="常规 59 2 8" xfId="10477"/>
    <cellStyle name="常规 5 3 3 2 2 3" xfId="10478"/>
    <cellStyle name="常规 47 3 4 2 2" xfId="10479"/>
    <cellStyle name="常规 52 3 4 2 2" xfId="10480"/>
    <cellStyle name="常规 5 3 3 2 2 2 2" xfId="10481"/>
    <cellStyle name="常规 5 3 3 2 2 2" xfId="10482"/>
    <cellStyle name="常规 5 3 3 2 2" xfId="10483"/>
    <cellStyle name="常规 5 3 3" xfId="10484"/>
    <cellStyle name="常规 7 8 2 3 2 2" xfId="10485"/>
    <cellStyle name="常规 5 3 2 6" xfId="10486"/>
    <cellStyle name="常规 6 9 3 4 2" xfId="10487"/>
    <cellStyle name="常规 2 2 3 3 4 3" xfId="10488"/>
    <cellStyle name="20% - 强调文字颜色 5 2 2 4 2" xfId="10489"/>
    <cellStyle name="60% - 强调文字颜色 5 2 5" xfId="10490"/>
    <cellStyle name="常规 24 3 2" xfId="10491"/>
    <cellStyle name="常规 19 3 2" xfId="10492"/>
    <cellStyle name="常规 5 3 2 5" xfId="10493"/>
    <cellStyle name="常规 5 3 2 4 3 2 2" xfId="10494"/>
    <cellStyle name="常规 5 3 2 4 3 2" xfId="10495"/>
    <cellStyle name="常规 3 3 3 2 2 3 5 2" xfId="10496"/>
    <cellStyle name="常规 4 2 4 2 5" xfId="10497"/>
    <cellStyle name="常规 5 3 2 4 2 2 2" xfId="10498"/>
    <cellStyle name="常规 5 3 2 3 3 3" xfId="10499"/>
    <cellStyle name="常规 4 9 2" xfId="10500"/>
    <cellStyle name="输出 2 2 3 4 2" xfId="10501"/>
    <cellStyle name="注释 2 2 5 4 2 2" xfId="10502"/>
    <cellStyle name="常规 5 3 2 3 3 2 2" xfId="10503"/>
    <cellStyle name="常规 5 3 2 3 3 2" xfId="10504"/>
    <cellStyle name="常规 5 3 2 3 2 3" xfId="10505"/>
    <cellStyle name="常规 3 3 3 2 2 2 4 3" xfId="10506"/>
    <cellStyle name="常规 3 2 2 4 2 4 2" xfId="10507"/>
    <cellStyle name="强调文字颜色 4 2 2 6" xfId="10508"/>
    <cellStyle name="常规 5 3 2 3 2 2 2" xfId="10509"/>
    <cellStyle name="常规 3 3 3 2 2 2 4 2 2" xfId="10510"/>
    <cellStyle name="常规 13 6 4" xfId="10511"/>
    <cellStyle name="常规 5 3 2 3 2 2" xfId="10512"/>
    <cellStyle name="常规 2 3 2 2 2 2 4 2" xfId="10513"/>
    <cellStyle name="常规 4 2 4 2 2 5" xfId="10514"/>
    <cellStyle name="常规 6 4 3 2 2 2 4 2 2" xfId="10515"/>
    <cellStyle name="常规 7 4 3 3 4 3" xfId="10516"/>
    <cellStyle name="常规 6 6 2 2 4 2 2 2" xfId="10517"/>
    <cellStyle name="常规 3 2 2 3 3 2 3" xfId="10518"/>
    <cellStyle name="常规 5 3 2 2 3 3" xfId="10519"/>
    <cellStyle name="常规 3 9 2" xfId="10520"/>
    <cellStyle name="常规 6 12 5 4 2 2" xfId="10521"/>
    <cellStyle name="常规 5 3 2 2 3 2 2" xfId="10522"/>
    <cellStyle name="常规 5 3 2 2 2 4 2" xfId="10523"/>
    <cellStyle name="常规 3 8 3 2" xfId="10524"/>
    <cellStyle name="常规 5 3 2 2 2 3 2" xfId="10525"/>
    <cellStyle name="常规 3 8 2 2" xfId="10526"/>
    <cellStyle name="输出 2 2 2 3 2 2" xfId="10527"/>
    <cellStyle name="强调文字颜色 4 3 2" xfId="10528"/>
    <cellStyle name="常规 5 3 2 2 2 3" xfId="10529"/>
    <cellStyle name="常规 3 8 2" xfId="10530"/>
    <cellStyle name="常规 3 3 5 3 5 2" xfId="10531"/>
    <cellStyle name="常规 6 5 3 3 4 4 2 2" xfId="10532"/>
    <cellStyle name="常规 6 12 3 2 4" xfId="10533"/>
    <cellStyle name="常规 9 6 4 3 2 2" xfId="10534"/>
    <cellStyle name="输出 2 2 2 3 2" xfId="10535"/>
    <cellStyle name="强调文字颜色 4 3" xfId="10536"/>
    <cellStyle name="常规 5 3 2 2 2 2" xfId="10537"/>
    <cellStyle name="常规 5 3 2 2 2" xfId="10538"/>
    <cellStyle name="常规 7 8 2 7" xfId="10539"/>
    <cellStyle name="常规 8 2 4 2 2 4 3" xfId="10540"/>
    <cellStyle name="常规 5 3 2 2" xfId="10541"/>
    <cellStyle name="常规 5 3 2" xfId="10542"/>
    <cellStyle name="常规 3 3 4 7 2 2" xfId="10543"/>
    <cellStyle name="常规 5 3" xfId="10544"/>
    <cellStyle name="常规 3 3 4 7 2" xfId="10545"/>
    <cellStyle name="常规 9 2 2 2 2 2 5 2" xfId="10546"/>
    <cellStyle name="常规 22 2 4 3 3" xfId="10547"/>
    <cellStyle name="常规 17 2 4 3 3" xfId="10548"/>
    <cellStyle name="常规 6 2 2 2 3 7 2 2" xfId="10549"/>
    <cellStyle name="常规 6 2 2 2 7" xfId="10550"/>
    <cellStyle name="常规 6 2 2 2 3 7 2" xfId="10551"/>
    <cellStyle name="常规 5 2 9" xfId="10552"/>
    <cellStyle name="常规 7 2 3 4 2 6 3" xfId="10553"/>
    <cellStyle name="常规 3 2 2 4 4 2 2 2" xfId="10554"/>
    <cellStyle name="常规 9 2 3 2 2 5 2" xfId="10555"/>
    <cellStyle name="常规 5 2 8 4 3" xfId="10556"/>
    <cellStyle name="常规 6 6 2 2" xfId="10557"/>
    <cellStyle name="常规 5 2 8 3 2 2" xfId="10558"/>
    <cellStyle name="常规 3 2 2 2 3 4 3 2" xfId="10559"/>
    <cellStyle name="常规 3 7 2 2 2 2 2" xfId="10560"/>
    <cellStyle name="常规 5 2 7 4 2" xfId="10561"/>
    <cellStyle name="强调文字颜色 2 2 3 7" xfId="10562"/>
    <cellStyle name="常规 5 2 7 4" xfId="10563"/>
    <cellStyle name="常规 6 9 3 3 2 2" xfId="10564"/>
    <cellStyle name="强调文字颜色 1 2 2 2 3 4" xfId="10565"/>
    <cellStyle name="常规 6 4 2 4 2" xfId="10566"/>
    <cellStyle name="常规 5 2 7 2 2" xfId="10567"/>
    <cellStyle name="链接单元格 2 4 3 3" xfId="10568"/>
    <cellStyle name="常规 6 4 2 2" xfId="10569"/>
    <cellStyle name="常规 5 2 6 4 3" xfId="10570"/>
    <cellStyle name="常规 4 3 3 2 2 7" xfId="10571"/>
    <cellStyle name="强调文字颜色 6 2 3 7 3" xfId="10572"/>
    <cellStyle name="常规 5 2 6 3 2 2 2" xfId="10573"/>
    <cellStyle name="常规 5 2 5 9" xfId="10574"/>
    <cellStyle name="常规 15 4 2 2 3 2" xfId="10575"/>
    <cellStyle name="常规 6 3 4 4 4 2 2" xfId="10576"/>
    <cellStyle name="常规 6 7 4 5" xfId="10577"/>
    <cellStyle name="常规 6 9 7 2 2" xfId="10578"/>
    <cellStyle name="常规 5 2 5 8 2" xfId="10579"/>
    <cellStyle name="常规 6 3 5 2" xfId="10580"/>
    <cellStyle name="常规 5 2 5 7 3" xfId="10581"/>
    <cellStyle name="常规 5 2 5 7 2 2" xfId="10582"/>
    <cellStyle name="常规 23 6 2" xfId="10583"/>
    <cellStyle name="常规 18 6 2" xfId="10584"/>
    <cellStyle name="常规 6 3 3 2" xfId="10585"/>
    <cellStyle name="常规 5 2 5 5 3" xfId="10586"/>
    <cellStyle name="常规 7 3 3 3 2 4 2" xfId="10587"/>
    <cellStyle name="常规 3 6 3 2 2" xfId="10588"/>
    <cellStyle name="常规 5 2 5 5 2 2" xfId="10589"/>
    <cellStyle name="常规 5 2 5 4" xfId="10590"/>
    <cellStyle name="常规 5 2 5 3 3" xfId="10591"/>
    <cellStyle name="常规 6 7 3 2 3 4 2" xfId="10592"/>
    <cellStyle name="常规 7 2 3 4 2 2 3 3" xfId="10593"/>
    <cellStyle name="常规 7 3 3 3 2 2 2" xfId="10594"/>
    <cellStyle name="常规 41 2 6 2" xfId="10595"/>
    <cellStyle name="常规 36 2 6 2" xfId="10596"/>
    <cellStyle name="常规 5 2 5 3 2" xfId="10597"/>
    <cellStyle name="链接单元格 2 2 4 3" xfId="10598"/>
    <cellStyle name="常规 7 3 3 4 2 4 2 2" xfId="10599"/>
    <cellStyle name="常规 5 2 5 3" xfId="10600"/>
    <cellStyle name="常规 6 4 3 10" xfId="10601"/>
    <cellStyle name="常规 5 2 4 9" xfId="10602"/>
    <cellStyle name="常规 5 2 4 8 2" xfId="10603"/>
    <cellStyle name="常规 5 5 3 5 3" xfId="10604"/>
    <cellStyle name="常规 5 2 4 6" xfId="10605"/>
    <cellStyle name="常规 6 9 2 6 2" xfId="10606"/>
    <cellStyle name="常规 6 12 7 2 2" xfId="10607"/>
    <cellStyle name="常规 5 2 4 5" xfId="10608"/>
    <cellStyle name="常规 6 3 2 3 2 7 2" xfId="10609"/>
    <cellStyle name="常规 5 2 4 4 2" xfId="10610"/>
    <cellStyle name="常规 6 3 2 3 2 7" xfId="10611"/>
    <cellStyle name="常规 7 3 3 2 3 2" xfId="10612"/>
    <cellStyle name="强调文字颜色 4 2 9 2 2" xfId="10613"/>
    <cellStyle name="常规 6 3 2 3 2 6 3" xfId="10614"/>
    <cellStyle name="常规 7 2 2 2 2 6 2 2" xfId="10615"/>
    <cellStyle name="常规 5 2 4 3 3" xfId="10616"/>
    <cellStyle name="常规 6 6 4 2 2 5 2" xfId="10617"/>
    <cellStyle name="常规 6 7 3 2 2 4 2" xfId="10618"/>
    <cellStyle name="常规 5 2 4 3 2" xfId="10619"/>
    <cellStyle name="常规 5 2 4 2 7 2" xfId="10620"/>
    <cellStyle name="注释 2 2 2 5 2 2" xfId="10621"/>
    <cellStyle name="常规 6 4 4 2 3 3 3" xfId="10622"/>
    <cellStyle name="常规 7 3 3 2 2 2" xfId="10623"/>
    <cellStyle name="常规 6 3 2 3 2 5 3" xfId="10624"/>
    <cellStyle name="常规 3 3 3 2 2 4 2" xfId="10625"/>
    <cellStyle name="常规 5 2 3 9 2" xfId="10626"/>
    <cellStyle name="常规 43 2 8" xfId="10627"/>
    <cellStyle name="常规 38 2 8" xfId="10628"/>
    <cellStyle name="常规 9 3 2 2 2 3 2" xfId="10629"/>
    <cellStyle name="常规 7 4 4 2 2 4" xfId="10630"/>
    <cellStyle name="常规 5 2 3 9" xfId="10631"/>
    <cellStyle name="常规 23 4 5" xfId="10632"/>
    <cellStyle name="常规 2 2 3 2 5 6" xfId="10633"/>
    <cellStyle name="常规 5 2 3 8 3" xfId="10634"/>
    <cellStyle name="常规 9 3 2 2 2 2 3" xfId="10635"/>
    <cellStyle name="常规 5 2 3 8 2" xfId="10636"/>
    <cellStyle name="常规 2 2 3 2 5 5 2" xfId="10637"/>
    <cellStyle name="常规 5 2 3 8" xfId="10638"/>
    <cellStyle name="常规 23 4 4" xfId="10639"/>
    <cellStyle name="常规 18 4 4" xfId="10640"/>
    <cellStyle name="常规 10 6 2 5 3" xfId="10641"/>
    <cellStyle name="常规 2 2 3 2 5 5" xfId="10642"/>
    <cellStyle name="常规 6 9 2 4" xfId="10643"/>
    <cellStyle name="常规 7 8 2 2 2" xfId="10644"/>
    <cellStyle name="常规 5 2 3 6" xfId="10645"/>
    <cellStyle name="常规 6 9 2 5 2" xfId="10646"/>
    <cellStyle name="常规 5 2 3 5 4 3" xfId="10647"/>
    <cellStyle name="常规 2 6 3 9" xfId="10648"/>
    <cellStyle name="常规 8 3 2 2 7" xfId="10649"/>
    <cellStyle name="常规 6 7 3 5" xfId="10650"/>
    <cellStyle name="强调文字颜色 5 2 2 3 4 2 2" xfId="10651"/>
    <cellStyle name="好 2 2 3 2 2 2" xfId="10652"/>
    <cellStyle name="常规 7 3 3 5 2" xfId="10653"/>
    <cellStyle name="常规 9 3 2 2 3 4 2" xfId="10654"/>
    <cellStyle name="常规 2 4 3 2 2 6 2 2" xfId="10655"/>
    <cellStyle name="常规 5 2 3 5" xfId="10656"/>
    <cellStyle name="常规 6 2 2 4 3 2 2 2" xfId="10657"/>
    <cellStyle name="常规 5 2 3 4 3 3" xfId="10658"/>
    <cellStyle name="常规 4 3 3 2 6 2 2" xfId="10659"/>
    <cellStyle name="常规 2 5 2 9" xfId="10660"/>
    <cellStyle name="常规 5 2 3 4 3 2 2" xfId="10661"/>
    <cellStyle name="常规 2 5 2 8 2" xfId="10662"/>
    <cellStyle name="常规 6 6 3 4" xfId="10663"/>
    <cellStyle name="常规 9 5 3 2 2 2" xfId="10664"/>
    <cellStyle name="强调文字颜色 2 2 2 5 3 2" xfId="10665"/>
    <cellStyle name="常规 6 5 3 2 3 3 2 2" xfId="10666"/>
    <cellStyle name="常规 45 4 6" xfId="10667"/>
    <cellStyle name="常规 50 4 6" xfId="10668"/>
    <cellStyle name="常规 5 2 3 4 3 2" xfId="10669"/>
    <cellStyle name="常规 10 3 5 4 3" xfId="10670"/>
    <cellStyle name="常规 2 3 2 2 3 2 3" xfId="10671"/>
    <cellStyle name="常规 5 2 3 4 2 3" xfId="10672"/>
    <cellStyle name="常规 50 2 2 2" xfId="10673"/>
    <cellStyle name="常规 45 2 2 2" xfId="10674"/>
    <cellStyle name="常规 6 5 3 6 2" xfId="10675"/>
    <cellStyle name="常规 2 4 2 3 2 8" xfId="10676"/>
    <cellStyle name="常规 6 5 2 4 3 5" xfId="10677"/>
    <cellStyle name="常规 39 2 2 4 2" xfId="10678"/>
    <cellStyle name="常规 44 2 2 4 2" xfId="10679"/>
    <cellStyle name="常规 9 5 5 3 2 2" xfId="10680"/>
    <cellStyle name="常规 9 6 2 6 3" xfId="10681"/>
    <cellStyle name="常规 5 2 3 3 3 3 2 2" xfId="10682"/>
    <cellStyle name="常规 2 4 2 9 2 2" xfId="10683"/>
    <cellStyle name="常规 5 2 3 3 3 3" xfId="10684"/>
    <cellStyle name="常规 4 3 3 2 5 2 2" xfId="10685"/>
    <cellStyle name="常规 5 2 3 3 3 2 2 2" xfId="10686"/>
    <cellStyle name="常规 7 2 7 2 6" xfId="10687"/>
    <cellStyle name="常规 7 11 4 3" xfId="10688"/>
    <cellStyle name="常规 7 3 2 2 5 2" xfId="10689"/>
    <cellStyle name="常规 58 9" xfId="10690"/>
    <cellStyle name="输入 2 2 8" xfId="10691"/>
    <cellStyle name="常规 22 3 2 3 2 2 2" xfId="10692"/>
    <cellStyle name="常规 17 3 2 3 2 2 2" xfId="10693"/>
    <cellStyle name="常规 6 5 3 4 2" xfId="10694"/>
    <cellStyle name="常规 6 7 12" xfId="10695"/>
    <cellStyle name="输出 2 2 7 2 2" xfId="10696"/>
    <cellStyle name="常规 5 2 3 3 3 2 2" xfId="10697"/>
    <cellStyle name="计算 3 2" xfId="10698"/>
    <cellStyle name="常规 8 2 3 2 5 3" xfId="10699"/>
    <cellStyle name="常规 36 2 2 6" xfId="10700"/>
    <cellStyle name="常规 41 2 2 6" xfId="10701"/>
    <cellStyle name="常规 6 5 3 4" xfId="10702"/>
    <cellStyle name="输出 2 2 7 2" xfId="10703"/>
    <cellStyle name="常规 6 5 3 2 3 2 2 2" xfId="10704"/>
    <cellStyle name="常规 39 4 6" xfId="10705"/>
    <cellStyle name="常规 44 4 6" xfId="10706"/>
    <cellStyle name="常规 7 8 2 4 2 2" xfId="10707"/>
    <cellStyle name="常规 36 3" xfId="10708"/>
    <cellStyle name="常规 41 3" xfId="10709"/>
    <cellStyle name="常规 3 4 2 3 5 2 2" xfId="10710"/>
    <cellStyle name="强调文字颜色 2 2 2 2 7 3" xfId="10711"/>
    <cellStyle name="常规 5 2 3 3 2 4 2" xfId="10712"/>
    <cellStyle name="强调文字颜色 3 2 3 9 3" xfId="10713"/>
    <cellStyle name="强调文字颜色 3 2 3 8 3" xfId="10714"/>
    <cellStyle name="常规 5 2 3 3 2 3 2" xfId="10715"/>
    <cellStyle name="常规 6 4 4 5 2" xfId="10716"/>
    <cellStyle name="常规 7 2 11" xfId="10717"/>
    <cellStyle name="常规 8 2 3 3 2 3 3" xfId="10718"/>
    <cellStyle name="60% - 强调文字颜色 4 2" xfId="10719"/>
    <cellStyle name="常规 3 2 5 4 6" xfId="10720"/>
    <cellStyle name="常规 5 2 3 2 4" xfId="10721"/>
    <cellStyle name="常规 7 8 2 2 7" xfId="10722"/>
    <cellStyle name="常规 6 6 2 2 2 2 2 4 2 2" xfId="10723"/>
    <cellStyle name="常规 6 9 2 9" xfId="10724"/>
    <cellStyle name="常规 6 4 3 8" xfId="10725"/>
    <cellStyle name="常规 6 4 3 7" xfId="10726"/>
    <cellStyle name="常规 6 6 10 3" xfId="10727"/>
    <cellStyle name="常规 6 2 2 6 3 2" xfId="10728"/>
    <cellStyle name="常规 6 4 3 6 3" xfId="10729"/>
    <cellStyle name="常规 6 9 3 4 4 3" xfId="10730"/>
    <cellStyle name="常规 6 4 3 5 3" xfId="10731"/>
    <cellStyle name="常规 6 4 3 5 2" xfId="10732"/>
    <cellStyle name="常规 6 4 3 5" xfId="10733"/>
    <cellStyle name="常规 2 2 4 4 5 2" xfId="10734"/>
    <cellStyle name="常规 3 6 2 3 3" xfId="10735"/>
    <cellStyle name="常规 6 4 3 4 2" xfId="10736"/>
    <cellStyle name="常规 2 2 9 9" xfId="10737"/>
    <cellStyle name="常规 5 2 2 3 2 3 4 2" xfId="10738"/>
    <cellStyle name="常规 2 2 2 5 4 2" xfId="10739"/>
    <cellStyle name="常规 3 4 3 2 3" xfId="10740"/>
    <cellStyle name="常规 4 5 2 5" xfId="10741"/>
    <cellStyle name="常规 5 2 3 2 3" xfId="10742"/>
    <cellStyle name="常规 9 2 4 2 2 2 2 2" xfId="10743"/>
    <cellStyle name="常规 3 6 4 5 2" xfId="10744"/>
    <cellStyle name="常规 7 2 5 2 2 2 3" xfId="10745"/>
    <cellStyle name="常规 55 4 4 2" xfId="10746"/>
    <cellStyle name="常规 7 3 3 2 8 2" xfId="10747"/>
    <cellStyle name="常规 6 3 3 2 2 2 5" xfId="10748"/>
    <cellStyle name="常规 6 3 2 3 2 3 3" xfId="10749"/>
    <cellStyle name="常规 7 10 5" xfId="10750"/>
    <cellStyle name="常规 6 4 2 8 3" xfId="10751"/>
    <cellStyle name="常规 9 2 3 3 4 2" xfId="10752"/>
    <cellStyle name="常规 2 3 3 2 5 3" xfId="10753"/>
    <cellStyle name="常规 6 4 2 8 2 2" xfId="10754"/>
    <cellStyle name="强调文字颜色 1 2 2 2 2 3 3" xfId="10755"/>
    <cellStyle name="常规 6 4 2 7 2 2" xfId="10756"/>
    <cellStyle name="常规 8 2 7 6" xfId="10757"/>
    <cellStyle name="常规 6 4 2 7" xfId="10758"/>
    <cellStyle name="常规 6 9 3 3 5" xfId="10759"/>
    <cellStyle name="常规 6 4 2 6" xfId="10760"/>
    <cellStyle name="输出 2 9 3" xfId="10761"/>
    <cellStyle name="常规 2 2 3 2 3 4 2 2 2" xfId="10762"/>
    <cellStyle name="常规 2 3 2 3 2 3 6" xfId="10763"/>
    <cellStyle name="常规 6 4 2 5 4 2" xfId="10764"/>
    <cellStyle name="常规 6 4 2 2 2 3 2 3" xfId="10765"/>
    <cellStyle name="常规 3 2 3 4 2 4" xfId="10766"/>
    <cellStyle name="常规 6 4 2 5" xfId="10767"/>
    <cellStyle name="常规 6 9 3 3 3" xfId="10768"/>
    <cellStyle name="常规 6 5 3 2 2 2 4 2 2" xfId="10769"/>
    <cellStyle name="常规 6 4 2 4 5" xfId="10770"/>
    <cellStyle name="常规 5 5 5 4 2" xfId="10771"/>
    <cellStyle name="常规 6 4 2 2 2 2 2 4" xfId="10772"/>
    <cellStyle name="常规 6 4 2 4 4 3" xfId="10773"/>
    <cellStyle name="常规 3 2 3 3 2 5" xfId="10774"/>
    <cellStyle name="常规 9 5 7" xfId="10775"/>
    <cellStyle name="常规 5 2 2 9 3" xfId="10776"/>
    <cellStyle name="常规 2 2 3 2 4 6 3" xfId="10777"/>
    <cellStyle name="常规 5 2 2 9 2 2" xfId="10778"/>
    <cellStyle name="常规 5 2 2 6 4 3" xfId="10779"/>
    <cellStyle name="注释 2 11" xfId="10780"/>
    <cellStyle name="常规 7 2 4 6 2" xfId="10781"/>
    <cellStyle name="常规 5 2 2 6 3 3" xfId="10782"/>
    <cellStyle name="60% - 强调文字颜色 2 2 3 3 2" xfId="10783"/>
    <cellStyle name="常规 3 3 2 2 2 3 2 2" xfId="10784"/>
    <cellStyle name="常规 7 2 4 4 5" xfId="10785"/>
    <cellStyle name="常规 2 8 3 4 2 2" xfId="10786"/>
    <cellStyle name="好 2 2 2 3 2 2" xfId="10787"/>
    <cellStyle name="常规 7 2 4 5 2" xfId="10788"/>
    <cellStyle name="常规 7 2 3 4 5" xfId="10789"/>
    <cellStyle name="常规 7 8 2 2 2 2" xfId="10790"/>
    <cellStyle name="常规 3 2 2 5 2 7" xfId="10791"/>
    <cellStyle name="常规 9 2 3 2 2 3 5" xfId="10792"/>
    <cellStyle name="常规 6 3 3 4" xfId="10793"/>
    <cellStyle name="常规 53 2 5 2 2" xfId="10794"/>
    <cellStyle name="常规 48 2 5 2 2" xfId="10795"/>
    <cellStyle name="常规 5 2 2 6" xfId="10796"/>
    <cellStyle name="常规 6 9 2 4 2" xfId="10797"/>
    <cellStyle name="注释 2 10 2 2" xfId="10798"/>
    <cellStyle name="常规 7 2 3 7 2" xfId="10799"/>
    <cellStyle name="强调文字颜色 5 2 5 4" xfId="10800"/>
    <cellStyle name="常规 6 5 10 3" xfId="10801"/>
    <cellStyle name="好 2 2 2 2 2 2" xfId="10802"/>
    <cellStyle name="常规 7 2 3 5 2" xfId="10803"/>
    <cellStyle name="常规 6 5 4 4 3 3" xfId="10804"/>
    <cellStyle name="常规 13 2 3 2 2" xfId="10805"/>
    <cellStyle name="常规 5 2 2 5 2 3" xfId="10806"/>
    <cellStyle name="强调文字颜色 6 2 12 2" xfId="10807"/>
    <cellStyle name="常规 5 7 2 5" xfId="10808"/>
    <cellStyle name="常规 2 2 3 7 4 2" xfId="10809"/>
    <cellStyle name="常规 4 3 3 7 2" xfId="10810"/>
    <cellStyle name="常规 5 2 3 2 2 5" xfId="10811"/>
    <cellStyle name="常规 45 6" xfId="10812"/>
    <cellStyle name="常规 50 6" xfId="10813"/>
    <cellStyle name="常规 10 5 3 5 2 2" xfId="10814"/>
    <cellStyle name="常规 16 3 2" xfId="10815"/>
    <cellStyle name="常规 21 3 2" xfId="10816"/>
    <cellStyle name="输入 2 2 6 3" xfId="10817"/>
    <cellStyle name="常规 5 7 2 4 2" xfId="10818"/>
    <cellStyle name="常规 6 9 3 7" xfId="10819"/>
    <cellStyle name="常规 6 7 10 3" xfId="10820"/>
    <cellStyle name="常规 5 2 2 5" xfId="10821"/>
    <cellStyle name="常规 5 2 2 4 3 5" xfId="10822"/>
    <cellStyle name="常规 2 2 3 3 3 7 2" xfId="10823"/>
    <cellStyle name="常规 2 2 14 2 2" xfId="10824"/>
    <cellStyle name="常规 6 3 2 3 5 2" xfId="10825"/>
    <cellStyle name="强调文字颜色 3 2 11 2 2" xfId="10826"/>
    <cellStyle name="常规 5 2 2 4 3 4 2" xfId="10827"/>
    <cellStyle name="常规 8 3 11" xfId="10828"/>
    <cellStyle name="常规 8 2 6 2" xfId="10829"/>
    <cellStyle name="常规 7 2 2 6 2 3" xfId="10830"/>
    <cellStyle name="常规 5 2 4 8" xfId="10831"/>
    <cellStyle name="常规 5 2 4 7 2" xfId="10832"/>
    <cellStyle name="常规 7 2 2 6 2 2 2" xfId="10833"/>
    <cellStyle name="常规 5 2 2 4 3 3" xfId="10834"/>
    <cellStyle name="常规 5 2 2 4 3 2 2" xfId="10835"/>
    <cellStyle name="常规 8 2 4 2" xfId="10836"/>
    <cellStyle name="检查单元格 2 2 2 10 2" xfId="10837"/>
    <cellStyle name="常规 2 4 2 6 8 2" xfId="10838"/>
    <cellStyle name="常规 5 2 2 4 3 2" xfId="10839"/>
    <cellStyle name="60% - 强调文字颜色 4 2 3 3 2" xfId="10840"/>
    <cellStyle name="常规 3 3 2 4 2 3 2 2" xfId="10841"/>
    <cellStyle name="常规 8 2 3 2 4 5 2" xfId="10842"/>
    <cellStyle name="常规 5 2 2 4 2 6" xfId="10843"/>
    <cellStyle name="计算 2 4 2" xfId="10844"/>
    <cellStyle name="常规 5 6 2 8" xfId="10845"/>
    <cellStyle name="常规 4 2 12 2" xfId="10846"/>
    <cellStyle name="常规 7 3 3 3 3 4 2 2" xfId="10847"/>
    <cellStyle name="常规 3 6 4 2 2 2" xfId="10848"/>
    <cellStyle name="常规 3 3 2 2 3 2" xfId="10849"/>
    <cellStyle name="常规 5 2 2 4 2 5" xfId="10850"/>
    <cellStyle name="常规 5 6 2 7" xfId="10851"/>
    <cellStyle name="常规 6 9 6 4 3" xfId="10852"/>
    <cellStyle name="常规 5 6 2 6 3" xfId="10853"/>
    <cellStyle name="常规 6 5 3 3 4 6" xfId="10854"/>
    <cellStyle name="常规 5 2 2 4 2 3" xfId="10855"/>
    <cellStyle name="常规 9 6 4 5" xfId="10856"/>
    <cellStyle name="常规 3 3 4 2 2 7" xfId="10857"/>
    <cellStyle name="常规 6 5 3 3 4 5" xfId="10858"/>
    <cellStyle name="常规 5 2 2 4 2 2" xfId="10859"/>
    <cellStyle name="常规 9 6 4 4" xfId="10860"/>
    <cellStyle name="常规 5 2 2 3 4 6" xfId="10861"/>
    <cellStyle name="常规 5 2 2 3 4 4 3" xfId="10862"/>
    <cellStyle name="常规 6 2 2 6 5 2" xfId="10863"/>
    <cellStyle name="好 4 2 2" xfId="10864"/>
    <cellStyle name="常规 49 2 2 3 2 2" xfId="10865"/>
    <cellStyle name="常规 54 2 2 3 2 2" xfId="10866"/>
    <cellStyle name="常规 2 7 3 2 4 2 2" xfId="10867"/>
    <cellStyle name="强调文字颜色 1 2 2 4 3" xfId="10868"/>
    <cellStyle name="常规 5 5 3 8" xfId="10869"/>
    <cellStyle name="警告文本 2 3 6 3" xfId="10870"/>
    <cellStyle name="常规 7 5 2 3 3 2 2" xfId="10871"/>
    <cellStyle name="常规 44 2 2 3" xfId="10872"/>
    <cellStyle name="常规 39 2 2 3" xfId="10873"/>
    <cellStyle name="常规 6 6 3 3 3 3" xfId="10874"/>
    <cellStyle name="常规 6 4 10" xfId="10875"/>
    <cellStyle name="常规 2 6 6 7 2" xfId="10876"/>
    <cellStyle name="常规 8 3 3 2 2 4" xfId="10877"/>
    <cellStyle name="常规 5 2 2 3 3 6" xfId="10878"/>
    <cellStyle name="常规 9 5 5 8" xfId="10879"/>
    <cellStyle name="常规 8 3 3 2 2 3 2" xfId="10880"/>
    <cellStyle name="常规 5 2 2 3 3 5 2" xfId="10881"/>
    <cellStyle name="常规 9 5 5 7 2" xfId="10882"/>
    <cellStyle name="常规 7 3 3 2 2 2 4" xfId="10883"/>
    <cellStyle name="常规 6 12" xfId="10884"/>
    <cellStyle name="常规 7 2 7 2" xfId="10885"/>
    <cellStyle name="常规 3 2 3 2 3 3 2 2" xfId="10886"/>
    <cellStyle name="常规 5 5 3 7" xfId="10887"/>
    <cellStyle name="警告文本 2 3 6 2" xfId="10888"/>
    <cellStyle name="常规 3 2 5 3 3 2 2" xfId="10889"/>
    <cellStyle name="常规 5 5 3 6 3" xfId="10890"/>
    <cellStyle name="常规 9 5 5 5 3" xfId="10891"/>
    <cellStyle name="常规 5 2 2 3 3 3 3" xfId="10892"/>
    <cellStyle name="常规 7 9 3 2 2" xfId="10893"/>
    <cellStyle name="输入 2 2 9" xfId="10894"/>
    <cellStyle name="常规 5 5 3 5 2 2" xfId="10895"/>
    <cellStyle name="常规 2 3 4 2 7" xfId="10896"/>
    <cellStyle name="常规 11 6 2 2 5 3" xfId="10897"/>
    <cellStyle name="常规 9 3 9 2" xfId="10898"/>
    <cellStyle name="强调文字颜色 1 2 2 2 7" xfId="10899"/>
    <cellStyle name="适中 2 5 5 2" xfId="10900"/>
    <cellStyle name="常规 9 5 5 5 2 2" xfId="10901"/>
    <cellStyle name="常规 5 2 2 3 3 3 2 2" xfId="10902"/>
    <cellStyle name="常规 5 5 3 5" xfId="10903"/>
    <cellStyle name="常规 6 8 4 4 3" xfId="10904"/>
    <cellStyle name="常规 4 4 2 7" xfId="10905"/>
    <cellStyle name="常规 9 5 5 4 2 2" xfId="10906"/>
    <cellStyle name="常规 5 2 2 3 3 2 2 2" xfId="10907"/>
    <cellStyle name="常规 9 5 5 4 2" xfId="10908"/>
    <cellStyle name="常规 5 2 2 3 3 2 2" xfId="10909"/>
    <cellStyle name="常规 13 3 2 2 5 2" xfId="10910"/>
    <cellStyle name="常规 3 4 2 5 2 2" xfId="10911"/>
    <cellStyle name="常规 9 5 5 4" xfId="10912"/>
    <cellStyle name="常规 5 2 2 3 3 2" xfId="10913"/>
    <cellStyle name="常规 5 2 2 3 3" xfId="10914"/>
    <cellStyle name="常规 6 8 3 8" xfId="10915"/>
    <cellStyle name="常规 5 2 2 3 2 6 3" xfId="10916"/>
    <cellStyle name="常规 2 6 2 4 2 3" xfId="10917"/>
    <cellStyle name="常规 5 5 2 8" xfId="10918"/>
    <cellStyle name="常规 7 3 3 3 3 3 2 2" xfId="10919"/>
    <cellStyle name="警告文本 2 3 5 3" xfId="10920"/>
    <cellStyle name="常规 5 2 2 3 2 6" xfId="10921"/>
    <cellStyle name="常规 9 5 4 8" xfId="10922"/>
    <cellStyle name="常规 4 2 4 7 3" xfId="10923"/>
    <cellStyle name="常规 5 2 2 3 2 5 3" xfId="10924"/>
    <cellStyle name="常规 36 4 7" xfId="10925"/>
    <cellStyle name="常规 17 2 4 5 2 2" xfId="10926"/>
    <cellStyle name="常规 5 2 2 3 2 3 3 2 2" xfId="10927"/>
    <cellStyle name="常规 6 9 3 3 2 3" xfId="10928"/>
    <cellStyle name="常规 6 4 3 2 2 2 3 2" xfId="10929"/>
    <cellStyle name="常规 2 5 10 3" xfId="10930"/>
    <cellStyle name="常规 2 2 2 3 2 2 3 5" xfId="10931"/>
    <cellStyle name="常规 5 2 2 3 2 2 2" xfId="10932"/>
    <cellStyle name="常规 9 5 4 4 2" xfId="10933"/>
    <cellStyle name="强调文字颜色 2 2 3 7 3" xfId="10934"/>
    <cellStyle name="常规 9 5 4 4" xfId="10935"/>
    <cellStyle name="常规 5 2 2 3 2 2" xfId="10936"/>
    <cellStyle name="常规 5 2 2 2 7 3" xfId="10937"/>
    <cellStyle name="常规 6 6 5" xfId="10938"/>
    <cellStyle name="常规 6 6 2 2 3 2 2 3" xfId="10939"/>
    <cellStyle name="常规 14 2 2 3" xfId="10940"/>
    <cellStyle name="常规 7 2 2 5 4" xfId="10941"/>
    <cellStyle name="常规 5 2 2 2 5" xfId="10942"/>
    <cellStyle name="常规 5 2 2 2 4" xfId="10943"/>
    <cellStyle name="常规 6 8 2 9" xfId="10944"/>
    <cellStyle name="常规 5 2 2 2 3 6" xfId="10945"/>
    <cellStyle name="常规 4 2 3 8 3" xfId="10946"/>
    <cellStyle name="注释 7" xfId="10947"/>
    <cellStyle name="常规 5 2 2 2 3 5 2" xfId="10948"/>
    <cellStyle name="常规 5 2 2 2 3 4 3" xfId="10949"/>
    <cellStyle name="常规 5 2 2 2 3 4 2 2" xfId="10950"/>
    <cellStyle name="常规 5 2 2 2 3 3 3" xfId="10951"/>
    <cellStyle name="好 2 4 4 4 2 2" xfId="10952"/>
    <cellStyle name="常规 5 2 2 2 3 3 2" xfId="10953"/>
    <cellStyle name="常规 5 4 3 5" xfId="10954"/>
    <cellStyle name="输入 2 2" xfId="10955"/>
    <cellStyle name="常规 6 6 3 2 2 3 3" xfId="10956"/>
    <cellStyle name="好 2 4 4 4 2" xfId="10957"/>
    <cellStyle name="常规 5 2 2 2 3 3" xfId="10958"/>
    <cellStyle name="常规 6 2 5" xfId="10959"/>
    <cellStyle name="常规 5 2 2 2 3" xfId="10960"/>
    <cellStyle name="常规 6 8 2 8" xfId="10961"/>
    <cellStyle name="常规 5 2 2 2 2 8" xfId="10962"/>
    <cellStyle name="常规 5 2 2 2 2 7" xfId="10963"/>
    <cellStyle name="常规 6 3 3 3 7 2 2" xfId="10964"/>
    <cellStyle name="常规 7 2 5 3 7" xfId="10965"/>
    <cellStyle name="常规 5 2 2 2 2 6 3" xfId="10966"/>
    <cellStyle name="常规 7 2 4 2 2 2 2 2" xfId="10967"/>
    <cellStyle name="常规 5 2 2 2 2 6 2" xfId="10968"/>
    <cellStyle name="常规 7 2 4 2 2 2" xfId="10969"/>
    <cellStyle name="常规 5 4 2 8" xfId="10970"/>
    <cellStyle name="常规 7 3 3 3 3 2 2 2" xfId="10971"/>
    <cellStyle name="警告文本 2 2 5 3" xfId="10972"/>
    <cellStyle name="60% - 强调文字颜色 6 2 7" xfId="10973"/>
    <cellStyle name="常规 5 2 2 3 2 3 2 2" xfId="10974"/>
    <cellStyle name="常规 2 2 7 9" xfId="10975"/>
    <cellStyle name="常规 9 5 4 5 2 2" xfId="10976"/>
    <cellStyle name="常规 5 2 2 2 2 5 2 2" xfId="10977"/>
    <cellStyle name="常规 5 2 2 2 2 5 2" xfId="10978"/>
    <cellStyle name="常规 5 4 2 6" xfId="10979"/>
    <cellStyle name="常规 6 9 4 4 2" xfId="10980"/>
    <cellStyle name="常规 9 4 4 5 2" xfId="10981"/>
    <cellStyle name="好 2 4 4 3 2 2" xfId="10982"/>
    <cellStyle name="常规 5 2 2 2 2 3 2" xfId="10983"/>
    <cellStyle name="常规 6 9 2 3" xfId="10984"/>
    <cellStyle name="强调文字颜色 6 2 5 2 2 2" xfId="10985"/>
    <cellStyle name="好 2 2 10 2" xfId="10986"/>
    <cellStyle name="常规 2 3 4 2 2 5 2 2" xfId="10987"/>
    <cellStyle name="常规 5 2 2 2 2 2 3 3" xfId="10988"/>
    <cellStyle name="汇总 2 5 3 2" xfId="10989"/>
    <cellStyle name="常规 51 8" xfId="10990"/>
    <cellStyle name="常规 46 8" xfId="10991"/>
    <cellStyle name="常规 6 2 2 2 2 5 2 2" xfId="10992"/>
    <cellStyle name="常规 5 2 2 2" xfId="10993"/>
    <cellStyle name="常规 5 14" xfId="10994"/>
    <cellStyle name="常规 3 2 2 4 2 2 4" xfId="10995"/>
    <cellStyle name="常规 5 12 3" xfId="10996"/>
    <cellStyle name="常规 6 2 3 4 3 2" xfId="10997"/>
    <cellStyle name="常规 5 12 2" xfId="10998"/>
    <cellStyle name="常规 5 11 3" xfId="10999"/>
    <cellStyle name="常规 6 2 3 4 2 2" xfId="11000"/>
    <cellStyle name="常规 6 3 3 8" xfId="11001"/>
    <cellStyle name="常规 4 3 3 4 3" xfId="11002"/>
    <cellStyle name="常规 54 5 3" xfId="11003"/>
    <cellStyle name="常规 49 5 3" xfId="11004"/>
    <cellStyle name="常规 54 5 2" xfId="11005"/>
    <cellStyle name="常规 49 5 2" xfId="11006"/>
    <cellStyle name="常规 6 3 3 5 6" xfId="11007"/>
    <cellStyle name="常规 54 4 6" xfId="11008"/>
    <cellStyle name="常规 49 4 6" xfId="11009"/>
    <cellStyle name="常规 7 9 7 2" xfId="11010"/>
    <cellStyle name="常规 3 5 4 7" xfId="11011"/>
    <cellStyle name="常规 11 6 4 2 2 2" xfId="11012"/>
    <cellStyle name="常规 54 4 5 2" xfId="11013"/>
    <cellStyle name="常规 49 4 5 2" xfId="11014"/>
    <cellStyle name="常规 2 2 4 3 2 3 4" xfId="11015"/>
    <cellStyle name="常规 2 4 4 4 7 2" xfId="11016"/>
    <cellStyle name="常规 5 6 2 5 3" xfId="11017"/>
    <cellStyle name="常规 54 4 5" xfId="11018"/>
    <cellStyle name="常规 49 4 5" xfId="11019"/>
    <cellStyle name="常规 3 5 4 6" xfId="11020"/>
    <cellStyle name="常规 54 4 2" xfId="11021"/>
    <cellStyle name="常规 49 4 2" xfId="11022"/>
    <cellStyle name="常规 3 5 4 3" xfId="11023"/>
    <cellStyle name="常规 7 3 3 2 3 5" xfId="11024"/>
    <cellStyle name="常规 6 3 3 5" xfId="11025"/>
    <cellStyle name="常规 2 2 4 3 5 2" xfId="11026"/>
    <cellStyle name="常规 6 3 3 4 6" xfId="11027"/>
    <cellStyle name="常规 2 7 4 3 2 3" xfId="11028"/>
    <cellStyle name="常规 54 3 6" xfId="11029"/>
    <cellStyle name="常规 49 3 6" xfId="11030"/>
    <cellStyle name="常规 7 9 6 2" xfId="11031"/>
    <cellStyle name="常规 15 2 2 2 4 2 2" xfId="11032"/>
    <cellStyle name="常规 42 2 2 2" xfId="11033"/>
    <cellStyle name="常规 37 2 2 2" xfId="11034"/>
    <cellStyle name="常规 3 5 3 7" xfId="11035"/>
    <cellStyle name="常规 6 3 3 4 2" xfId="11036"/>
    <cellStyle name="常规 5 9 5" xfId="11037"/>
    <cellStyle name="常规 6 3 3 3 7 2" xfId="11038"/>
    <cellStyle name="常规 6 3 3 3 6 2" xfId="11039"/>
    <cellStyle name="常规 6 3 3 3 6" xfId="11040"/>
    <cellStyle name="常规 8 11 2" xfId="11041"/>
    <cellStyle name="常规 6 3 2 2 2 2 5 2" xfId="11042"/>
    <cellStyle name="常规 54 2 5 2 2" xfId="11043"/>
    <cellStyle name="常规 49 2 5 2 2" xfId="11044"/>
    <cellStyle name="常规 2 3 4 2 2 2 3" xfId="11045"/>
    <cellStyle name="常规 6 9 3 2 3 2 2 2" xfId="11046"/>
    <cellStyle name="常规 3 2 2 5 3 3 2" xfId="11047"/>
    <cellStyle name="常规 6 3 2 2 2 2 5" xfId="11048"/>
    <cellStyle name="常规 8 11" xfId="11049"/>
    <cellStyle name="常规 7 2 4 3 2 3 3 2 3" xfId="11050"/>
    <cellStyle name="常规 49 2 5 2" xfId="11051"/>
    <cellStyle name="常规 54 2 5 2" xfId="11052"/>
    <cellStyle name="常规 7 2 3 2 8 2" xfId="11053"/>
    <cellStyle name="常规 54 2 3 3 3" xfId="11054"/>
    <cellStyle name="常规 49 2 3 3 3" xfId="11055"/>
    <cellStyle name="常规 34 2 5 3" xfId="11056"/>
    <cellStyle name="常规 29 2 5 3" xfId="11057"/>
    <cellStyle name="常规 15 5 3 3 3" xfId="11058"/>
    <cellStyle name="常规 2 2 3 3 2 4 2 2 2" xfId="11059"/>
    <cellStyle name="常规 54 2 3 3 2 2" xfId="11060"/>
    <cellStyle name="常规 49 2 3 3 2 2" xfId="11061"/>
    <cellStyle name="常规 2 3 6 5" xfId="11062"/>
    <cellStyle name="常规 34 2 5 2 2" xfId="11063"/>
    <cellStyle name="常规 29 2 5 2 2" xfId="11064"/>
    <cellStyle name="常规 15 5 3 3 2 2" xfId="11065"/>
    <cellStyle name="常规 6 2 4 2 2" xfId="11066"/>
    <cellStyle name="常规 5 2 2 2 3 2 2 2" xfId="11067"/>
    <cellStyle name="常规 54 2 2 4 2 2" xfId="11068"/>
    <cellStyle name="常规 49 2 2 4 2 2" xfId="11069"/>
    <cellStyle name="常规 3 5 2 3 4 2 2" xfId="11070"/>
    <cellStyle name="常规 6 3 3 3 2" xfId="11071"/>
    <cellStyle name="常规 5 8 5" xfId="11072"/>
    <cellStyle name="常规 54 2 2" xfId="11073"/>
    <cellStyle name="常规 49 2 2" xfId="11074"/>
    <cellStyle name="常规 6 11 8 2" xfId="11075"/>
    <cellStyle name="常规 3 2 6 3 3 3" xfId="11076"/>
    <cellStyle name="常规 54 2" xfId="11077"/>
    <cellStyle name="常规 49 2" xfId="11078"/>
    <cellStyle name="常规 6 11 8" xfId="11079"/>
    <cellStyle name="常规 7 2 4 6 2 2 2" xfId="11080"/>
    <cellStyle name="常规 7 2 4 7 2" xfId="11081"/>
    <cellStyle name="注释 2 11 2 2" xfId="11082"/>
    <cellStyle name="常规 6 3 2 8 3" xfId="11083"/>
    <cellStyle name="常规 9 2 2 3 4 2" xfId="11084"/>
    <cellStyle name="常规 6 3 2 8 2 2" xfId="11085"/>
    <cellStyle name="常规 6 3 2 8" xfId="11086"/>
    <cellStyle name="注释 2 2 2 2 2" xfId="11087"/>
    <cellStyle name="常规 4 2 6 2 3" xfId="11088"/>
    <cellStyle name="常规 6 6 3 2 4 4 2" xfId="11089"/>
    <cellStyle name="常规 6 3 2 7 2 2" xfId="11090"/>
    <cellStyle name="常规 7 4 4 2 8 3" xfId="11091"/>
    <cellStyle name="常规 2 2 4 3 4 4 2 2" xfId="11092"/>
    <cellStyle name="常规 6 3 2 7" xfId="11093"/>
    <cellStyle name="常规 6 9 2 3 5" xfId="11094"/>
    <cellStyle name="常规 4 3 3 3 2" xfId="11095"/>
    <cellStyle name="常规 53 5 3" xfId="11096"/>
    <cellStyle name="常规 48 5 3" xfId="11097"/>
    <cellStyle name="常规 53 4 6" xfId="11098"/>
    <cellStyle name="常规 48 4 6" xfId="11099"/>
    <cellStyle name="常规 6 3 5 3 4 2" xfId="11100"/>
    <cellStyle name="常规 7 8 7 2" xfId="11101"/>
    <cellStyle name="常规 4 15 3" xfId="11102"/>
    <cellStyle name="常规 2 3 5 2 4" xfId="11103"/>
    <cellStyle name="常规 53 4 4 3" xfId="11104"/>
    <cellStyle name="常规 48 4 4 3" xfId="11105"/>
    <cellStyle name="常规 2 2 4 2 2 2 5" xfId="11106"/>
    <cellStyle name="常规 3 4 4 5 3" xfId="11107"/>
    <cellStyle name="常规 6 4 2 3 7" xfId="11108"/>
    <cellStyle name="常规 6 3 2 5 4 2 2" xfId="11109"/>
    <cellStyle name="常规 3 2 2 3 3 2 2 2 2" xfId="11110"/>
    <cellStyle name="常规 53 4 4 2 2" xfId="11111"/>
    <cellStyle name="常规 48 4 4 2 2" xfId="11112"/>
    <cellStyle name="常规 8 2 3 4" xfId="11113"/>
    <cellStyle name="常规 3 4 4 5 2 2" xfId="11114"/>
    <cellStyle name="常规 6 3 2 4 6" xfId="11115"/>
    <cellStyle name="常规 53 3 6" xfId="11116"/>
    <cellStyle name="常规 48 3 6" xfId="11117"/>
    <cellStyle name="常规 6 3 5 3 3 2" xfId="11118"/>
    <cellStyle name="常规 7 8 6 2" xfId="11119"/>
    <cellStyle name="常规 4 14 3" xfId="11120"/>
    <cellStyle name="常规 2 2 10 3 3 2 2" xfId="11121"/>
    <cellStyle name="常规 6 5 3 2 4 4 2" xfId="11122"/>
    <cellStyle name="常规 7 2 3 4" xfId="11123"/>
    <cellStyle name="常规 48 3 4 2 2" xfId="11124"/>
    <cellStyle name="常规 53 3 4 2 2" xfId="11125"/>
    <cellStyle name="常规 53 3 3 3" xfId="11126"/>
    <cellStyle name="常规 48 3 3 3" xfId="11127"/>
    <cellStyle name="常规 6 7 2 3 3 3 2 2" xfId="11128"/>
    <cellStyle name="常规 6 3 2 4 3 2 2" xfId="11129"/>
    <cellStyle name="常规 2 5 3 2 2 6 2" xfId="11130"/>
    <cellStyle name="常规 15 2 6 5" xfId="11131"/>
    <cellStyle name="常规 53 3 2 3" xfId="11132"/>
    <cellStyle name="常规 48 3 2 3" xfId="11133"/>
    <cellStyle name="常规 6 3 2 4 2 2 2" xfId="11134"/>
    <cellStyle name="常规 4 9 5 2 2" xfId="11135"/>
    <cellStyle name="常规 53 2 6 2 2" xfId="11136"/>
    <cellStyle name="常规 48 2 6 2 2" xfId="11137"/>
    <cellStyle name="常规 6 4 3 4" xfId="11138"/>
    <cellStyle name="常规 6 6 3 3 5 2 2" xfId="11139"/>
    <cellStyle name="常规 3 4 2 7 2 2" xfId="11140"/>
    <cellStyle name="常规 6 3 2 3 6 2" xfId="11141"/>
    <cellStyle name="常规 17 3 4 4 2 2" xfId="11142"/>
    <cellStyle name="常规 53 2 6 2" xfId="11143"/>
    <cellStyle name="常规 48 2 6 2" xfId="11144"/>
    <cellStyle name="常规 6 3 5 3 2 2 2" xfId="11145"/>
    <cellStyle name="常规 7 8 5 2 2" xfId="11146"/>
    <cellStyle name="常规 6 2 3 3 7" xfId="11147"/>
    <cellStyle name="常规 6 3 2 3 5 2 2" xfId="11148"/>
    <cellStyle name="常规 3 2 2 2 3 9" xfId="11149"/>
    <cellStyle name="常规 53 2 5 2" xfId="11150"/>
    <cellStyle name="常规 48 2 5 2" xfId="11151"/>
    <cellStyle name="常规 3 3 2 4 3 4 2" xfId="11152"/>
    <cellStyle name="常规 53 2 3 4 2" xfId="11153"/>
    <cellStyle name="常规 48 2 3 4 2" xfId="11154"/>
    <cellStyle name="强调文字颜色 3 2 12" xfId="11155"/>
    <cellStyle name="常规 6 3 2 3 3 3 2 2" xfId="11156"/>
    <cellStyle name="常规 7 3 2 4 3 4 2" xfId="11157"/>
    <cellStyle name="常规 9 5 2 2 6" xfId="11158"/>
    <cellStyle name="注释 2 3 2 5 2" xfId="11159"/>
    <cellStyle name="常规 35 2 3 4 3" xfId="11160"/>
    <cellStyle name="常规 6 3 2 3 3 3 2" xfId="11161"/>
    <cellStyle name="常规 3 3 2 4 2 5 2 2" xfId="11162"/>
    <cellStyle name="60% - 强调文字颜色 4 2 5 3 2" xfId="11163"/>
    <cellStyle name="常规 7 8 4 2 2 2" xfId="11164"/>
    <cellStyle name="常规 15 3 2 2 2 4" xfId="11165"/>
    <cellStyle name="常规 6 3 2 3 3 2 2 2" xfId="11166"/>
    <cellStyle name="常规 7 3 5 2 5" xfId="11167"/>
    <cellStyle name="常规 3 2 4 4 6" xfId="11168"/>
    <cellStyle name="常规 2 4 3 4 2 3" xfId="11169"/>
    <cellStyle name="常规 7 2 3 2 2 3 4" xfId="11170"/>
    <cellStyle name="常规 6 2 2 3 2 3 2 3" xfId="11171"/>
    <cellStyle name="常规 8 2 3 2 7 2" xfId="11172"/>
    <cellStyle name="检查单元格 2 2 4" xfId="11173"/>
    <cellStyle name="常规 4 9 5 2" xfId="11174"/>
    <cellStyle name="常规 6 3 2 4 2 2" xfId="11175"/>
    <cellStyle name="常规 53 2 2 4 2" xfId="11176"/>
    <cellStyle name="常规 48 2 2 4 2" xfId="11177"/>
    <cellStyle name="常规 28 5 5 2 2" xfId="11178"/>
    <cellStyle name="常规 5 2 2 6 6" xfId="11179"/>
    <cellStyle name="常规 53 2 2 3 3" xfId="11180"/>
    <cellStyle name="常规 48 2 2 3 3" xfId="11181"/>
    <cellStyle name="常规 5 2 2 6 5 2" xfId="11182"/>
    <cellStyle name="常规 53 2 2 3 2 2" xfId="11183"/>
    <cellStyle name="常规 48 2 2 3 2 2" xfId="11184"/>
    <cellStyle name="常规 6 4 3 8 3" xfId="11185"/>
    <cellStyle name="常规 4 2 2 4 2 3 2" xfId="11186"/>
    <cellStyle name="常规 9 2 3 4 4 2" xfId="11187"/>
    <cellStyle name="常规 6 3 2 3 2 2 2 2" xfId="11188"/>
    <cellStyle name="常规 7 2 5 2 5" xfId="11189"/>
    <cellStyle name="常规 6 3 2 3 2 2 2" xfId="11190"/>
    <cellStyle name="常规 6 3 2 3 2 2" xfId="11191"/>
    <cellStyle name="常规 6 2 2 2 3 5 3" xfId="11192"/>
    <cellStyle name="常规 9 3 3 2 3 2 2" xfId="11193"/>
    <cellStyle name="常规 53 2 2" xfId="11194"/>
    <cellStyle name="常规 48 2 2" xfId="11195"/>
    <cellStyle name="常规 6 10 8 2" xfId="11196"/>
    <cellStyle name="常规 3 2 6 2 3 3" xfId="11197"/>
    <cellStyle name="常规 52 8" xfId="11198"/>
    <cellStyle name="常规 47 8" xfId="11199"/>
    <cellStyle name="常规 6 3 2 2 2 2 2" xfId="11200"/>
    <cellStyle name="常规 52 4 6" xfId="11201"/>
    <cellStyle name="常规 47 4 6" xfId="11202"/>
    <cellStyle name="常规 7 7 7 2" xfId="11203"/>
    <cellStyle name="常规 52 4 5" xfId="11204"/>
    <cellStyle name="常规 47 4 5" xfId="11205"/>
    <cellStyle name="常规 3 3 4 6" xfId="11206"/>
    <cellStyle name="常规 6 7 3 6 2" xfId="11207"/>
    <cellStyle name="常规 52 4 4 2" xfId="11208"/>
    <cellStyle name="常规 47 4 4 2" xfId="11209"/>
    <cellStyle name="汇总 2 3 3 4 2 2" xfId="11210"/>
    <cellStyle name="警告文本 2 2 3 5 2" xfId="11211"/>
    <cellStyle name="常规 47 4 2 2 2" xfId="11212"/>
    <cellStyle name="常规 52 4 2 2 2" xfId="11213"/>
    <cellStyle name="汇总 2 3 3 4 2" xfId="11214"/>
    <cellStyle name="警告文本 2 2 3 5" xfId="11215"/>
    <cellStyle name="常规 52 4 2 2" xfId="11216"/>
    <cellStyle name="常规 47 4 2 2" xfId="11217"/>
    <cellStyle name="常规 5 2 3 2 4 3 2 2" xfId="11218"/>
    <cellStyle name="汇总 2 3 3 4" xfId="11219"/>
    <cellStyle name="常规 47 4 2" xfId="11220"/>
    <cellStyle name="常规 52 4 2" xfId="11221"/>
    <cellStyle name="常规 5 2 3 2 4 3 2" xfId="11222"/>
    <cellStyle name="常规 4 3 4 5 2 2" xfId="11223"/>
    <cellStyle name="常规 2 2 2 3 6 2 2 2" xfId="11224"/>
    <cellStyle name="常规 52 3 6" xfId="11225"/>
    <cellStyle name="常规 47 3 6" xfId="11226"/>
    <cellStyle name="常规 6 3 5 2 3 2" xfId="11227"/>
    <cellStyle name="常规 7 7 6 2" xfId="11228"/>
    <cellStyle name="常规 52 3 5" xfId="11229"/>
    <cellStyle name="常规 47 3 5" xfId="11230"/>
    <cellStyle name="常规 3 3 2 3 4 4" xfId="11231"/>
    <cellStyle name="常规 52 3 4 2" xfId="11232"/>
    <cellStyle name="常规 47 3 4 2" xfId="11233"/>
    <cellStyle name="强调文字颜色 6 2 13" xfId="11234"/>
    <cellStyle name="常规 52 3 3 2 2" xfId="11235"/>
    <cellStyle name="常规 47 3 3 2 2" xfId="11236"/>
    <cellStyle name="常规 3 3 2 3 4 2 2 2" xfId="11237"/>
    <cellStyle name="常规 11 3 2 3 4" xfId="11238"/>
    <cellStyle name="常规 3 3 3 4 2 2" xfId="11239"/>
    <cellStyle name="常规 52 3 2 3" xfId="11240"/>
    <cellStyle name="常规 47 3 2 3" xfId="11241"/>
    <cellStyle name="汇总 2 3 2 4 3" xfId="11242"/>
    <cellStyle name="常规 6 9 3 2 5 2" xfId="11243"/>
    <cellStyle name="常规 5 11 2 2" xfId="11244"/>
    <cellStyle name="常规 3 2 2 6 3 3" xfId="11245"/>
    <cellStyle name="强调文字颜色 2 2 2 2 2" xfId="11246"/>
    <cellStyle name="汇总 2 3 2 4 2 2" xfId="11247"/>
    <cellStyle name="常规 52 3 2 2 2" xfId="11248"/>
    <cellStyle name="常规 47 3 2 2 2" xfId="11249"/>
    <cellStyle name="常规 3 3 3 3 2 2" xfId="11250"/>
    <cellStyle name="常规 5 2 3 2 4 2" xfId="11251"/>
    <cellStyle name="常规 52 3" xfId="11252"/>
    <cellStyle name="常规 47 3" xfId="11253"/>
    <cellStyle name="常规 7 3 2 2 5 2 2" xfId="11254"/>
    <cellStyle name="常规 52 2 3 3 3" xfId="11255"/>
    <cellStyle name="常规 47 2 3 3 3" xfId="11256"/>
    <cellStyle name="常规 52 2 3 3 2 2" xfId="11257"/>
    <cellStyle name="常规 47 2 3 3 2 2" xfId="11258"/>
    <cellStyle name="常规 52 2 2 4 2" xfId="11259"/>
    <cellStyle name="常规 47 2 2 4 2" xfId="11260"/>
    <cellStyle name="常规 8 5 3 9 2" xfId="11261"/>
    <cellStyle name="常规 4 3 2 2 5" xfId="11262"/>
    <cellStyle name="常规 3 2 2 4 4 6" xfId="11263"/>
    <cellStyle name="常规 2 8 3 3 2 3" xfId="11264"/>
    <cellStyle name="常规 3 4 3 4 5 2 2" xfId="11265"/>
    <cellStyle name="常规 6 3 2 3 2 2 4 3" xfId="11266"/>
    <cellStyle name="常规 7 2 5 4 6" xfId="11267"/>
    <cellStyle name="常规 7 2 4 3 2 2 2 3" xfId="11268"/>
    <cellStyle name="常规 6 8 2 2 3 3 2" xfId="11269"/>
    <cellStyle name="常规 7 2 3 4 3 5 2 2" xfId="11270"/>
    <cellStyle name="常规 21 7 5" xfId="11271"/>
    <cellStyle name="常规 8 3 3 4 3" xfId="11272"/>
    <cellStyle name="常规 52 2 2" xfId="11273"/>
    <cellStyle name="常规 47 2 2" xfId="11274"/>
    <cellStyle name="常规 51 9" xfId="11275"/>
    <cellStyle name="常规 46 9" xfId="11276"/>
    <cellStyle name="常规 51 7 3" xfId="11277"/>
    <cellStyle name="常规 46 7 3" xfId="11278"/>
    <cellStyle name="常规 5 10 2 2" xfId="11279"/>
    <cellStyle name="常规 3 3 3 2 2 2 2" xfId="11280"/>
    <cellStyle name="常规 8 4 4 6" xfId="11281"/>
    <cellStyle name="常规 51 6 2 2" xfId="11282"/>
    <cellStyle name="常规 46 6 2 2" xfId="11283"/>
    <cellStyle name="常规 5 2 3 2 3 4 2 2" xfId="11284"/>
    <cellStyle name="汇总 2 2 4 4 2" xfId="11285"/>
    <cellStyle name="常规 46 5 2 2" xfId="11286"/>
    <cellStyle name="常规 51 5 2 2" xfId="11287"/>
    <cellStyle name="常规 51 5 2" xfId="11288"/>
    <cellStyle name="常规 46 5 2" xfId="11289"/>
    <cellStyle name="常规 5 2 3 2 3 4 2" xfId="11290"/>
    <cellStyle name="汇总 2 2 4 4" xfId="11291"/>
    <cellStyle name="常规 51 4 4 2" xfId="11292"/>
    <cellStyle name="常规 46 4 4 2" xfId="11293"/>
    <cellStyle name="常规 6 5 3 2 2 6 2" xfId="11294"/>
    <cellStyle name="常规 9 5 2 5 2" xfId="11295"/>
    <cellStyle name="常规 4 2 2 3 3 3 2" xfId="11296"/>
    <cellStyle name="汇总 2 2 3 4 2 2" xfId="11297"/>
    <cellStyle name="常规 46 4 2 2 2" xfId="11298"/>
    <cellStyle name="常规 51 4 2 2 2" xfId="11299"/>
    <cellStyle name="常规 51 3 6" xfId="11300"/>
    <cellStyle name="常规 46 3 6" xfId="11301"/>
    <cellStyle name="汇总 2 2 2 8" xfId="11302"/>
    <cellStyle name="常规 7 6 6 2" xfId="11303"/>
    <cellStyle name="常规 2 2 2 3 3 2 3 3 2 2" xfId="11304"/>
    <cellStyle name="汇总 2 2 2 7" xfId="11305"/>
    <cellStyle name="常规 51 3 5" xfId="11306"/>
    <cellStyle name="常规 46 3 5" xfId="11307"/>
    <cellStyle name="常规 3 3 2 2 4 4" xfId="11308"/>
    <cellStyle name="常规 51 3 4 2 2" xfId="11309"/>
    <cellStyle name="常规 46 3 4 2 2" xfId="11310"/>
    <cellStyle name="汇总 2 2 2 6 2 2" xfId="11311"/>
    <cellStyle name="常规 7 8 2 2 5 3" xfId="11312"/>
    <cellStyle name="好 2 5 2 2 2" xfId="11313"/>
    <cellStyle name="20% - 强调文字颜色 4 2 11" xfId="11314"/>
    <cellStyle name="常规 3 3 2 4 3 6" xfId="11315"/>
    <cellStyle name="常规 51 3 4 2" xfId="11316"/>
    <cellStyle name="常规 46 3 4 2" xfId="11317"/>
    <cellStyle name="汇总 2 2 2 6 2" xfId="11318"/>
    <cellStyle name="常规 7 4 4 4 7" xfId="11319"/>
    <cellStyle name="解释性文本 2 5 4 2 2" xfId="11320"/>
    <cellStyle name="常规 37 6 2 2" xfId="11321"/>
    <cellStyle name="常规 42 6 2 2" xfId="11322"/>
    <cellStyle name="常规 7 8 2 2 6 2" xfId="11323"/>
    <cellStyle name="常规 6 8 4 2" xfId="11324"/>
    <cellStyle name="常规 8 3 3 3 4" xfId="11325"/>
    <cellStyle name="常规 5 3 5 4 2 2" xfId="11326"/>
    <cellStyle name="常规 50 4 4" xfId="11327"/>
    <cellStyle name="常规 45 4 4" xfId="11328"/>
    <cellStyle name="常规 5 2 3 2 2 3 4" xfId="11329"/>
    <cellStyle name="常规 7 3 3 2 5 2 2" xfId="11330"/>
    <cellStyle name="常规 51 2 2" xfId="11331"/>
    <cellStyle name="常规 46 2 2" xfId="11332"/>
    <cellStyle name="常规 50 8" xfId="11333"/>
    <cellStyle name="常规 45 8" xfId="11334"/>
    <cellStyle name="常规 5 2 3 2 2 7" xfId="11335"/>
    <cellStyle name="常规 6 7 2 2 2 9" xfId="11336"/>
    <cellStyle name="常规 5 2 3 2 2 6 2 2" xfId="11337"/>
    <cellStyle name="常规 50 7 2 2" xfId="11338"/>
    <cellStyle name="常规 45 7 2 2" xfId="11339"/>
    <cellStyle name="检查单元格 2 7" xfId="11340"/>
    <cellStyle name="常规 4 3 3 7 3" xfId="11341"/>
    <cellStyle name="常规 50 7" xfId="11342"/>
    <cellStyle name="常规 45 7" xfId="11343"/>
    <cellStyle name="常规 5 2 3 2 2 6" xfId="11344"/>
    <cellStyle name="常规 6 4 3 3 2 4 2 2" xfId="11345"/>
    <cellStyle name="常规 9 3 3 2 3 3 3" xfId="11346"/>
    <cellStyle name="常规 5 2 3 2 2 5 2 2" xfId="11347"/>
    <cellStyle name="常规 45 6 2 2" xfId="11348"/>
    <cellStyle name="常规 50 6 2 2" xfId="11349"/>
    <cellStyle name="常规 5 2 3 2 2 4 2" xfId="11350"/>
    <cellStyle name="常规 50 5 2" xfId="11351"/>
    <cellStyle name="常规 45 5 2" xfId="11352"/>
    <cellStyle name="常规 50 4 4 2" xfId="11353"/>
    <cellStyle name="常规 45 4 4 2" xfId="11354"/>
    <cellStyle name="常规 5 2 3 2 2 3 4 2" xfId="11355"/>
    <cellStyle name="常规 2 11" xfId="11356"/>
    <cellStyle name="常规 3 7 2 2 5 3" xfId="11357"/>
    <cellStyle name="常规 9 2 2 4 2 5 2" xfId="11358"/>
    <cellStyle name="常规 7 3 4 4 7" xfId="11359"/>
    <cellStyle name="常规 8 3 3 4 2 2 2" xfId="11360"/>
    <cellStyle name="常规 2 2 3 3 2 2 3 5 2" xfId="11361"/>
    <cellStyle name="解释性文本 2 4 4 2 2" xfId="11362"/>
    <cellStyle name="常规 36 6 2 2" xfId="11363"/>
    <cellStyle name="常规 41 6 2 2" xfId="11364"/>
    <cellStyle name="常规 50 3 3" xfId="11365"/>
    <cellStyle name="常规 45 3 3" xfId="11366"/>
    <cellStyle name="常规 5 2 3 2 2 2 3" xfId="11367"/>
    <cellStyle name="常规 50 3 2" xfId="11368"/>
    <cellStyle name="常规 45 3 2" xfId="11369"/>
    <cellStyle name="常规 5 2 3 2 2 2 2" xfId="11370"/>
    <cellStyle name="常规 6 9 2 7 2" xfId="11371"/>
    <cellStyle name="常规 5 2 5 6" xfId="11372"/>
    <cellStyle name="常规 50 3" xfId="11373"/>
    <cellStyle name="常规 45 3" xfId="11374"/>
    <cellStyle name="常规 5 2 3 2 2 2" xfId="11375"/>
    <cellStyle name="常规 7 2 7 2 4 2" xfId="11376"/>
    <cellStyle name="常规 50 2 5" xfId="11377"/>
    <cellStyle name="常规 45 2 5" xfId="11378"/>
    <cellStyle name="常规 6 5 2 2 8 2" xfId="11379"/>
    <cellStyle name="常规 4 7 3 2" xfId="11380"/>
    <cellStyle name="常规 15 2 2 2 5" xfId="11381"/>
    <cellStyle name="常规 5 3 2 5 2" xfId="11382"/>
    <cellStyle name="常规 6 4 2 3 2 5 2 2" xfId="11383"/>
    <cellStyle name="强调文字颜色 5 2 10" xfId="11384"/>
    <cellStyle name="常规 50 2 4 2" xfId="11385"/>
    <cellStyle name="常规 45 2 4 2" xfId="11386"/>
    <cellStyle name="常规 50 2 4" xfId="11387"/>
    <cellStyle name="常规 45 2 4" xfId="11388"/>
    <cellStyle name="常规 7 2 4 2 2 3 2 2 2" xfId="11389"/>
    <cellStyle name="常规 7 3 3 4 9" xfId="11390"/>
    <cellStyle name="常规 2 2 2 2 2 4 3 3" xfId="11391"/>
    <cellStyle name="常规 7 3 3 4 8 3" xfId="11392"/>
    <cellStyle name="适中 2 2 3 3 2 2" xfId="11393"/>
    <cellStyle name="常规 7 3 3 4 8" xfId="11394"/>
    <cellStyle name="常规 2 2 2 2 2 4 3 2" xfId="11395"/>
    <cellStyle name="常规 3 10 2 8" xfId="11396"/>
    <cellStyle name="常规 7 3 3 4 7 3" xfId="11397"/>
    <cellStyle name="常规 7 3 3 4 7 2 2" xfId="11398"/>
    <cellStyle name="常规 6 5 3 4 5 3" xfId="11399"/>
    <cellStyle name="常规 7 3 3 4 7 2" xfId="11400"/>
    <cellStyle name="常规 2 2 3 3 2 2 2 5 2 2" xfId="11401"/>
    <cellStyle name="常规 50 2 3" xfId="11402"/>
    <cellStyle name="常规 45 2 3" xfId="11403"/>
    <cellStyle name="常规 50 2 2 4" xfId="11404"/>
    <cellStyle name="常规 45 2 2 4" xfId="11405"/>
    <cellStyle name="常规 7 3 3 3 9" xfId="11406"/>
    <cellStyle name="常规 7 3 3 3 8 3" xfId="11407"/>
    <cellStyle name="适中 2 2 3 2 2 2" xfId="11408"/>
    <cellStyle name="常规 3 2 5 6 2 2" xfId="11409"/>
    <cellStyle name="常规 7 3 3 3 8 2 2" xfId="11410"/>
    <cellStyle name="常规 7 3 3 3 7 3" xfId="11411"/>
    <cellStyle name="常规 50 2 2" xfId="11412"/>
    <cellStyle name="常规 45 2 2" xfId="11413"/>
    <cellStyle name="常规 4 9 7" xfId="11414"/>
    <cellStyle name="常规 6 3 2 4 4" xfId="11415"/>
    <cellStyle name="常规 4 9 6" xfId="11416"/>
    <cellStyle name="常规 6 3 2 4 3" xfId="11417"/>
    <cellStyle name="常规 4 9 4 3" xfId="11418"/>
    <cellStyle name="强调文字颜色 6 2 3 2 4 2" xfId="11419"/>
    <cellStyle name="常规 9 2 4 7 2" xfId="11420"/>
    <cellStyle name="常规 4 9 3 3" xfId="11421"/>
    <cellStyle name="强调文字颜色 6 2 3 2 3 2" xfId="11422"/>
    <cellStyle name="常规 7 2 2 3 6 2 2" xfId="11423"/>
    <cellStyle name="常规 9 2 4 6 2" xfId="11424"/>
    <cellStyle name="常规 6 3 4 2 5" xfId="11425"/>
    <cellStyle name="常规 3 2 3 3 2 7" xfId="11426"/>
    <cellStyle name="常规 6 10 6 4 2 2" xfId="11427"/>
    <cellStyle name="注释 2 8" xfId="11428"/>
    <cellStyle name="解释性文本 2 3 3 5" xfId="11429"/>
    <cellStyle name="常规 4 9 3 2 2" xfId="11430"/>
    <cellStyle name="常规 8 2 2 4 2 4" xfId="11431"/>
    <cellStyle name="常规 2 3 4 5 3" xfId="11432"/>
    <cellStyle name="常规 43 4 4 2" xfId="11433"/>
    <cellStyle name="常规 38 4 4 2" xfId="11434"/>
    <cellStyle name="常规 4 9 3 2" xfId="11435"/>
    <cellStyle name="常规 4 9 3" xfId="11436"/>
    <cellStyle name="输出 2 2 3 4 3" xfId="11437"/>
    <cellStyle name="常规 3 2 2 4 2 5 3" xfId="11438"/>
    <cellStyle name="强调文字颜色 4 2 3 7" xfId="11439"/>
    <cellStyle name="常规 6 6 3 2 8 2" xfId="11440"/>
    <cellStyle name="常规 4 9 2 3" xfId="11441"/>
    <cellStyle name="强调文字颜色 6 2 3 2 2 2" xfId="11442"/>
    <cellStyle name="常规 2 3 3 10 3" xfId="11443"/>
    <cellStyle name="常规 7 2 2 5 4 2" xfId="11444"/>
    <cellStyle name="常规 14 2 2 3 2" xfId="11445"/>
    <cellStyle name="常规 4 9 2 2" xfId="11446"/>
    <cellStyle name="输出 2 2 3 4 2 2" xfId="11447"/>
    <cellStyle name="常规 6 2 5 2 3 2 2" xfId="11448"/>
    <cellStyle name="常规 7 2 3 5 6 2 2" xfId="11449"/>
    <cellStyle name="计算 2 6" xfId="11450"/>
    <cellStyle name="常规 4 8 7" xfId="11451"/>
    <cellStyle name="常规 6 3 2 3 4" xfId="11452"/>
    <cellStyle name="常规 4 8 6" xfId="11453"/>
    <cellStyle name="常规 6 3 2 3 3" xfId="11454"/>
    <cellStyle name="常规 4 8 5" xfId="11455"/>
    <cellStyle name="常规 4 8 4 2" xfId="11456"/>
    <cellStyle name="常规 4 8 3 3" xfId="11457"/>
    <cellStyle name="常规 4 8 3 2 2" xfId="11458"/>
    <cellStyle name="常规 6 4 5 5 3" xfId="11459"/>
    <cellStyle name="常规 15 2 3 2 5 2" xfId="11460"/>
    <cellStyle name="常规 5 3 3 5 2 2" xfId="11461"/>
    <cellStyle name="适中 2 9 2" xfId="11462"/>
    <cellStyle name="常规 3 2 5 2 2 4 2" xfId="11463"/>
    <cellStyle name="常规 4 8 3 2" xfId="11464"/>
    <cellStyle name="常规 15 2 3 2 5" xfId="11465"/>
    <cellStyle name="常规 5 3 3 5 2" xfId="11466"/>
    <cellStyle name="常规 4 8 3" xfId="11467"/>
    <cellStyle name="输出 2 2 3 3 3" xfId="11468"/>
    <cellStyle name="常规 7 4 4 2 3 6" xfId="11469"/>
    <cellStyle name="常规 4 8 2 3" xfId="11470"/>
    <cellStyle name="常规 4 4 2 2 4" xfId="11471"/>
    <cellStyle name="常规 2 3 2 4 4 3" xfId="11472"/>
    <cellStyle name="常规 6 2 3 2 5" xfId="11473"/>
    <cellStyle name="常规 5 2 3 2 2 7 2" xfId="11474"/>
    <cellStyle name="常规 45 8 2" xfId="11475"/>
    <cellStyle name="常规 50 8 2" xfId="11476"/>
    <cellStyle name="常规 56 2 2 6" xfId="11477"/>
    <cellStyle name="常规 4 7 3 5" xfId="11478"/>
    <cellStyle name="常规 7 3 3 4 10 2" xfId="11479"/>
    <cellStyle name="常规 9 2 2 6 4" xfId="11480"/>
    <cellStyle name="强调文字颜色 5 2 13" xfId="11481"/>
    <cellStyle name="常规 4 2 3 8 2" xfId="11482"/>
    <cellStyle name="常规 6 7 6 4 3" xfId="11483"/>
    <cellStyle name="常规 3 6 2 7" xfId="11484"/>
    <cellStyle name="常规 4 7 2 5 2" xfId="11485"/>
    <cellStyle name="常规 9 2 2 5 4 2" xfId="11486"/>
    <cellStyle name="强调文字颜色 2 2 5" xfId="11487"/>
    <cellStyle name="常规 2 2 2 7 4 2 2" xfId="11488"/>
    <cellStyle name="强调文字颜色 5 2 3 3 2 2 2" xfId="11489"/>
    <cellStyle name="常规 4 6 8 2 2" xfId="11490"/>
    <cellStyle name="警告文本 2 3 2 3" xfId="11491"/>
    <cellStyle name="常规 4 6 4 5" xfId="11492"/>
    <cellStyle name="常规 6 3 4 2 3 2 2" xfId="11493"/>
    <cellStyle name="常规 4 6 4 4 2" xfId="11494"/>
    <cellStyle name="常规 6 11 2 3 2 2 2" xfId="11495"/>
    <cellStyle name="解释性文本 2 2 2 2 2" xfId="11496"/>
    <cellStyle name="常规 29 4 2 2" xfId="11497"/>
    <cellStyle name="常规 34 4 2 2" xfId="11498"/>
    <cellStyle name="常规 4 6 4 3 2 2" xfId="11499"/>
    <cellStyle name="常规 4 6 3 5" xfId="11500"/>
    <cellStyle name="常规 6 7 5 4 3" xfId="11501"/>
    <cellStyle name="常规 3 5 2 7" xfId="11502"/>
    <cellStyle name="常规 6 3 4 2 2 4 3" xfId="11503"/>
    <cellStyle name="常规 6 5 3 3 2 5 2" xfId="11504"/>
    <cellStyle name="常规 2 3 6 3 4" xfId="11505"/>
    <cellStyle name="常规 4 6 3 2 2 2" xfId="11506"/>
    <cellStyle name="常规 7 2 3 4 2 2 2" xfId="11507"/>
    <cellStyle name="常规 7 2 3 4 2 2" xfId="11508"/>
    <cellStyle name="常规 6 6 3 3 3 4" xfId="11509"/>
    <cellStyle name="常规 6 4 11" xfId="11510"/>
    <cellStyle name="常规 2 6 6 7 3" xfId="11511"/>
    <cellStyle name="常规 2 2 2 2 2 2 3 5" xfId="11512"/>
    <cellStyle name="常规 4 6 2 6 2" xfId="11513"/>
    <cellStyle name="常规 7 2 6 2 3 4" xfId="11514"/>
    <cellStyle name="常规 4 5 2 2 4 3" xfId="11515"/>
    <cellStyle name="常规 9 2 2 4 2 2 3" xfId="11516"/>
    <cellStyle name="常规 3 2 2 2 3 4 5" xfId="11517"/>
    <cellStyle name="常规 6 3 3 6 3 3" xfId="11518"/>
    <cellStyle name="常规 4 6 2 5 2" xfId="11519"/>
    <cellStyle name="常规 6 2 4 8 3" xfId="11520"/>
    <cellStyle name="常规 4 2 2 2 3 3 2" xfId="11521"/>
    <cellStyle name="常规 4 2 2 7 2 2" xfId="11522"/>
    <cellStyle name="常规 6 8 2 4 3 2 2" xfId="11523"/>
    <cellStyle name="常规 4 6 2 3 3 2 2" xfId="11524"/>
    <cellStyle name="常规 22 4 7 3" xfId="11525"/>
    <cellStyle name="常规 3 3 3 3 7" xfId="11526"/>
    <cellStyle name="常规 4 6 2 2 4 2" xfId="11527"/>
    <cellStyle name="强调文字颜色 3 2 10 3" xfId="11528"/>
    <cellStyle name="常规 7 2 2" xfId="11529"/>
    <cellStyle name="常规 4 6 2 2 3 3" xfId="11530"/>
    <cellStyle name="常规 4 6 2 2 3 2 2" xfId="11531"/>
    <cellStyle name="常规 4 6 2 2 2 3" xfId="11532"/>
    <cellStyle name="常规 58 2 7 2" xfId="11533"/>
    <cellStyle name="常规 4 5 9" xfId="11534"/>
    <cellStyle name="常规 4 5 8" xfId="11535"/>
    <cellStyle name="常规 8 5 3 2 2 3" xfId="11536"/>
    <cellStyle name="强调文字颜色 1 2 2 5 3 3" xfId="11537"/>
    <cellStyle name="常规 6 2 2 2 2 4 3" xfId="11538"/>
    <cellStyle name="强调文字颜色 2 2 2 2 2 3 2 2" xfId="11539"/>
    <cellStyle name="常规 9 3 3 2 3 4" xfId="11540"/>
    <cellStyle name="强调文字颜色 4 2 2 5 5" xfId="11541"/>
    <cellStyle name="常规 4 5 3 7" xfId="11542"/>
    <cellStyle name="常规 3 2 5 2 3 2 2" xfId="11543"/>
    <cellStyle name="常规 4 5 3 6 3" xfId="11544"/>
    <cellStyle name="常规 4 5 3 6" xfId="11545"/>
    <cellStyle name="常规 6 8 5 5 2" xfId="11546"/>
    <cellStyle name="常规 2 3 3 2 3 2 3" xfId="11547"/>
    <cellStyle name="常规 4 5 3 5 2" xfId="11548"/>
    <cellStyle name="常规 2 3 3 2 3 2 2 2" xfId="11549"/>
    <cellStyle name="常规 6 5 3 2 2 7 2" xfId="11550"/>
    <cellStyle name="常规 7 7 3 3" xfId="11551"/>
    <cellStyle name="警告文本 2 5 6" xfId="11552"/>
    <cellStyle name="常规 8 4 2 2 5" xfId="11553"/>
    <cellStyle name="常规 6 5 3 2 2 6 3" xfId="11554"/>
    <cellStyle name="常规 9 4 2 2 3 2" xfId="11555"/>
    <cellStyle name="常规 7 7 2 4" xfId="11556"/>
    <cellStyle name="常规 9 5 2 5 3" xfId="11557"/>
    <cellStyle name="常规 7 2 4 2 3 4 2" xfId="11558"/>
    <cellStyle name="常规 7 2 3 2 8" xfId="11559"/>
    <cellStyle name="常规 6 11 2 6 3" xfId="11560"/>
    <cellStyle name="常规 4 5 3 3 3 2 2" xfId="11561"/>
    <cellStyle name="常规 6 7 4 7" xfId="11562"/>
    <cellStyle name="常规 2 2 3 5 3 4 2" xfId="11563"/>
    <cellStyle name="常规 7 2 7 2 3 3" xfId="11564"/>
    <cellStyle name="常规 4 5 3 2 4 2" xfId="11565"/>
    <cellStyle name="常规 11 3 6" xfId="11566"/>
    <cellStyle name="常规 8 2 2 3 9" xfId="11567"/>
    <cellStyle name="常规 4 5 3 2 3 2 2" xfId="11568"/>
    <cellStyle name="常规 4 5 3 2 2 2 2" xfId="11569"/>
    <cellStyle name="常规 6 4 2 2 2 4 4 2 2" xfId="11570"/>
    <cellStyle name="常规 4 5 3 2 2 2" xfId="11571"/>
    <cellStyle name="常规 6 4 2 2 2 4 4 2" xfId="11572"/>
    <cellStyle name="常规 7 3 4 2 2 4 2 2" xfId="11573"/>
    <cellStyle name="常规 7 2 3 3 2 2" xfId="11574"/>
    <cellStyle name="常规 6 6 3 2 3 4" xfId="11575"/>
    <cellStyle name="常规 2 6 5 7 3" xfId="11576"/>
    <cellStyle name="常规 4 5 2 8" xfId="11577"/>
    <cellStyle name="常规 7 3 3 3 2 3 2 2" xfId="11578"/>
    <cellStyle name="常规 4 5 2 2 2 2 2" xfId="11579"/>
    <cellStyle name="常规 8 2 2 6 3 2 2" xfId="11580"/>
    <cellStyle name="常规 59 2 3 2 2 2" xfId="11581"/>
    <cellStyle name="常规 6 6 3 3 3 5" xfId="11582"/>
    <cellStyle name="常规 6 4 12" xfId="11583"/>
    <cellStyle name="常规 7 2 3 4 2 3" xfId="11584"/>
    <cellStyle name="常规 7 2 4 2 2 6 2" xfId="11585"/>
    <cellStyle name="常规 2 2 2 2 2 2 3 6" xfId="11586"/>
    <cellStyle name="常规 6 8 4 5 2" xfId="11587"/>
    <cellStyle name="常规 4 4 3 6" xfId="11588"/>
    <cellStyle name="常规 4 4 3 5" xfId="11589"/>
    <cellStyle name="常规 4 4 3 4 2" xfId="11590"/>
    <cellStyle name="常规 4 4 3 3" xfId="11591"/>
    <cellStyle name="常规 4 4 3 2 2 2" xfId="11592"/>
    <cellStyle name="常规 7 2 3 2 2 2" xfId="11593"/>
    <cellStyle name="常规 2 6 4 7 3" xfId="11594"/>
    <cellStyle name="常规 9 4 9" xfId="11595"/>
    <cellStyle name="常规 6 8 4 4 2 2" xfId="11596"/>
    <cellStyle name="常规 4 4 2 6 2" xfId="11597"/>
    <cellStyle name="常规 4 4 2 2 6 2" xfId="11598"/>
    <cellStyle name="常规 7 3 4 9" xfId="11599"/>
    <cellStyle name="警告文本 2 2 3 2 3" xfId="11600"/>
    <cellStyle name="常规 4 4 2 2 6" xfId="11601"/>
    <cellStyle name="常规 4 4 2 2 4 3" xfId="11602"/>
    <cellStyle name="强调文字颜色 3 2 9 3" xfId="11603"/>
    <cellStyle name="常规 7 2 3 2 4" xfId="11604"/>
    <cellStyle name="常规 4 4 2 2 3 3" xfId="11605"/>
    <cellStyle name="常规 6 5 2 2 3 3 4" xfId="11606"/>
    <cellStyle name="常规 8 5 3 2 4" xfId="11607"/>
    <cellStyle name="常规 8 8 3 2" xfId="11608"/>
    <cellStyle name="强调文字颜色 1 2 2 5 5" xfId="11609"/>
    <cellStyle name="强调文字颜色 3 2 8 3" xfId="11610"/>
    <cellStyle name="常规 4 4 2 2 2 3" xfId="11611"/>
    <cellStyle name="常规 6 5 2 2 3 2 4 2" xfId="11612"/>
    <cellStyle name="常规 6 5 2 2 3 2 4" xfId="11613"/>
    <cellStyle name="常规 7 4 4 2 3 2 2" xfId="11614"/>
    <cellStyle name="常规 4 4 2 2 2 2" xfId="11615"/>
    <cellStyle name="常规 3 2 2 2 3 3 2 3" xfId="11616"/>
    <cellStyle name="常规 4 4 2" xfId="11617"/>
    <cellStyle name="常规 6 5 4 2 3 3 3" xfId="11618"/>
    <cellStyle name="常规 6 2 4 2 7 2" xfId="11619"/>
    <cellStyle name="常规 4 4 10" xfId="11620"/>
    <cellStyle name="常规 7 7 2 3" xfId="11621"/>
    <cellStyle name="警告文本 2 4 6" xfId="11622"/>
    <cellStyle name="常规 4 4" xfId="11623"/>
    <cellStyle name="常规 6 2 4 2 7" xfId="11624"/>
    <cellStyle name="常规 3 3 4 6 3" xfId="11625"/>
    <cellStyle name="常规 7 2 3 10" xfId="11626"/>
    <cellStyle name="常规 4 3 6 7" xfId="11627"/>
    <cellStyle name="20% - 强调文字颜色 2 2 8" xfId="11628"/>
    <cellStyle name="常规 12 2 2 2 2 2" xfId="11629"/>
    <cellStyle name="常规 4 3 5 7" xfId="11630"/>
    <cellStyle name="常规 6 4 4 3 3 2 2" xfId="11631"/>
    <cellStyle name="常规 4 3 5 6 2" xfId="11632"/>
    <cellStyle name="常规 4 3 5 6" xfId="11633"/>
    <cellStyle name="常规 6 8 3 7 2" xfId="11634"/>
    <cellStyle name="常规 2 2 2 3 7 3" xfId="11635"/>
    <cellStyle name="常规 9 2 5 2 3 2 2" xfId="11636"/>
    <cellStyle name="常规 2 2 3 2 3 2 6 2 2" xfId="11637"/>
    <cellStyle name="常规 4 3 5 4 2" xfId="11638"/>
    <cellStyle name="常规 6 6 3 3 2 7 2" xfId="11639"/>
    <cellStyle name="常规 4 3 4 5 3" xfId="11640"/>
    <cellStyle name="常规 4 3 3 6 3" xfId="11641"/>
    <cellStyle name="常规 6 7 2 4 4 3" xfId="11642"/>
    <cellStyle name="常规 3 2 2 8 3" xfId="11643"/>
    <cellStyle name="注释 2 4 2 2" xfId="11644"/>
    <cellStyle name="常规 8 3 3 2 7 2" xfId="11645"/>
    <cellStyle name="常规 4 3 3 6" xfId="11646"/>
    <cellStyle name="常规 6 8 3 5 2" xfId="11647"/>
    <cellStyle name="常规 7 2 2 2 7 2 2" xfId="11648"/>
    <cellStyle name="强调文字颜色 6 2 2 3 3 2" xfId="11649"/>
    <cellStyle name="常规 2 2 2 3 5 3" xfId="11650"/>
    <cellStyle name="常规 40 3 2 2 2" xfId="11651"/>
    <cellStyle name="常规 35 3 2 2 2" xfId="11652"/>
    <cellStyle name="常规 6 2 5 2 7" xfId="11653"/>
    <cellStyle name="常规 6 3 2 2 2 2 2 4" xfId="11654"/>
    <cellStyle name="常规 7 7 2 2 4 2 2" xfId="11655"/>
    <cellStyle name="常规 4 3 3 5" xfId="11656"/>
    <cellStyle name="常规 6 2 2 4 2 3 2 2" xfId="11657"/>
    <cellStyle name="常规 20 2 6 2 2" xfId="11658"/>
    <cellStyle name="常规 15 2 6 2 2" xfId="11659"/>
    <cellStyle name="常规 4 3 3 4 4 2" xfId="11660"/>
    <cellStyle name="常规 4 3 3 4 3 2" xfId="11661"/>
    <cellStyle name="常规 4 3 3 3 3 2" xfId="11662"/>
    <cellStyle name="常规 46 4 3 3" xfId="11663"/>
    <cellStyle name="常规 51 4 3 3" xfId="11664"/>
    <cellStyle name="常规 4 3 3 3 3" xfId="11665"/>
    <cellStyle name="常规 6 9 2 3 6" xfId="11666"/>
    <cellStyle name="常规 4 3 3 3 2 2" xfId="11667"/>
    <cellStyle name="常规 46 4 2 3" xfId="11668"/>
    <cellStyle name="常规 51 4 2 3" xfId="11669"/>
    <cellStyle name="汇总 2 2 3 4 3" xfId="11670"/>
    <cellStyle name="常规 6 7 2 7" xfId="11671"/>
    <cellStyle name="常规 4 3 3 2 3 5 2" xfId="11672"/>
    <cellStyle name="常规 4 3 3 2 3 4 3" xfId="11673"/>
    <cellStyle name="常规 4 3 3 2 3 3" xfId="11674"/>
    <cellStyle name="常规 41 3 4 2 2" xfId="11675"/>
    <cellStyle name="常规 36 3 4 2 2" xfId="11676"/>
    <cellStyle name="常规 7 3 2 2 5 3" xfId="11677"/>
    <cellStyle name="常规 4 3 3 2 3" xfId="11678"/>
    <cellStyle name="常规 6 9 2 2 6" xfId="11679"/>
    <cellStyle name="常规 6 6 3 7" xfId="11680"/>
    <cellStyle name="常规 3 2 5 4 4 2 2" xfId="11681"/>
    <cellStyle name="常规 4 2 2 2 3 5 3" xfId="11682"/>
    <cellStyle name="常规 3 2 3 3 2 3 3 3" xfId="11683"/>
    <cellStyle name="常规 5 5 3 3 3 3" xfId="11684"/>
    <cellStyle name="常规 4 3 3 2 2 6 2" xfId="11685"/>
    <cellStyle name="常规 6 3 5 2 2 2 2" xfId="11686"/>
    <cellStyle name="常规 7 7 5 2 2" xfId="11687"/>
    <cellStyle name="强调文字颜色 5 2 3 2 5" xfId="11688"/>
    <cellStyle name="常规 3 2 3 4 2 4 2 2" xfId="11689"/>
    <cellStyle name="常规 4 2 3 2 4 4 2" xfId="11690"/>
    <cellStyle name="常规 14 5 6 2" xfId="11691"/>
    <cellStyle name="常规 7 2 5 9 3" xfId="11692"/>
    <cellStyle name="常规 6 6 3 5 4 3" xfId="11693"/>
    <cellStyle name="常规 5 4 3" xfId="11694"/>
    <cellStyle name="常规 3 2 2 2 4 4 2 2" xfId="11695"/>
    <cellStyle name="常规 4 3 3 2 2 6" xfId="11696"/>
    <cellStyle name="常规 6 6 2 8" xfId="11697"/>
    <cellStyle name="常规 7 3 3 3 4 4 2 2" xfId="11698"/>
    <cellStyle name="常规 3 3 5 2 3 2 2" xfId="11699"/>
    <cellStyle name="常规 2 6 2 2" xfId="11700"/>
    <cellStyle name="常规 4 3 3 2 2 5 3" xfId="11701"/>
    <cellStyle name="常规 4 3 3 2 2 2" xfId="11702"/>
    <cellStyle name="常规 46 3 2 3" xfId="11703"/>
    <cellStyle name="常规 51 3 2 3" xfId="11704"/>
    <cellStyle name="汇总 2 2 2 4 3" xfId="11705"/>
    <cellStyle name="常规 6 9 2 2 5 2" xfId="11706"/>
    <cellStyle name="常规 4 3 3 2" xfId="11707"/>
    <cellStyle name="常规 4 3 3" xfId="11708"/>
    <cellStyle name="常规 8 3 3 2 6 2 2" xfId="11709"/>
    <cellStyle name="常规 4 3 2 6 2" xfId="11710"/>
    <cellStyle name="常规 6 8 3 4 2 2" xfId="11711"/>
    <cellStyle name="常规 8 3 3 2 6 2" xfId="11712"/>
    <cellStyle name="常规 4 3 2 6" xfId="11713"/>
    <cellStyle name="常规 6 8 3 4 2" xfId="11714"/>
    <cellStyle name="常规 4 3 2 5" xfId="11715"/>
    <cellStyle name="常规 2 2 2 3 4 2" xfId="11716"/>
    <cellStyle name="常规 6 5 5 2 4" xfId="11717"/>
    <cellStyle name="常规 3 9 2 3 6 2" xfId="11718"/>
    <cellStyle name="常规 2 4 2 2 2 2 3 2 2" xfId="11719"/>
    <cellStyle name="常规 15 4 4 5 2 2" xfId="11720"/>
    <cellStyle name="常规 6 5 4 2 4" xfId="11721"/>
    <cellStyle name="常规 5 2 8 2" xfId="11722"/>
    <cellStyle name="常规 4 3 2 4 2 3" xfId="11723"/>
    <cellStyle name="常规 6 4 5 2 4" xfId="11724"/>
    <cellStyle name="常规 15 2 3 2 2 3" xfId="11725"/>
    <cellStyle name="强调文字颜色 2 2 5 2" xfId="11726"/>
    <cellStyle name="常规 6 3 4 2 6" xfId="11727"/>
    <cellStyle name="常规 4 3 2 3 4 3" xfId="11728"/>
    <cellStyle name="常规 4 3 2 3 4 2" xfId="11729"/>
    <cellStyle name="常规 50 4 4 3" xfId="11730"/>
    <cellStyle name="常规 45 4 4 3" xfId="11731"/>
    <cellStyle name="常规 2 12" xfId="11732"/>
    <cellStyle name="常规 4 3 2 3 3 3" xfId="11733"/>
    <cellStyle name="常规 41 2 5 2 2" xfId="11734"/>
    <cellStyle name="常规 36 2 5 2 2" xfId="11735"/>
    <cellStyle name="常规 4 3 2 3 3 2" xfId="11736"/>
    <cellStyle name="常规 4 3 2 3 3" xfId="11737"/>
    <cellStyle name="常规 2 5 2 4 3 2 3" xfId="11738"/>
    <cellStyle name="常规 4 3 2 3 2 3" xfId="11739"/>
    <cellStyle name="检查单元格 2 3 4 2 2" xfId="11740"/>
    <cellStyle name="常规 4 3 2 3 2 2" xfId="11741"/>
    <cellStyle name="常规 4 3 2 2 7" xfId="11742"/>
    <cellStyle name="常规 15 3 2 2 6 2 2" xfId="11743"/>
    <cellStyle name="常规 4 3 2 2 6" xfId="11744"/>
    <cellStyle name="常规 6 3 3 2 4 3 3" xfId="11745"/>
    <cellStyle name="常规 4 3 2 2 4 3" xfId="11746"/>
    <cellStyle name="常规 4 3 2 2 4 2" xfId="11747"/>
    <cellStyle name="常规 4 3 2 2 4" xfId="11748"/>
    <cellStyle name="常规 54 4 4" xfId="11749"/>
    <cellStyle name="常规 49 4 4" xfId="11750"/>
    <cellStyle name="常规 3 3 2 5 5 3" xfId="11751"/>
    <cellStyle name="常规 3 5 4 5" xfId="11752"/>
    <cellStyle name="常规 4 3 2 2 3 5 2" xfId="11753"/>
    <cellStyle name="常规 54 3 5" xfId="11754"/>
    <cellStyle name="常规 49 3 5" xfId="11755"/>
    <cellStyle name="常规 9 2 4 2 2 5 2" xfId="11756"/>
    <cellStyle name="常规 3 5 3 6" xfId="11757"/>
    <cellStyle name="常规 6 7 5 5 2" xfId="11758"/>
    <cellStyle name="常规 7 3 3 2 2 8" xfId="11759"/>
    <cellStyle name="常规 7 4 11" xfId="11760"/>
    <cellStyle name="常规 4 3 2 2 3 4" xfId="11761"/>
    <cellStyle name="常规 4 3 2 2 3 3 3" xfId="11762"/>
    <cellStyle name="常规 8 3 2 2 6 2" xfId="11763"/>
    <cellStyle name="常规 6 7 3 4 2" xfId="11764"/>
    <cellStyle name="常规 3 3 2 6" xfId="11765"/>
    <cellStyle name="常规 4 3 2 2 3 3" xfId="11766"/>
    <cellStyle name="常规 6 7 2 2 2 2 3 2 2" xfId="11767"/>
    <cellStyle name="常规 41 2 4 2 2" xfId="11768"/>
    <cellStyle name="常规 36 2 4 2 2" xfId="11769"/>
    <cellStyle name="常规 4 3 2 2 3 2" xfId="11770"/>
    <cellStyle name="常规 4 3 2 2 3" xfId="11771"/>
    <cellStyle name="常规 4 3 2 2 2 6" xfId="11772"/>
    <cellStyle name="常规 4 3 2 2 2 5 2 2" xfId="11773"/>
    <cellStyle name="常规 53 4 4" xfId="11774"/>
    <cellStyle name="常规 48 4 4" xfId="11775"/>
    <cellStyle name="常规 6 3 3 2 2 2 5 2" xfId="11776"/>
    <cellStyle name="常规 3 4 4 5" xfId="11777"/>
    <cellStyle name="常规 4 3 2 2 2 5" xfId="11778"/>
    <cellStyle name="常规 53 3 5" xfId="11779"/>
    <cellStyle name="常规 48 3 5" xfId="11780"/>
    <cellStyle name="常规 6 3 3 2 2 2 4 3" xfId="11781"/>
    <cellStyle name="常规 3 4 3 6" xfId="11782"/>
    <cellStyle name="常规 6 7 4 5 2" xfId="11783"/>
    <cellStyle name="常规 4 3 2 2 2 4 3" xfId="11784"/>
    <cellStyle name="常规 4 3 2 2 2 4 2 2" xfId="11785"/>
    <cellStyle name="常规 4 3 2 2 2 3" xfId="11786"/>
    <cellStyle name="常规 6 3 2 2 5" xfId="11787"/>
    <cellStyle name="强调文字颜色 3 2 10 2" xfId="11788"/>
    <cellStyle name="常规 4 3 2 2 2 2" xfId="11789"/>
    <cellStyle name="常规 4 3 2 2 2" xfId="11790"/>
    <cellStyle name="常规 6 2 3 2 2 2 3 2 2" xfId="11791"/>
    <cellStyle name="常规 4 3 2" xfId="11792"/>
    <cellStyle name="常规 6 5 4 2 3 2 3" xfId="11793"/>
    <cellStyle name="常规 3 3 4 6 2 2" xfId="11794"/>
    <cellStyle name="常规 4 3" xfId="11795"/>
    <cellStyle name="常规 6 2 4 2 6" xfId="11796"/>
    <cellStyle name="常规 6 2 2 2 2 7 2" xfId="11797"/>
    <cellStyle name="常规 4 2 8 2 3" xfId="11798"/>
    <cellStyle name="常规 4 2 7 4 3" xfId="11799"/>
    <cellStyle name="常规 7 3 2 3 4 3 2" xfId="11800"/>
    <cellStyle name="常规 7 6 2 10" xfId="11801"/>
    <cellStyle name="常规 4 2 7 3 3" xfId="11802"/>
    <cellStyle name="常规 7 3 2 3 4 2 2" xfId="11803"/>
    <cellStyle name="常规 4 2 7 3 2 2" xfId="11804"/>
    <cellStyle name="常规 4 2 7 2 3" xfId="11805"/>
    <cellStyle name="常规 4 2 6 2 7" xfId="11806"/>
    <cellStyle name="常规 8 2 5 3 4 2" xfId="11807"/>
    <cellStyle name="注释 2 2 2 2 6" xfId="11808"/>
    <cellStyle name="常规 6 4 2 3 5 2" xfId="11809"/>
    <cellStyle name="常规 7 3 3 11 2" xfId="11810"/>
    <cellStyle name="常规 4 2 6 2 5 2 2" xfId="11811"/>
    <cellStyle name="常规 6 4 3 3 2 5 2" xfId="11812"/>
    <cellStyle name="注释 2 2 2 2 4 2 2" xfId="11813"/>
    <cellStyle name="常规 4 2 5 8" xfId="11814"/>
    <cellStyle name="常规 8 2 5 3 2" xfId="11815"/>
    <cellStyle name="常规 2 2 2 2 3 3 5" xfId="11816"/>
    <cellStyle name="常规 4 2 5 2 7 2" xfId="11817"/>
    <cellStyle name="常规 6 4 2 3 4 5" xfId="11818"/>
    <cellStyle name="常规 8 2 5 2 4 2 2" xfId="11819"/>
    <cellStyle name="强调文字颜色 5 2 3 9 2 2" xfId="11820"/>
    <cellStyle name="常规 4 2 5 2 2 4 3" xfId="11821"/>
    <cellStyle name="常规 3 2 2 2 4 2 3" xfId="11822"/>
    <cellStyle name="常规 4 2 5" xfId="11823"/>
    <cellStyle name="常规 6 6 3 2 2 7 2" xfId="11824"/>
    <cellStyle name="常规 4 2 4 5 3" xfId="11825"/>
    <cellStyle name="常规 7 13 3" xfId="11826"/>
    <cellStyle name="常规 4 2 4 2 3 6" xfId="11827"/>
    <cellStyle name="常规 4 2 4 2 3 5 2" xfId="11828"/>
    <cellStyle name="常规 2 3 2 2 2 2 5 2 2" xfId="11829"/>
    <cellStyle name="常规 5 2 2 2 2 3 4" xfId="11830"/>
    <cellStyle name="常规 7 4 2 8 2 2" xfId="11831"/>
    <cellStyle name="常规 4 2 4 2 3 4 2 2" xfId="11832"/>
    <cellStyle name="常规 6 11 4 2 3" xfId="11833"/>
    <cellStyle name="常规 6 2 6 2 2 2 2" xfId="11834"/>
    <cellStyle name="好 2 2 2 4 3" xfId="11835"/>
    <cellStyle name="常规 7 2 5 6" xfId="11836"/>
    <cellStyle name="常规 4 2 4 2 2 6 2" xfId="11837"/>
    <cellStyle name="常规 4 2 4 2 2 6" xfId="11838"/>
    <cellStyle name="常规 2 3 2 2 2 2 4 3" xfId="11839"/>
    <cellStyle name="常规 61 3 2 2" xfId="11840"/>
    <cellStyle name="常规 56 3 2 2" xfId="11841"/>
    <cellStyle name="强调文字颜色 6 2 2 4 4 2" xfId="11842"/>
    <cellStyle name="常规 7 2 3 3 2 8" xfId="11843"/>
    <cellStyle name="常规 4 2 4 2 2 5 3" xfId="11844"/>
    <cellStyle name="常规 6 10 5 2 3" xfId="11845"/>
    <cellStyle name="常规 4 2 4 2 2 5 2 2" xfId="11846"/>
    <cellStyle name="常规 4 2 4" xfId="11847"/>
    <cellStyle name="强调文字颜色 4 2 5 2 2" xfId="11848"/>
    <cellStyle name="常规 3 2 2 3 3 2 5" xfId="11849"/>
    <cellStyle name="常规 32 8 2" xfId="11850"/>
    <cellStyle name="常规 27 8 2" xfId="11851"/>
    <cellStyle name="常规 4 2 3 9" xfId="11852"/>
    <cellStyle name="常规 2 2 2 2 5 6" xfId="11853"/>
    <cellStyle name="常规 6 6 3 3 6 2 2" xfId="11854"/>
    <cellStyle name="常规 4 2 3 8" xfId="11855"/>
    <cellStyle name="常规 4 2 3 6 3" xfId="11856"/>
    <cellStyle name="常规 4 2 3 6 2" xfId="11857"/>
    <cellStyle name="常规 6 8 2 5 2 2" xfId="11858"/>
    <cellStyle name="常规 10 2 3 2 6" xfId="11859"/>
    <cellStyle name="常规 2 2 2 2 5 3 2" xfId="11860"/>
    <cellStyle name="常规 6 6 2 2 4 6" xfId="11861"/>
    <cellStyle name="常规 4 2 3 6" xfId="11862"/>
    <cellStyle name="常规 6 8 2 5 2" xfId="11863"/>
    <cellStyle name="常规 7 2 2 2 6 2 2" xfId="11864"/>
    <cellStyle name="强调文字颜色 6 2 2 2 3 2" xfId="11865"/>
    <cellStyle name="计算 2 2 4 2 3" xfId="11866"/>
    <cellStyle name="常规 4 2 3 5 7" xfId="11867"/>
    <cellStyle name="常规 4 2 3 5" xfId="11868"/>
    <cellStyle name="常规 6 2 2 4 2 2 2 2" xfId="11869"/>
    <cellStyle name="常规 7 3 3 3 10 2" xfId="11870"/>
    <cellStyle name="常规 5 4 2 7" xfId="11871"/>
    <cellStyle name="常规 6 9 4 4 3" xfId="11872"/>
    <cellStyle name="警告文本 2 2 5 2" xfId="11873"/>
    <cellStyle name="常规 6 8 3 3 5" xfId="11874"/>
    <cellStyle name="常规 4 2 4 3 2" xfId="11875"/>
    <cellStyle name="常规 4 2 3 3 4" xfId="11876"/>
    <cellStyle name="常规 6 9 3 4 4 2 2" xfId="11877"/>
    <cellStyle name="汇总 2 2 2 4 2" xfId="11878"/>
    <cellStyle name="常规 5 2 3 2 3 2 2 2" xfId="11879"/>
    <cellStyle name="常规 46 3 2 2" xfId="11880"/>
    <cellStyle name="常规 51 3 2 2" xfId="11881"/>
    <cellStyle name="常规 6 8 2 3 5" xfId="11882"/>
    <cellStyle name="强调文字颜色 4 2 11 2" xfId="11883"/>
    <cellStyle name="常规 6 5 2 2 4 2 2" xfId="11884"/>
    <cellStyle name="常规 4 2 3 3 2" xfId="11885"/>
    <cellStyle name="常规 6 9 3 3 6" xfId="11886"/>
    <cellStyle name="常规 6 7 2 3 2 4 2" xfId="11887"/>
    <cellStyle name="常规 6 9 2 2 6 2" xfId="11888"/>
    <cellStyle name="常规 4 3 3 2 3 2" xfId="11889"/>
    <cellStyle name="常规 46 3 3 3" xfId="11890"/>
    <cellStyle name="常规 51 3 3 3" xfId="11891"/>
    <cellStyle name="汇总 2 2 2 5 3" xfId="11892"/>
    <cellStyle name="常规 5 2 8 4" xfId="11893"/>
    <cellStyle name="好 2 3 3 4 2 2" xfId="11894"/>
    <cellStyle name="注释 2 2 6 3" xfId="11895"/>
    <cellStyle name="常规 8 3 5 5 2" xfId="11896"/>
    <cellStyle name="常规 6 2 5 2 4 2 2" xfId="11897"/>
    <cellStyle name="常规 3 2 2 4 2 6 2 2" xfId="11898"/>
    <cellStyle name="常规 4 2 3 2 4 6 2" xfId="11899"/>
    <cellStyle name="常规 4 2 3 2 7 3" xfId="11900"/>
    <cellStyle name="常规 6 4 4 5 3" xfId="11901"/>
    <cellStyle name="常规 4 2 3 2 4 4 3" xfId="11902"/>
    <cellStyle name="常规 4 8 2 2 2" xfId="11903"/>
    <cellStyle name="常规 4 2 3 2 4 3 3" xfId="11904"/>
    <cellStyle name="常规 7 4 2 3 6 2" xfId="11905"/>
    <cellStyle name="常规 4 2 3 2 4 4" xfId="11906"/>
    <cellStyle name="常规 3 2 3 4 2 4 2" xfId="11907"/>
    <cellStyle name="常规 14 5 6" xfId="11908"/>
    <cellStyle name="40% - 强调文字颜色 2 2 2 4 3 2" xfId="11909"/>
    <cellStyle name="常规 6 4 3 3 2 4" xfId="11910"/>
    <cellStyle name="常规 4 2 3 2 4" xfId="11911"/>
    <cellStyle name="计算 2 11 2" xfId="11912"/>
    <cellStyle name="汇总 2 3 7 2 2" xfId="11913"/>
    <cellStyle name="常规 6 2 5 2 3 2" xfId="11914"/>
    <cellStyle name="常规 2 3 3 5 2 6" xfId="11915"/>
    <cellStyle name="注释 2 3 10" xfId="11916"/>
    <cellStyle name="常规 7 2 5 3 3 2 2 2" xfId="11917"/>
    <cellStyle name="常规 4 3 3 2 2" xfId="11918"/>
    <cellStyle name="常规 6 9 2 4 6" xfId="11919"/>
    <cellStyle name="常规 6 9 2 2 5" xfId="11920"/>
    <cellStyle name="常规 5 2 2 9" xfId="11921"/>
    <cellStyle name="常规 6 9 2 4 5" xfId="11922"/>
    <cellStyle name="常规 5 2 2 8 3" xfId="11923"/>
    <cellStyle name="常规 6 9 2 4 4 3" xfId="11924"/>
    <cellStyle name="常规 2 2 3 2 4 5 3" xfId="11925"/>
    <cellStyle name="常规 4 2 3 2 3 3 3" xfId="11926"/>
    <cellStyle name="常规 7 4 2 2 6 2" xfId="11927"/>
    <cellStyle name="常规 6 9 2 4 4 2 2" xfId="11928"/>
    <cellStyle name="常规 5 2 2 8 2 2" xfId="11929"/>
    <cellStyle name="常规 6 4 2 3 2 4" xfId="11930"/>
    <cellStyle name="常规 5 2 2 8" xfId="11931"/>
    <cellStyle name="常规 6 9 2 4 4" xfId="11932"/>
    <cellStyle name="60% - 强调文字颜色 4 2 6 3" xfId="11933"/>
    <cellStyle name="常规 3 3 2 4 2 6 2" xfId="11934"/>
    <cellStyle name="常规 6 9 2 4 3 3" xfId="11935"/>
    <cellStyle name="常规 5 2 2 7 3" xfId="11936"/>
    <cellStyle name="常规 6 9 2 4 3 2 2" xfId="11937"/>
    <cellStyle name="常规 5 2 2 7 2 2" xfId="11938"/>
    <cellStyle name="常规 6 4 2 2 2 4" xfId="11939"/>
    <cellStyle name="常规 4 2 3 2 3" xfId="11940"/>
    <cellStyle name="常规 4 2 3 2 2 3 4 2 2" xfId="11941"/>
    <cellStyle name="常规 6 2 7 2 2 2" xfId="11942"/>
    <cellStyle name="常规 5 3 4 3 2 3" xfId="11943"/>
    <cellStyle name="常规 6 12 9 2" xfId="11944"/>
    <cellStyle name="常规 6 6 3 3 3 2 2" xfId="11945"/>
    <cellStyle name="常规 4 2 3 2 2 2 5 2 2" xfId="11946"/>
    <cellStyle name="常规 6 4 5 3 4 2" xfId="11947"/>
    <cellStyle name="常规 3 3 4 2 2 2" xfId="11948"/>
    <cellStyle name="常规 6 7 2 3 2 3 3" xfId="11949"/>
    <cellStyle name="常规 2 2 2 2 2 2 2 3 2" xfId="11950"/>
    <cellStyle name="常规 6 11 9 2" xfId="11951"/>
    <cellStyle name="常规 6 6 3 3 2 2 2" xfId="11952"/>
    <cellStyle name="常规 6 9 3 2 7" xfId="11953"/>
    <cellStyle name="强调文字颜色 2 2 10 2" xfId="11954"/>
    <cellStyle name="常规 4 2 8 5 2 2" xfId="11955"/>
    <cellStyle name="输出 2 4 5" xfId="11956"/>
    <cellStyle name="常规 11 6 2 3" xfId="11957"/>
    <cellStyle name="常规 4 2 8 4 2 2" xfId="11958"/>
    <cellStyle name="常规 2 8 2 3 4 3" xfId="11959"/>
    <cellStyle name="常规 11 5 2 3" xfId="11960"/>
    <cellStyle name="常规 4 2 8 3 3" xfId="11961"/>
    <cellStyle name="常规 7 3 2 3 5 2 2" xfId="11962"/>
    <cellStyle name="常规 6 4 2 2 5 3" xfId="11963"/>
    <cellStyle name="常规 4 2 3" xfId="11964"/>
    <cellStyle name="常规 7 11 6" xfId="11965"/>
    <cellStyle name="常规 9 2 2 3 2 6 2 2" xfId="11966"/>
    <cellStyle name="常规 4 2 2 6 7" xfId="11967"/>
    <cellStyle name="好 2 13" xfId="11968"/>
    <cellStyle name="常规 2 5 3 2 4 4" xfId="11969"/>
    <cellStyle name="常规 7 11 5 2" xfId="11970"/>
    <cellStyle name="常规 7 2 7 3 5" xfId="11971"/>
    <cellStyle name="常规 6 6 4 3 6" xfId="11972"/>
    <cellStyle name="常规 34 2 3 4 3" xfId="11973"/>
    <cellStyle name="常规 29 2 3 4 3" xfId="11974"/>
    <cellStyle name="常规 4 2 2 6" xfId="11975"/>
    <cellStyle name="常规 6 8 2 4 2" xfId="11976"/>
    <cellStyle name="常规 4 2 2 5 2 2" xfId="11977"/>
    <cellStyle name="60% - 强调文字颜色 1 2 2 5" xfId="11978"/>
    <cellStyle name="常规 2 2 2 2 4 2 2 2" xfId="11979"/>
    <cellStyle name="常规 10 2 7 2 5 2 2" xfId="11980"/>
    <cellStyle name="常规 7 2 7 2 5" xfId="11981"/>
    <cellStyle name="常规 6 3 2 3 2 4 2 2" xfId="11982"/>
    <cellStyle name="常规 7 11 4 2" xfId="11983"/>
    <cellStyle name="常规 6 3 2 3 2 4 2" xfId="11984"/>
    <cellStyle name="常规 7 11 4" xfId="11985"/>
    <cellStyle name="常规 4 2 2 5" xfId="11986"/>
    <cellStyle name="常规 4 2 2 4 3 3 3" xfId="11987"/>
    <cellStyle name="常规 7 3 4 2 6 2" xfId="11988"/>
    <cellStyle name="常规 4 2 2 4 3 3 2 2" xfId="11989"/>
    <cellStyle name="常规 4 2 2 4 3 3 2" xfId="11990"/>
    <cellStyle name="常规 4 2 2 4 3 3" xfId="11991"/>
    <cellStyle name="常规 6 6 5 2 3 2" xfId="11992"/>
    <cellStyle name="汇总 2 3 5" xfId="11993"/>
    <cellStyle name="常规 40 2 6 2 2" xfId="11994"/>
    <cellStyle name="常规 35 2 6 2 2" xfId="11995"/>
    <cellStyle name="常规 7 11 3 3" xfId="11996"/>
    <cellStyle name="常规 7 11 3 2 2" xfId="11997"/>
    <cellStyle name="常规 15 2 3 4 2 3" xfId="11998"/>
    <cellStyle name="常规 9 2 2 3 2 6 2" xfId="11999"/>
    <cellStyle name="常规 4 3 3 7" xfId="12000"/>
    <cellStyle name="常规 6 8 3 5 3" xfId="12001"/>
    <cellStyle name="好 2 6 6 3" xfId="12002"/>
    <cellStyle name="常规 4 2 2 3 3 4 2 2" xfId="12003"/>
    <cellStyle name="常规 8 3 4 3 2" xfId="12004"/>
    <cellStyle name="常规 2 2 2 3 2 3 5" xfId="12005"/>
    <cellStyle name="常规 4 2 2 3 3 3" xfId="12006"/>
    <cellStyle name="常规 40 2 5 2 2" xfId="12007"/>
    <cellStyle name="常规 35 2 5 2 2" xfId="12008"/>
    <cellStyle name="好 2 4 6 3" xfId="12009"/>
    <cellStyle name="常规 4 2 2 3 3 2 2 2" xfId="12010"/>
    <cellStyle name="常规 45 3 4" xfId="12011"/>
    <cellStyle name="常规 50 3 4" xfId="12012"/>
    <cellStyle name="常规 5 2 3 2 2 2 4" xfId="12013"/>
    <cellStyle name="常规 8 3 3 2 6 3" xfId="12014"/>
    <cellStyle name="常规 6 8 3 4 3" xfId="12015"/>
    <cellStyle name="常规 4 3 2 7" xfId="12016"/>
    <cellStyle name="常规 4 2 2 3 3 2" xfId="12017"/>
    <cellStyle name="常规 4 2 2 3 2 3 2 2 2" xfId="12018"/>
    <cellStyle name="常规 8 2 8 3 3" xfId="12019"/>
    <cellStyle name="常规 6 12 3 3 3 2" xfId="12020"/>
    <cellStyle name="常规 9 6 2 2 4 2" xfId="12021"/>
    <cellStyle name="常规 6 3 3 8 3" xfId="12022"/>
    <cellStyle name="常规 4 2 2 3 2 3 2" xfId="12023"/>
    <cellStyle name="常规 9 2 2 4 4 2" xfId="12024"/>
    <cellStyle name="强调文字颜色 1 2 5" xfId="12025"/>
    <cellStyle name="常规 4 2 2 3 2 2 2 3" xfId="12026"/>
    <cellStyle name="常规 6 8 3 3 3 2" xfId="12027"/>
    <cellStyle name="常规 8 3 3 2 5 3" xfId="12028"/>
    <cellStyle name="常规 6 8 3 3 3" xfId="12029"/>
    <cellStyle name="常规 3 4 2 8 2" xfId="12030"/>
    <cellStyle name="常规 5 2 4 3 3 2 2" xfId="12031"/>
    <cellStyle name="常规 4 2 2 3 2 2" xfId="12032"/>
    <cellStyle name="适中 2 4 2 3" xfId="12033"/>
    <cellStyle name="常规 6 4 4 3 2 2 2" xfId="12034"/>
    <cellStyle name="常规 6 8 2 7 3" xfId="12035"/>
    <cellStyle name="常规 4 2 5 7" xfId="12036"/>
    <cellStyle name="常规 4 2 2 2 5 3" xfId="12037"/>
    <cellStyle name="常规 7 4 2 2 6 2 2" xfId="12038"/>
    <cellStyle name="常规 2 9 2 8 2 2" xfId="12039"/>
    <cellStyle name="常规 4 2 4 7" xfId="12040"/>
    <cellStyle name="常规 6 8 2 6 3" xfId="12041"/>
    <cellStyle name="强调文字颜色 5 2 4 4 2" xfId="12042"/>
    <cellStyle name="常规 4 2 2 2 4 7" xfId="12043"/>
    <cellStyle name="常规 6 2 4 2 4 2 2" xfId="12044"/>
    <cellStyle name="常规 3 2 2 3 2 6 2 2" xfId="12045"/>
    <cellStyle name="常规 6 17 2 2" xfId="12046"/>
    <cellStyle name="强调文字颜色 1 2 3 2 3 2" xfId="12047"/>
    <cellStyle name="常规 4 3 2 6 2 2" xfId="12048"/>
    <cellStyle name="常规 4 2 2 2 4 6 2" xfId="12049"/>
    <cellStyle name="检查单元格 2 8" xfId="12050"/>
    <cellStyle name="常规 4 10 2 2" xfId="12051"/>
    <cellStyle name="常规 40 3 2 3" xfId="12052"/>
    <cellStyle name="常规 35 3 2 3" xfId="12053"/>
    <cellStyle name="常规 4 6 2 7 2 2" xfId="12054"/>
    <cellStyle name="常规 7 7 2 2 4 3" xfId="12055"/>
    <cellStyle name="常规 4 2 2 2 4 6" xfId="12056"/>
    <cellStyle name="注释 2 2 8" xfId="12057"/>
    <cellStyle name="常规 4 2 2 2 4 3" xfId="12058"/>
    <cellStyle name="注释 2 2 5" xfId="12059"/>
    <cellStyle name="常规 8 2 2 5 2 2" xfId="12060"/>
    <cellStyle name="常规 4 2 3 7" xfId="12061"/>
    <cellStyle name="常规 6 8 2 5 3" xfId="12062"/>
    <cellStyle name="常规 4 2 2 2 4 2" xfId="12063"/>
    <cellStyle name="适中 2 3 4 3" xfId="12064"/>
    <cellStyle name="常规 4 2 2 2 4" xfId="12065"/>
    <cellStyle name="汇总 2 2 7 2 2" xfId="12066"/>
    <cellStyle name="常规 6 2 4 2 3 2" xfId="12067"/>
    <cellStyle name="常规 6 3 3 3 2 2 4 2" xfId="12068"/>
    <cellStyle name="常规 4 2 3 2 2" xfId="12069"/>
    <cellStyle name="常规 6 8 2 4 6" xfId="12070"/>
    <cellStyle name="常规 6 8 2 2 5" xfId="12071"/>
    <cellStyle name="常规 4 2 2 8 2 2" xfId="12072"/>
    <cellStyle name="常规 6 8 2 4 4 2 2" xfId="12073"/>
    <cellStyle name="常规 5 2 7 2" xfId="12074"/>
    <cellStyle name="常规 6 3 3 4 2 5" xfId="12075"/>
    <cellStyle name="常规 4 2 2 8" xfId="12076"/>
    <cellStyle name="常规 6 8 2 4 4" xfId="12077"/>
    <cellStyle name="常规 4 2 2 2 3 3" xfId="12078"/>
    <cellStyle name="常规 6 6 2 2 3 2 6" xfId="12079"/>
    <cellStyle name="好 2 3 2 5" xfId="12080"/>
    <cellStyle name="常规 4 2 2 2 3 2 2 2" xfId="12081"/>
    <cellStyle name="常规 7 2 7 2 5 2" xfId="12082"/>
    <cellStyle name="常规 7 11 4 2 2" xfId="12083"/>
    <cellStyle name="常规 46 3" xfId="12084"/>
    <cellStyle name="常规 51 3" xfId="12085"/>
    <cellStyle name="常规 5 2 3 2 3 2" xfId="12086"/>
    <cellStyle name="常规 4 2 2 7" xfId="12087"/>
    <cellStyle name="常规 6 8 2 4 3" xfId="12088"/>
    <cellStyle name="常规 4 2 2 2 3 2" xfId="12089"/>
    <cellStyle name="常规 6 2 4 2 2 2" xfId="12090"/>
    <cellStyle name="常规 6 8 2 3 6" xfId="12091"/>
    <cellStyle name="常规 4 2 3 3 3" xfId="12092"/>
    <cellStyle name="常规 6 10 2 2 2 4 3" xfId="12093"/>
    <cellStyle name="常规 6 8 2 3 4 2" xfId="12094"/>
    <cellStyle name="常规 21 2 2 3 5" xfId="12095"/>
    <cellStyle name="常规 6 3 2 6 2" xfId="12096"/>
    <cellStyle name="常规 57 3 2 2 2" xfId="12097"/>
    <cellStyle name="常规 7 2 4 3 2 8 2" xfId="12098"/>
    <cellStyle name="常规 7 2 4 4 4 3" xfId="12099"/>
    <cellStyle name="常规 7 4 5 3 3 3" xfId="12100"/>
    <cellStyle name="常规 3 8 3 3 2 2" xfId="12101"/>
    <cellStyle name="常规 3 2 3 3 4 4 3" xfId="12102"/>
    <cellStyle name="常规 6 2 3 8 3" xfId="12103"/>
    <cellStyle name="常规 4 2 2 2 2 3 2" xfId="12104"/>
    <cellStyle name="常规 7 2 6 3 5" xfId="12105"/>
    <cellStyle name="常规 6 3 2 3 2 3 3 2" xfId="12106"/>
    <cellStyle name="常规 7 10 5 2" xfId="12107"/>
    <cellStyle name="常规 4 2 2 2 2 3" xfId="12108"/>
    <cellStyle name="常规 4 2 2 2 2 2 3 3" xfId="12109"/>
    <cellStyle name="常规 22 4 2 3 3 2" xfId="12110"/>
    <cellStyle name="常规 7 2 6 2 6 3" xfId="12111"/>
    <cellStyle name="常规 2 3 3 4 4 6 2" xfId="12112"/>
    <cellStyle name="常规 3 9 2 2 5 2 2" xfId="12113"/>
    <cellStyle name="常规 4 2 2 2 2 2 2 3" xfId="12114"/>
    <cellStyle name="常规 7 2 6 2 5 3" xfId="12115"/>
    <cellStyle name="常规 2 3 3 4 4 5 2" xfId="12116"/>
    <cellStyle name="常规 22 4 2 3 2 2" xfId="12117"/>
    <cellStyle name="常规 17 4 2 3 2 2" xfId="12118"/>
    <cellStyle name="常规 3 9 2 4 4" xfId="12119"/>
    <cellStyle name="常规 4 2 2 2 2 2 2 2 2" xfId="12120"/>
    <cellStyle name="常规 7 2 6 2 5 2 2" xfId="12121"/>
    <cellStyle name="常规 4 2 2 2 2 2 2 2" xfId="12122"/>
    <cellStyle name="常规 7 2 6 2 5 2" xfId="12123"/>
    <cellStyle name="常规 7 10 4 2 2" xfId="12124"/>
    <cellStyle name="常规 6 3 2 3 2 3 2 2 2" xfId="12125"/>
    <cellStyle name="常规 6 10 2 2 2 3 3" xfId="12126"/>
    <cellStyle name="常规 6 8 2 3 3 2" xfId="12127"/>
    <cellStyle name="常规 21 2 2 2 5" xfId="12128"/>
    <cellStyle name="常规 6 3 2 5 2" xfId="12129"/>
    <cellStyle name="常规 6 6 4 2" xfId="12130"/>
    <cellStyle name="常规 6 2 3 7 3" xfId="12131"/>
    <cellStyle name="常规 4 2 2 2 2 2 2" xfId="12132"/>
    <cellStyle name="常规 4 2 2" xfId="12133"/>
    <cellStyle name="常规 6 2 4 2 5 2" xfId="12134"/>
    <cellStyle name="常规 4 2 13 2" xfId="12135"/>
    <cellStyle name="常规 41 2 3 3" xfId="12136"/>
    <cellStyle name="常规 36 2 3 3" xfId="12137"/>
    <cellStyle name="常规 4 2 11 2 2" xfId="12138"/>
    <cellStyle name="常规 5 3 2 2 3 3 2 2" xfId="12139"/>
    <cellStyle name="常规 6 8 2 2 3 3 3" xfId="12140"/>
    <cellStyle name="常规 8 2 4 3 6" xfId="12141"/>
    <cellStyle name="常规 3 9 2 2 2" xfId="12142"/>
    <cellStyle name="常规 4 2 2 3 4 4 3" xfId="12143"/>
    <cellStyle name="常规 5 3 2 2 3 3 2" xfId="12144"/>
    <cellStyle name="常规 3 9 2 2" xfId="12145"/>
    <cellStyle name="输出 2 2 2 4 2 2" xfId="12146"/>
    <cellStyle name="强调文字颜色 5 3 2" xfId="12147"/>
    <cellStyle name="常规 4 2 10" xfId="12148"/>
    <cellStyle name="强调文字颜色 5 2 3 3 3 3" xfId="12149"/>
    <cellStyle name="常规 4 2" xfId="12150"/>
    <cellStyle name="常规 4 14" xfId="12151"/>
    <cellStyle name="常规 6 3 3 2 2 8" xfId="12152"/>
    <cellStyle name="常规 4 13 2 2" xfId="12153"/>
    <cellStyle name="常规 9 2 3 4 6" xfId="12154"/>
    <cellStyle name="常规 4 13 2" xfId="12155"/>
    <cellStyle name="常规 4 13" xfId="12156"/>
    <cellStyle name="常规 7 5 6 3 2 2" xfId="12157"/>
    <cellStyle name="常规 3 3 3 2 4 5 2" xfId="12158"/>
    <cellStyle name="常规 9 2 3 3 7" xfId="12159"/>
    <cellStyle name="常规 4 12 3" xfId="12160"/>
    <cellStyle name="常规 9 2 3 3 6" xfId="12161"/>
    <cellStyle name="常规 4 12 2" xfId="12162"/>
    <cellStyle name="常规 6 7 3 10" xfId="12163"/>
    <cellStyle name="常规 3 8 4 5" xfId="12164"/>
    <cellStyle name="常规 9 2 3 2 6" xfId="12165"/>
    <cellStyle name="常规 4 11 2" xfId="12166"/>
    <cellStyle name="注释 2 3 8" xfId="12167"/>
    <cellStyle name="常规 4 10" xfId="12168"/>
    <cellStyle name="常规 4" xfId="12169"/>
    <cellStyle name="常规 7 2 4 3 3 4 2 2" xfId="12170"/>
    <cellStyle name="常规 6 2 2 2 5" xfId="12171"/>
    <cellStyle name="常规 44 8 2" xfId="12172"/>
    <cellStyle name="常规 39 8 2" xfId="12173"/>
    <cellStyle name="强调文字颜色 1 2 6 6" xfId="12174"/>
    <cellStyle name="强调文字颜色 1 2 2 3 2 2" xfId="12175"/>
    <cellStyle name="常规 6 4 3 3 2 3 3 2" xfId="12176"/>
    <cellStyle name="常规 7 2 5 4 2 2" xfId="12177"/>
    <cellStyle name="常规 9 3 3 2 2 4 3" xfId="12178"/>
    <cellStyle name="常规 44 7 3" xfId="12179"/>
    <cellStyle name="常规 39 7 3" xfId="12180"/>
    <cellStyle name="常规 22 8 2 2" xfId="12181"/>
    <cellStyle name="常规 17 8 2 2" xfId="12182"/>
    <cellStyle name="常规 44 7 2 2" xfId="12183"/>
    <cellStyle name="常规 39 7 2 2" xfId="12184"/>
    <cellStyle name="常规 44 7 2" xfId="12185"/>
    <cellStyle name="常规 39 7 2" xfId="12186"/>
    <cellStyle name="常规 44 6 2 2" xfId="12187"/>
    <cellStyle name="常规 39 6 2 2" xfId="12188"/>
    <cellStyle name="常规 44 6 2" xfId="12189"/>
    <cellStyle name="常规 39 6 2" xfId="12190"/>
    <cellStyle name="常规 44 6" xfId="12191"/>
    <cellStyle name="常规 39 6" xfId="12192"/>
    <cellStyle name="计算 2 5 5 2" xfId="12193"/>
    <cellStyle name="常规 8 2 2 4" xfId="12194"/>
    <cellStyle name="常规 44 5 2 2" xfId="12195"/>
    <cellStyle name="常规 39 5 2 2" xfId="12196"/>
    <cellStyle name="强调文字颜色 1 2 3 6 2" xfId="12197"/>
    <cellStyle name="常规 6 10 5 3" xfId="12198"/>
    <cellStyle name="检查单元格 2 3 5 3" xfId="12199"/>
    <cellStyle name="常规 44 5 2" xfId="12200"/>
    <cellStyle name="常规 39 5 2" xfId="12201"/>
    <cellStyle name="强调文字颜色 1 2 3 6" xfId="12202"/>
    <cellStyle name="常规 44 4 4 3" xfId="12203"/>
    <cellStyle name="常规 39 4 4 3" xfId="12204"/>
    <cellStyle name="强调文字颜色 1 2 2 8 3" xfId="12205"/>
    <cellStyle name="常规 8 5 3 5 2" xfId="12206"/>
    <cellStyle name="常规 7 2 5 5 8" xfId="12207"/>
    <cellStyle name="常规 44 4 4 2 2" xfId="12208"/>
    <cellStyle name="常规 39 4 4 2 2" xfId="12209"/>
    <cellStyle name="强调文字颜色 1 2 2 8 2 2" xfId="12210"/>
    <cellStyle name="常规 7 2 5 5 7 2" xfId="12211"/>
    <cellStyle name="常规 6 2 3 2 10" xfId="12212"/>
    <cellStyle name="常规 3 2 2 3 3 6 2" xfId="12213"/>
    <cellStyle name="常规 44 4 4 2" xfId="12214"/>
    <cellStyle name="常规 39 4 4 2" xfId="12215"/>
    <cellStyle name="强调文字颜色 1 2 2 8 2" xfId="12216"/>
    <cellStyle name="检查单元格 2 2 7 3" xfId="12217"/>
    <cellStyle name="常规 7 3 3 2 4 2 2 2" xfId="12218"/>
    <cellStyle name="常规 7 2 5 5 7" xfId="12219"/>
    <cellStyle name="常规 44 4 4" xfId="12220"/>
    <cellStyle name="常规 39 4 4" xfId="12221"/>
    <cellStyle name="常规 7 3 3 2 4 2 2" xfId="12222"/>
    <cellStyle name="强调文字颜色 1 2 2 8" xfId="12223"/>
    <cellStyle name="常规 39 3 5 3" xfId="12224"/>
    <cellStyle name="常规 3 3 2 2 7 2" xfId="12225"/>
    <cellStyle name="常规 39 3 5 2 2" xfId="12226"/>
    <cellStyle name="常规 2 2 6 3 3 9" xfId="12227"/>
    <cellStyle name="常规 15 3 3 3 6" xfId="12228"/>
    <cellStyle name="常规 44 3 5 2" xfId="12229"/>
    <cellStyle name="常规 39 3 5 2" xfId="12230"/>
    <cellStyle name="常规 44 3 5" xfId="12231"/>
    <cellStyle name="常规 39 3 5" xfId="12232"/>
    <cellStyle name="常规 44 3 4 3" xfId="12233"/>
    <cellStyle name="常规 39 3 4 3" xfId="12234"/>
    <cellStyle name="常规 2 2 2 3 4 3 4 2 2" xfId="12235"/>
    <cellStyle name="常规 66 2 3" xfId="12236"/>
    <cellStyle name="解释性文本 2 2 6" xfId="12237"/>
    <cellStyle name="常规 29 8" xfId="12238"/>
    <cellStyle name="常规 34 8" xfId="12239"/>
    <cellStyle name="常规 44 3 4 2" xfId="12240"/>
    <cellStyle name="常规 39 3 4 2" xfId="12241"/>
    <cellStyle name="常规 9 3 3 2 2 4 2 2" xfId="12242"/>
    <cellStyle name="常规 44 3 4" xfId="12243"/>
    <cellStyle name="常规 39 3 4" xfId="12244"/>
    <cellStyle name="常规 44 3 3 2 2" xfId="12245"/>
    <cellStyle name="常规 39 3 3 2 2" xfId="12246"/>
    <cellStyle name="常规 44 3 3 2" xfId="12247"/>
    <cellStyle name="常规 39 3 3 2" xfId="12248"/>
    <cellStyle name="常规 3 3 2 3 2 3 3 2 2" xfId="12249"/>
    <cellStyle name="常规 44 3 2 3" xfId="12250"/>
    <cellStyle name="常规 39 3 2 3" xfId="12251"/>
    <cellStyle name="常规 3 3 2 2 4 2" xfId="12252"/>
    <cellStyle name="常规 44 3 2 2 2" xfId="12253"/>
    <cellStyle name="常规 39 3 2 2 2" xfId="12254"/>
    <cellStyle name="常规 44 2 8" xfId="12255"/>
    <cellStyle name="常规 39 2 8" xfId="12256"/>
    <cellStyle name="常规 44 2 7 2" xfId="12257"/>
    <cellStyle name="常规 39 2 7 2" xfId="12258"/>
    <cellStyle name="常规 7 4 5 3 2" xfId="12259"/>
    <cellStyle name="常规 6 5 5 3 3 2 2" xfId="12260"/>
    <cellStyle name="常规 44 2 5 2" xfId="12261"/>
    <cellStyle name="常规 39 2 5 2" xfId="12262"/>
    <cellStyle name="常规 44 2 5" xfId="12263"/>
    <cellStyle name="常规 39 2 5" xfId="12264"/>
    <cellStyle name="常规 44 2 4" xfId="12265"/>
    <cellStyle name="常规 39 2 4" xfId="12266"/>
    <cellStyle name="常规 39 2 3 6" xfId="12267"/>
    <cellStyle name="常规 3 7 2 7 3" xfId="12268"/>
    <cellStyle name="常规 7 2 2 5 2 2" xfId="12269"/>
    <cellStyle name="常规 7 2 6 2 3 4 2 2" xfId="12270"/>
    <cellStyle name="常规 6 2 3 2 2 3 3" xfId="12271"/>
    <cellStyle name="常规 7 2 3 4 9 2" xfId="12272"/>
    <cellStyle name="常规 44 2 3 4" xfId="12273"/>
    <cellStyle name="常规 39 2 3 4" xfId="12274"/>
    <cellStyle name="链接单元格 2 3 3 2" xfId="12275"/>
    <cellStyle name="常规 7 2 3 4 8 3" xfId="12276"/>
    <cellStyle name="常规 6 2 3 2 2 2 4" xfId="12277"/>
    <cellStyle name="输入 2 2 10" xfId="12278"/>
    <cellStyle name="常规 7 2 3 4 8 2" xfId="12279"/>
    <cellStyle name="常规 6 2 3 2 2 2 3" xfId="12280"/>
    <cellStyle name="常规 7 2 4 2 4 2 3" xfId="12281"/>
    <cellStyle name="常规 10 6 4 2" xfId="12282"/>
    <cellStyle name="常规 3 2 2 2 2 2 3 5 2" xfId="12283"/>
    <cellStyle name="常规 3 3 3 3 2 6 2" xfId="12284"/>
    <cellStyle name="好 2 4 3 5" xfId="12285"/>
    <cellStyle name="60% - 强调文字颜色 1 2 9" xfId="12286"/>
    <cellStyle name="常规 20 3 6" xfId="12287"/>
    <cellStyle name="常规 15 3 6" xfId="12288"/>
    <cellStyle name="常规 3 2 3 4 3 2 2" xfId="12289"/>
    <cellStyle name="常规 4 2 3 3 2 4" xfId="12290"/>
    <cellStyle name="常规 44 2 3 3 2" xfId="12291"/>
    <cellStyle name="常规 39 2 3 3 2" xfId="12292"/>
    <cellStyle name="常规 7 2 3 4 7 3" xfId="12293"/>
    <cellStyle name="常规 44 2 3 2 3" xfId="12294"/>
    <cellStyle name="常规 39 2 3 2 3" xfId="12295"/>
    <cellStyle name="常规 7 2 3 4 7 2 2" xfId="12296"/>
    <cellStyle name="常规 2 3 4 3 5 3" xfId="12297"/>
    <cellStyle name="常规 44 2 3 2 2" xfId="12298"/>
    <cellStyle name="常规 39 2 3 2 2" xfId="12299"/>
    <cellStyle name="常规 3 3 2 2 2 7" xfId="12300"/>
    <cellStyle name="常规 7 6 4 4" xfId="12301"/>
    <cellStyle name="常规 7 2 3 4 7" xfId="12302"/>
    <cellStyle name="常规 6 11 2 8 2" xfId="12303"/>
    <cellStyle name="常规 44 2 3 2" xfId="12304"/>
    <cellStyle name="常规 39 2 3 2" xfId="12305"/>
    <cellStyle name="常规 3 3 2 3 2 3 2 2 2" xfId="12306"/>
    <cellStyle name="60% - 强调文字颜色 3 2 3 3 2 2" xfId="12307"/>
    <cellStyle name="常规 39 2 2 7" xfId="12308"/>
    <cellStyle name="常规 39 2 2 5 3" xfId="12309"/>
    <cellStyle name="常规 7 2 2 4 2 3" xfId="12310"/>
    <cellStyle name="常规 59 5" xfId="12311"/>
    <cellStyle name="常规 6 6 3 2 2 3 4 2" xfId="12312"/>
    <cellStyle name="常规 3 3 3 2 2 3 4 2 2" xfId="12313"/>
    <cellStyle name="输入 2 3 2" xfId="12314"/>
    <cellStyle name="常规 9 3 3 7" xfId="12315"/>
    <cellStyle name="常规 44 2 2 5 2" xfId="12316"/>
    <cellStyle name="常规 39 2 2 5 2" xfId="12317"/>
    <cellStyle name="常规 9 4 4 4" xfId="12318"/>
    <cellStyle name="常规 5 2 2 2 2 2" xfId="12319"/>
    <cellStyle name="常规 7 9 3 4 2" xfId="12320"/>
    <cellStyle name="常规 3 10 4" xfId="12321"/>
    <cellStyle name="常规 7 9 2 3 2 2" xfId="12322"/>
    <cellStyle name="常规 6 6 5 2 5" xfId="12323"/>
    <cellStyle name="常规 7 2 3 3 9" xfId="12324"/>
    <cellStyle name="常规 4 5 2 2 4 2 2" xfId="12325"/>
    <cellStyle name="常规 7 2 6 2 3 3 2" xfId="12326"/>
    <cellStyle name="常规 6 2 2 4 2 4 2" xfId="12327"/>
    <cellStyle name="常规 44 2 2 4" xfId="12328"/>
    <cellStyle name="常规 39 2 2 4" xfId="12329"/>
    <cellStyle name="链接单元格 2 3 2 2" xfId="12330"/>
    <cellStyle name="常规 15 4 2 3 2 2 2" xfId="12331"/>
    <cellStyle name="常规 7 2 3 3 8 2" xfId="12332"/>
    <cellStyle name="常规 7 2 3 3 7 3" xfId="12333"/>
    <cellStyle name="检查单元格 2 2 2 3 5" xfId="12334"/>
    <cellStyle name="常规 3 6 2 2 4 3" xfId="12335"/>
    <cellStyle name="常规 44 2 2 2 3" xfId="12336"/>
    <cellStyle name="常规 39 2 2 2 3" xfId="12337"/>
    <cellStyle name="常规 44 2 2 2 2 2" xfId="12338"/>
    <cellStyle name="常规 39 2 2 2 2 2" xfId="12339"/>
    <cellStyle name="常规 6 11 2 7 2 2" xfId="12340"/>
    <cellStyle name="常规 7 2 3 3 7 2" xfId="12341"/>
    <cellStyle name="常规 7 6 3 4 2" xfId="12342"/>
    <cellStyle name="常规 6 4 3 3 2 2 3 2" xfId="12343"/>
    <cellStyle name="常规 7 2 5 3 2 2" xfId="12344"/>
    <cellStyle name="常规 43 7 2 2" xfId="12345"/>
    <cellStyle name="常规 38 7 2 2" xfId="12346"/>
    <cellStyle name="常规 6 4 3 3 2 2 2 2" xfId="12347"/>
    <cellStyle name="常规 43 6 2 2" xfId="12348"/>
    <cellStyle name="常规 38 6 2 2" xfId="12349"/>
    <cellStyle name="常规 6 2 3 2 2 8" xfId="12350"/>
    <cellStyle name="常规 43 6 2" xfId="12351"/>
    <cellStyle name="常规 38 6 2" xfId="12352"/>
    <cellStyle name="计算 2 5 4 2 2" xfId="12353"/>
    <cellStyle name="常规 6 3 4 2 3 2 2 2" xfId="12354"/>
    <cellStyle name="常规 43 4 3 2" xfId="12355"/>
    <cellStyle name="常规 38 4 3 2" xfId="12356"/>
    <cellStyle name="常规 2 6 4 2 3 2 3" xfId="12357"/>
    <cellStyle name="常规 3 4 3 3 6" xfId="12358"/>
    <cellStyle name="常规 3 3 2 3 2 2 4 2 2" xfId="12359"/>
    <cellStyle name="60% - 强调文字颜色 3 2 2 5 2 2" xfId="12360"/>
    <cellStyle name="常规 5 4 9" xfId="12361"/>
    <cellStyle name="常规 7 4 4 2 2 4 2 2" xfId="12362"/>
    <cellStyle name="常规 38 3 5 3" xfId="12363"/>
    <cellStyle name="常规 30 10 3 2" xfId="12364"/>
    <cellStyle name="常规 6 10 3 3 4 2" xfId="12365"/>
    <cellStyle name="常规 8 2 4 4 5 2" xfId="12366"/>
    <cellStyle name="常规 43 3 5" xfId="12367"/>
    <cellStyle name="常规 38 3 5" xfId="12368"/>
    <cellStyle name="常规 43 3 4" xfId="12369"/>
    <cellStyle name="常规 38 3 4" xfId="12370"/>
    <cellStyle name="常规 43 3 3 3" xfId="12371"/>
    <cellStyle name="常规 38 3 3 3" xfId="12372"/>
    <cellStyle name="常规 6 5 4 2" xfId="12373"/>
    <cellStyle name="常规 43 2 5 2 2" xfId="12374"/>
    <cellStyle name="常规 38 2 5 2 2" xfId="12375"/>
    <cellStyle name="常规 4 3 2 2 3 5" xfId="12376"/>
    <cellStyle name="常规 43 2 5" xfId="12377"/>
    <cellStyle name="常规 38 2 5" xfId="12378"/>
    <cellStyle name="常规 7 2 3 5 2 5" xfId="12379"/>
    <cellStyle name="常规 4 4 2 4 2" xfId="12380"/>
    <cellStyle name="常规 7 2 3 5 2 4 2" xfId="12381"/>
    <cellStyle name="常规 43 2 4" xfId="12382"/>
    <cellStyle name="常规 38 2 4" xfId="12383"/>
    <cellStyle name="常规 43 2 3 5" xfId="12384"/>
    <cellStyle name="常规 38 2 3 5" xfId="12385"/>
    <cellStyle name="常规 43 2 2 5" xfId="12386"/>
    <cellStyle name="常规 38 2 2 5" xfId="12387"/>
    <cellStyle name="常规 8 2 5 2 5 2" xfId="12388"/>
    <cellStyle name="解释性文本 2 5 3 2 2" xfId="12389"/>
    <cellStyle name="常规 37 5 2 2" xfId="12390"/>
    <cellStyle name="常规 42 5 2 2" xfId="12391"/>
    <cellStyle name="解释性文本 2 5 3 2" xfId="12392"/>
    <cellStyle name="常规 42 5 2" xfId="12393"/>
    <cellStyle name="常规 37 5 2" xfId="12394"/>
    <cellStyle name="解释性文本 2 5 3" xfId="12395"/>
    <cellStyle name="常规 42 5" xfId="12396"/>
    <cellStyle name="常规 37 5" xfId="12397"/>
    <cellStyle name="常规 7 3 3 3 2 7 2 2" xfId="12398"/>
    <cellStyle name="常规 37 4 6 2" xfId="12399"/>
    <cellStyle name="常规 54 4 4 3" xfId="12400"/>
    <cellStyle name="常规 49 4 4 3" xfId="12401"/>
    <cellStyle name="常规 7 3 3 3 2 7 2" xfId="12402"/>
    <cellStyle name="常规 42 4 6" xfId="12403"/>
    <cellStyle name="常规 37 4 6" xfId="12404"/>
    <cellStyle name="常规 37 4 5 3" xfId="12405"/>
    <cellStyle name="常规 7 3 3 2 2 2 3 3" xfId="12406"/>
    <cellStyle name="常规 6 11 3" xfId="12407"/>
    <cellStyle name="常规 2 3 2 2 2 2 6" xfId="12408"/>
    <cellStyle name="常规 42 4 5 2" xfId="12409"/>
    <cellStyle name="常规 37 4 5 2" xfId="12410"/>
    <cellStyle name="常规 3 2 4 2 2 2 3" xfId="12411"/>
    <cellStyle name="常规 2 3 2 2 2 2 5" xfId="12412"/>
    <cellStyle name="常规 54 4 4 2" xfId="12413"/>
    <cellStyle name="常规 49 4 4 2" xfId="12414"/>
    <cellStyle name="常规 2 4 4 4 6 2" xfId="12415"/>
    <cellStyle name="常规 5 6 2 4 3" xfId="12416"/>
    <cellStyle name="常规 42 4 5" xfId="12417"/>
    <cellStyle name="常规 37 4 5" xfId="12418"/>
    <cellStyle name="常规 7 3 3 2 2 2 3" xfId="12419"/>
    <cellStyle name="常规 6 11" xfId="12420"/>
    <cellStyle name="常规 42 4 4 3" xfId="12421"/>
    <cellStyle name="常规 37 4 4 3" xfId="12422"/>
    <cellStyle name="常规 4 3 2 4 5 2 2" xfId="12423"/>
    <cellStyle name="常规 42 4 3 3" xfId="12424"/>
    <cellStyle name="常规 37 4 3 3" xfId="12425"/>
    <cellStyle name="常规 4 12 3 2" xfId="12426"/>
    <cellStyle name="常规 9 2 3 3 7 2" xfId="12427"/>
    <cellStyle name="常规 13 4 7" xfId="12428"/>
    <cellStyle name="常规 3 7 4 7 2" xfId="12429"/>
    <cellStyle name="汇总 2 6 2" xfId="12430"/>
    <cellStyle name="常规 42 4 2 3" xfId="12431"/>
    <cellStyle name="常规 37 4 2 3" xfId="12432"/>
    <cellStyle name="常规 3 7 2 3 6 2 2" xfId="12433"/>
    <cellStyle name="常规 9 5 3" xfId="12434"/>
    <cellStyle name="常规 9 2 3 3 6 2" xfId="12435"/>
    <cellStyle name="常规 4 12 2 2" xfId="12436"/>
    <cellStyle name="常规 7 2 3 3 2 2 4 3" xfId="12437"/>
    <cellStyle name="常规 6 7 2 2 3 5 2" xfId="12438"/>
    <cellStyle name="常规 42 4 2 2 2" xfId="12439"/>
    <cellStyle name="常规 37 4 2 2 2" xfId="12440"/>
    <cellStyle name="常规 6 3 2 4 2 4 3" xfId="12441"/>
    <cellStyle name="常规 42 4 2" xfId="12442"/>
    <cellStyle name="常规 37 4 2" xfId="12443"/>
    <cellStyle name="解释性文本 2 5 2 2" xfId="12444"/>
    <cellStyle name="解释性文本 2 5 2" xfId="12445"/>
    <cellStyle name="常规 42 4" xfId="12446"/>
    <cellStyle name="常规 37 4" xfId="12447"/>
    <cellStyle name="常规 2 3 2 2 2 3 4 3" xfId="12448"/>
    <cellStyle name="常规 2 3 2 10 2" xfId="12449"/>
    <cellStyle name="常规 6 4 3 5 5" xfId="12450"/>
    <cellStyle name="常规 54 4 3 2 2" xfId="12451"/>
    <cellStyle name="常规 49 4 3 2 2" xfId="12452"/>
    <cellStyle name="常规 54 4 3 2" xfId="12453"/>
    <cellStyle name="常规 49 4 3 2" xfId="12454"/>
    <cellStyle name="常规 42 3 5" xfId="12455"/>
    <cellStyle name="常规 37 3 5" xfId="12456"/>
    <cellStyle name="常规 42 3 4 3" xfId="12457"/>
    <cellStyle name="常规 37 3 4 3" xfId="12458"/>
    <cellStyle name="常规 4 3 2 4 4 2 2" xfId="12459"/>
    <cellStyle name="强调文字颜色 5 2 2 2 9 3" xfId="12460"/>
    <cellStyle name="常规 7 12 2" xfId="12461"/>
    <cellStyle name="常规 42 3 4 2" xfId="12462"/>
    <cellStyle name="常规 37 3 4 2" xfId="12463"/>
    <cellStyle name="强调文字颜色 5 2 2 2 9 2" xfId="12464"/>
    <cellStyle name="常规 42 3 3 3" xfId="12465"/>
    <cellStyle name="常规 37 3 3 3" xfId="12466"/>
    <cellStyle name="强调文字颜色 5 2 2 2 8 3" xfId="12467"/>
    <cellStyle name="常规 7 11 2" xfId="12468"/>
    <cellStyle name="常规 9 2 3 2 6 2" xfId="12469"/>
    <cellStyle name="常规 4 11 2 2" xfId="12470"/>
    <cellStyle name="强调文字颜色 6 2 2 9" xfId="12471"/>
    <cellStyle name="注释 2 3 8 2" xfId="12472"/>
    <cellStyle name="常规 42 3" xfId="12473"/>
    <cellStyle name="常规 37 3" xfId="12474"/>
    <cellStyle name="常规 7 4 3 4 4 3" xfId="12475"/>
    <cellStyle name="常规 2 3 2 2 2 3 4 2" xfId="12476"/>
    <cellStyle name="常规 7 3 3 3 2 5 3" xfId="12477"/>
    <cellStyle name="常规 42 2 7" xfId="12478"/>
    <cellStyle name="常规 37 2 7" xfId="12479"/>
    <cellStyle name="常规 3 6 3 3 3" xfId="12480"/>
    <cellStyle name="常规 2 2 4 5 5 2" xfId="12481"/>
    <cellStyle name="常规 42 2 5 2 2" xfId="12482"/>
    <cellStyle name="常规 37 2 5 2 2" xfId="12483"/>
    <cellStyle name="常规 3 3 2 3 2 2 5 3" xfId="12484"/>
    <cellStyle name="强调文字颜色 2 2 2 3 2 2 2" xfId="12485"/>
    <cellStyle name="常规 6 5 3 2 2 2 4 3" xfId="12486"/>
    <cellStyle name="常规 49 4 2 2" xfId="12487"/>
    <cellStyle name="常规 54 4 2 2" xfId="12488"/>
    <cellStyle name="常规 2 2 3 5 7 2" xfId="12489"/>
    <cellStyle name="常规 3 5 3 5 3" xfId="12490"/>
    <cellStyle name="常规 5 5 5 5" xfId="12491"/>
    <cellStyle name="常规 2 3 3 3 3 4 2" xfId="12492"/>
    <cellStyle name="20% - 强调文字颜色 6 2 2 3 3 2" xfId="12493"/>
    <cellStyle name="常规 42 2 4 2" xfId="12494"/>
    <cellStyle name="常规 37 2 4 2" xfId="12495"/>
    <cellStyle name="常规 2 2 5 5 3" xfId="12496"/>
    <cellStyle name="常规 8 2 4 2 6 2 2" xfId="12497"/>
    <cellStyle name="常规 37 2 3 5 2" xfId="12498"/>
    <cellStyle name="常规 37 2 3 4 3" xfId="12499"/>
    <cellStyle name="常规 6 2 11 3" xfId="12500"/>
    <cellStyle name="常规 3 7 2 2 4" xfId="12501"/>
    <cellStyle name="常规 3 15 3" xfId="12502"/>
    <cellStyle name="常规 2 2 5 4 4 3" xfId="12503"/>
    <cellStyle name="常规 42 2 3 4" xfId="12504"/>
    <cellStyle name="常规 37 2 3 4" xfId="12505"/>
    <cellStyle name="常规 42 2 3 3 3" xfId="12506"/>
    <cellStyle name="常规 37 2 3 3 3" xfId="12507"/>
    <cellStyle name="常规 42 2 3 3" xfId="12508"/>
    <cellStyle name="常规 37 2 3 3" xfId="12509"/>
    <cellStyle name="常规 42 2 3 2 3" xfId="12510"/>
    <cellStyle name="常规 37 2 3 2 3" xfId="12511"/>
    <cellStyle name="常规 37 2 2 5 3" xfId="12512"/>
    <cellStyle name="常规 5 2 2 2 2 3 3 2 2" xfId="12513"/>
    <cellStyle name="常规 8 2 4 2 5 2 2" xfId="12514"/>
    <cellStyle name="常规 37 2 2 5 2" xfId="12515"/>
    <cellStyle name="常规 42 2 2 5 2" xfId="12516"/>
    <cellStyle name="常规 42 2 2 4 3" xfId="12517"/>
    <cellStyle name="常规 37 2 2 4 3" xfId="12518"/>
    <cellStyle name="常规 3 3 2 2 2 2 5 2 2" xfId="12519"/>
    <cellStyle name="常规 4 11 3" xfId="12520"/>
    <cellStyle name="常规 9 2 3 2 7" xfId="12521"/>
    <cellStyle name="注释 2 3 9" xfId="12522"/>
    <cellStyle name="检查单元格 2 3 10 2" xfId="12523"/>
    <cellStyle name="常规 42 2 2 3 3" xfId="12524"/>
    <cellStyle name="常规 37 2 2 3 3" xfId="12525"/>
    <cellStyle name="常规 6 3 2 4 2 6" xfId="12526"/>
    <cellStyle name="常规 5 6 2 3 5" xfId="12527"/>
    <cellStyle name="常规 7 2 4 6 6" xfId="12528"/>
    <cellStyle name="注释 2 15" xfId="12529"/>
    <cellStyle name="常规 3 2 3 2 7 2 2" xfId="12530"/>
    <cellStyle name="常规 42 2 2 2 3" xfId="12531"/>
    <cellStyle name="常规 37 2 2 2 3" xfId="12532"/>
    <cellStyle name="常规 5 8 3" xfId="12533"/>
    <cellStyle name="输出 2 2 4 3 3" xfId="12534"/>
    <cellStyle name="常规 2 5 3 2 7 2" xfId="12535"/>
    <cellStyle name="解释性文本 2 4 3 2 2" xfId="12536"/>
    <cellStyle name="常规 36 5 2 2" xfId="12537"/>
    <cellStyle name="常规 41 5 2 2" xfId="12538"/>
    <cellStyle name="常规 41 5" xfId="12539"/>
    <cellStyle name="常规 36 5" xfId="12540"/>
    <cellStyle name="解释性文本 2 4 3" xfId="12541"/>
    <cellStyle name="常规 7 3 2 3 7" xfId="12542"/>
    <cellStyle name="常规 6 3 3 4 4 2 2" xfId="12543"/>
    <cellStyle name="常规 6 11 4 2 2" xfId="12544"/>
    <cellStyle name="常规 6 5 3 2 3 2 3" xfId="12545"/>
    <cellStyle name="货币 2 3 2" xfId="12546"/>
    <cellStyle name="常规 54 3 4 2 2" xfId="12547"/>
    <cellStyle name="常规 49 3 4 2 2" xfId="12548"/>
    <cellStyle name="常规 5 5 3 2 2 3" xfId="12549"/>
    <cellStyle name="常规 41 4 4 3" xfId="12550"/>
    <cellStyle name="常规 36 4 4 3" xfId="12551"/>
    <cellStyle name="常规 4 3 2 3 5 2 2" xfId="12552"/>
    <cellStyle name="常规 6 7 9" xfId="12553"/>
    <cellStyle name="常规 41 4 4 2 2" xfId="12554"/>
    <cellStyle name="常规 36 4 4 2 2" xfId="12555"/>
    <cellStyle name="常规 7 3 3 2 5 3" xfId="12556"/>
    <cellStyle name="检查单元格 2 4 4" xfId="12557"/>
    <cellStyle name="常规 3 2 2 6 2 3" xfId="12558"/>
    <cellStyle name="常规 7 2 9 5" xfId="12559"/>
    <cellStyle name="常规 29 2 2 5 3" xfId="12560"/>
    <cellStyle name="常规 34 2 2 5 3" xfId="12561"/>
    <cellStyle name="常规 41 4 3 3" xfId="12562"/>
    <cellStyle name="常规 36 4 3 3" xfId="12563"/>
    <cellStyle name="常规 5 3 3 2 2 6" xfId="12564"/>
    <cellStyle name="检查单元格 2 4 3 2" xfId="12565"/>
    <cellStyle name="常规 3 2 2 6 2 2 2" xfId="12566"/>
    <cellStyle name="常规 7 2 9 4 2" xfId="12567"/>
    <cellStyle name="常规 34 2 2 5 2 2" xfId="12568"/>
    <cellStyle name="常规 29 2 2 5 2 2" xfId="12569"/>
    <cellStyle name="常规 41 4 3 2 2" xfId="12570"/>
    <cellStyle name="常规 36 4 3 2 2" xfId="12571"/>
    <cellStyle name="常规 5 3 3 2 2 5 2" xfId="12572"/>
    <cellStyle name="检查单元格 2 4 3" xfId="12573"/>
    <cellStyle name="常规 6 2 2 3 2 3 4 2" xfId="12574"/>
    <cellStyle name="常规 7 4 4 2 2 4 2 3" xfId="12575"/>
    <cellStyle name="常规 41 4 3 2" xfId="12576"/>
    <cellStyle name="常规 36 4 3 2" xfId="12577"/>
    <cellStyle name="常规 5 3 3 2 2 5" xfId="12578"/>
    <cellStyle name="常规 41 4 2 2 2" xfId="12579"/>
    <cellStyle name="常规 36 4 2 2 2" xfId="12580"/>
    <cellStyle name="常规 41 4" xfId="12581"/>
    <cellStyle name="常规 36 4" xfId="12582"/>
    <cellStyle name="解释性文本 2 4 2" xfId="12583"/>
    <cellStyle name="常规 6 6 2 2 2 4 5" xfId="12584"/>
    <cellStyle name="常规 3 2 4 2 6" xfId="12585"/>
    <cellStyle name="常规 21 5 6 2" xfId="12586"/>
    <cellStyle name="常规 6 3 3 4 3 4" xfId="12587"/>
    <cellStyle name="常规 7 7 2 6 2" xfId="12588"/>
    <cellStyle name="常规 2 2 2 2 2 2 4 4 2 2" xfId="12589"/>
    <cellStyle name="20% - 强调文字颜色 1 17" xfId="12590"/>
    <cellStyle name="常规 36 3 7" xfId="12591"/>
    <cellStyle name="常规 5 2 2 3 2 4 3" xfId="12592"/>
    <cellStyle name="常规 9 5 4 6 3" xfId="12593"/>
    <cellStyle name="常规 41 3 3 3" xfId="12594"/>
    <cellStyle name="常规 36 3 3 3" xfId="12595"/>
    <cellStyle name="常规 2 11 2" xfId="12596"/>
    <cellStyle name="常规 49 6" xfId="12597"/>
    <cellStyle name="常规 54 6" xfId="12598"/>
    <cellStyle name="常规 41 3 3 2 2" xfId="12599"/>
    <cellStyle name="常规 36 3 3 2 2" xfId="12600"/>
    <cellStyle name="常规 7 2 6 2 7" xfId="12601"/>
    <cellStyle name="常规 41 3 3 2" xfId="12602"/>
    <cellStyle name="常规 36 3 3 2" xfId="12603"/>
    <cellStyle name="常规 5 5 3 3 4 2" xfId="12604"/>
    <cellStyle name="常规 2 3 4 2 2 4" xfId="12605"/>
    <cellStyle name="常规 2 3 2 4 7" xfId="12606"/>
    <cellStyle name="常规 11 7 2 2 2" xfId="12607"/>
    <cellStyle name="20% - 强调文字颜色 6 2 6 5" xfId="12608"/>
    <cellStyle name="常规 17 5 3" xfId="12609"/>
    <cellStyle name="常规 22 5 3" xfId="12610"/>
    <cellStyle name="常规 41 3 2 2 2" xfId="12611"/>
    <cellStyle name="常规 36 3 2 2 2" xfId="12612"/>
    <cellStyle name="常规 7 2 5 2 7" xfId="12613"/>
    <cellStyle name="常规 7 3 3 3 2 5 2" xfId="12614"/>
    <cellStyle name="常规 42 2 6" xfId="12615"/>
    <cellStyle name="常规 37 2 6" xfId="12616"/>
    <cellStyle name="常规 2 6 4 2 2 2 3" xfId="12617"/>
    <cellStyle name="常规 3 4 2 3 6" xfId="12618"/>
    <cellStyle name="常规 38 3 3 2" xfId="12619"/>
    <cellStyle name="常规 43 3 3 2" xfId="12620"/>
    <cellStyle name="常规 6 3 4 2" xfId="12621"/>
    <cellStyle name="常规 5 2 5 6 3" xfId="12622"/>
    <cellStyle name="常规 41 2 8" xfId="12623"/>
    <cellStyle name="常规 36 2 8" xfId="12624"/>
    <cellStyle name="常规 5 2 2 3 2 3 4" xfId="12625"/>
    <cellStyle name="常规 7 4 3 8 2 2" xfId="12626"/>
    <cellStyle name="常规 6 3 3 4 2 4 2" xfId="12627"/>
    <cellStyle name="常规 7 7 2 5 2 2" xfId="12628"/>
    <cellStyle name="汇总 2 3 3 3 3" xfId="12629"/>
    <cellStyle name="警告文本 2 2 2 6" xfId="12630"/>
    <cellStyle name="常规 6 3 3 4 2 4" xfId="12631"/>
    <cellStyle name="常规 7 7 2 5 2" xfId="12632"/>
    <cellStyle name="常规 6 3 3 4 2 3 3" xfId="12633"/>
    <cellStyle name="常规 41 2 6 3" xfId="12634"/>
    <cellStyle name="常规 36 2 6 3" xfId="12635"/>
    <cellStyle name="检查单元格 2 4 2" xfId="12636"/>
    <cellStyle name="常规 6 3 3 4 2 3 2 2" xfId="12637"/>
    <cellStyle name="常规 54 3 2 3" xfId="12638"/>
    <cellStyle name="常规 49 3 2 3" xfId="12639"/>
    <cellStyle name="常规 41 2 6" xfId="12640"/>
    <cellStyle name="常规 36 2 6" xfId="12641"/>
    <cellStyle name="60% - 强调文字颜色 4 2 2 2 3 2" xfId="12642"/>
    <cellStyle name="常规 21 2 3 2 3 3 2 2" xfId="12643"/>
    <cellStyle name="常规 6 3 3 4 2 2 3" xfId="12644"/>
    <cellStyle name="常规 8 5 2 3 3 2" xfId="12645"/>
    <cellStyle name="常规 41 2 5 3" xfId="12646"/>
    <cellStyle name="常规 36 2 5 3" xfId="12647"/>
    <cellStyle name="检查单元格 2 3 2" xfId="12648"/>
    <cellStyle name="常规 6 3 3 4 2 2 2" xfId="12649"/>
    <cellStyle name="常规 3 12" xfId="12650"/>
    <cellStyle name="常规 41 2 5 2" xfId="12651"/>
    <cellStyle name="常规 36 2 5 2" xfId="12652"/>
    <cellStyle name="常规 8 2 2 3 2 2 3 3" xfId="12653"/>
    <cellStyle name="常规 7 3 3 4 2 6 2" xfId="12654"/>
    <cellStyle name="好 2 2 3 3 3" xfId="12655"/>
    <cellStyle name="常规 7 3 4 6" xfId="12656"/>
    <cellStyle name="常规 3 2 3 3 4 4 2" xfId="12657"/>
    <cellStyle name="常规 6 3 3 4 2 2" xfId="12658"/>
    <cellStyle name="常规 5 2 2 3 2 3 5" xfId="12659"/>
    <cellStyle name="常规 7 4 3 8 2 3" xfId="12660"/>
    <cellStyle name="常规 8 2 2 3 2 2 2 3" xfId="12661"/>
    <cellStyle name="常规 7 3 3 4 2 5 2" xfId="12662"/>
    <cellStyle name="好 2 2 3 2 3" xfId="12663"/>
    <cellStyle name="常规 7 3 3 6" xfId="12664"/>
    <cellStyle name="常规 7 8 4 4 2" xfId="12665"/>
    <cellStyle name="常规 6 9 2 2 2 2 2 2" xfId="12666"/>
    <cellStyle name="常规 8 2 3 2 6 3" xfId="12667"/>
    <cellStyle name="常规 36 2 3 6" xfId="12668"/>
    <cellStyle name="常规 5 2 3 3 3 3 2" xfId="12669"/>
    <cellStyle name="常规 8 2 3 2 6 2 2" xfId="12670"/>
    <cellStyle name="常规 36 2 3 5 2" xfId="12671"/>
    <cellStyle name="常规 41 2 3 5" xfId="12672"/>
    <cellStyle name="常规 36 2 3 5" xfId="12673"/>
    <cellStyle name="常规 8 2 3 2 6 2" xfId="12674"/>
    <cellStyle name="常规 8 3 3 2 4 3" xfId="12675"/>
    <cellStyle name="常规 6 8 3 2 3" xfId="12676"/>
    <cellStyle name="常规 10 4 4 4 2 2" xfId="12677"/>
    <cellStyle name="常规 2 3 2 3 2 2 2 2" xfId="12678"/>
    <cellStyle name="常规 41 2 3 4 2" xfId="12679"/>
    <cellStyle name="常规 36 2 3 4 2" xfId="12680"/>
    <cellStyle name="常规 8 3 3 2 4 2 2" xfId="12681"/>
    <cellStyle name="常规 7 2 2 3 4 5" xfId="12682"/>
    <cellStyle name="常规 6 8 3 2 2 2" xfId="12683"/>
    <cellStyle name="常规 5 2 2 3 2 2 6" xfId="12684"/>
    <cellStyle name="常规 9 2 5 3 2 2" xfId="12685"/>
    <cellStyle name="常规 2 2 3 2 3 3 5 2" xfId="12686"/>
    <cellStyle name="常规 41 2 3 3 2" xfId="12687"/>
    <cellStyle name="常规 36 2 3 3 2" xfId="12688"/>
    <cellStyle name="常规 5 2 2 3 2 2 5" xfId="12689"/>
    <cellStyle name="常规 5 2 2 3 2 2 4 2" xfId="12690"/>
    <cellStyle name="常规 41 2 3 2 2" xfId="12691"/>
    <cellStyle name="常规 36 2 3 2 2" xfId="12692"/>
    <cellStyle name="强调文字颜色 4 2 3 2 6" xfId="12693"/>
    <cellStyle name="常规 6 6 3 2 4 2" xfId="12694"/>
    <cellStyle name="常规 6 2 2 2 3 2 2" xfId="12695"/>
    <cellStyle name="常规 36 2 2 6 2" xfId="12696"/>
    <cellStyle name="好 2 2 5" xfId="12697"/>
    <cellStyle name="常规 8 3 3 2 3 4 2" xfId="12698"/>
    <cellStyle name="强调文字颜色 6 2 2 2 6" xfId="12699"/>
    <cellStyle name="强调文字颜色 1 2 9 2" xfId="12700"/>
    <cellStyle name="常规 15 2 2 2 6 3" xfId="12701"/>
    <cellStyle name="常规 7 2 3 4 2 2 2 3" xfId="12702"/>
    <cellStyle name="常规 6 7 3 2 3 3 2" xfId="12703"/>
    <cellStyle name="常规 3 3 4 4 5 2 2" xfId="12704"/>
    <cellStyle name="强调文字颜色 2 2 8 3" xfId="12705"/>
    <cellStyle name="常规 41 2 2 5 2" xfId="12706"/>
    <cellStyle name="常规 36 2 2 5 2" xfId="12707"/>
    <cellStyle name="常规 8 2 3 2 5 2 2" xfId="12708"/>
    <cellStyle name="常规 3 4 2 6 2 2" xfId="12709"/>
    <cellStyle name="常规 8 3 3 2 3 3 2" xfId="12710"/>
    <cellStyle name="常规 5 5 3 2 6" xfId="12711"/>
    <cellStyle name="常规 41 2 2 4 2" xfId="12712"/>
    <cellStyle name="常规 36 2 2 4 2" xfId="12713"/>
    <cellStyle name="常规 6 2 2 4 3 5" xfId="12714"/>
    <cellStyle name="常规 8 3 3 2 3 2 2" xfId="12715"/>
    <cellStyle name="常规 7 2 2 2 4 5" xfId="12716"/>
    <cellStyle name="常规 21 5 5 2 2" xfId="12717"/>
    <cellStyle name="常规 6 6 2 2 2 3 5 2" xfId="12718"/>
    <cellStyle name="常规 2 5 3 3" xfId="12719"/>
    <cellStyle name="常规 41 2 2 3 2 2" xfId="12720"/>
    <cellStyle name="常规 36 2 2 3 2 2" xfId="12721"/>
    <cellStyle name="常规 6 6 3 3 4 3 3" xfId="12722"/>
    <cellStyle name="常规 6 2 2 4 2 5" xfId="12723"/>
    <cellStyle name="常规 41 2 2 3 2" xfId="12724"/>
    <cellStyle name="常规 36 2 2 3 2" xfId="12725"/>
    <cellStyle name="常规 41 2 2 2" xfId="12726"/>
    <cellStyle name="常规 36 2 2 2" xfId="12727"/>
    <cellStyle name="好 2 2 4 2 2 2" xfId="12728"/>
    <cellStyle name="常规 7 4 3 5 2" xfId="12729"/>
    <cellStyle name="常规 13 4 3 2 2" xfId="12730"/>
    <cellStyle name="强调文字颜色 4 2 3 2 5" xfId="12731"/>
    <cellStyle name="常规 6 3 4 2 2 2 2" xfId="12732"/>
    <cellStyle name="常规 4 5 4 5" xfId="12733"/>
    <cellStyle name="常规 40 7 3" xfId="12734"/>
    <cellStyle name="常规 35 7 3" xfId="12735"/>
    <cellStyle name="解释性文本 2 3 5 3" xfId="12736"/>
    <cellStyle name="常规 40 6 2 2" xfId="12737"/>
    <cellStyle name="常规 35 6 2 2" xfId="12738"/>
    <cellStyle name="解释性文本 2 3 4 2 2" xfId="12739"/>
    <cellStyle name="常规 40 4" xfId="12740"/>
    <cellStyle name="常规 35 4" xfId="12741"/>
    <cellStyle name="解释性文本 2 3 2" xfId="12742"/>
    <cellStyle name="常规 6 2 3 5 6" xfId="12743"/>
    <cellStyle name="常规 49 2 3 2 3" xfId="12744"/>
    <cellStyle name="常规 54 2 3 2 3" xfId="12745"/>
    <cellStyle name="强调文字颜色 4 2 2 2 9 3" xfId="12746"/>
    <cellStyle name="常规 42 3 2 2" xfId="12747"/>
    <cellStyle name="常规 37 3 2 2" xfId="12748"/>
    <cellStyle name="常规 4 2 2 4 4 2 2" xfId="12749"/>
    <cellStyle name="常规 6 3 3 3 2 3 2 2" xfId="12750"/>
    <cellStyle name="常规 8 3 3 2 2 3 3" xfId="12751"/>
    <cellStyle name="常规 7 2 2 3 2 2 6" xfId="12752"/>
    <cellStyle name="常规 3 2 5 5" xfId="12753"/>
    <cellStyle name="强调文字颜色 4 2 2 2 9 2" xfId="12754"/>
    <cellStyle name="标题 5 2 4" xfId="12755"/>
    <cellStyle name="常规 6 3 3 3 2 3" xfId="12756"/>
    <cellStyle name="常规 9 3 3 8 2" xfId="12757"/>
    <cellStyle name="常规 2 7 3 2 3 3" xfId="12758"/>
    <cellStyle name="常规 8 5 2 2" xfId="12759"/>
    <cellStyle name="常规 17 2 4 6 2" xfId="12760"/>
    <cellStyle name="好 3 3" xfId="12761"/>
    <cellStyle name="常规 6 2 2 5 6" xfId="12762"/>
    <cellStyle name="常规 49 2 2 2 3" xfId="12763"/>
    <cellStyle name="常规 54 2 2 2 3" xfId="12764"/>
    <cellStyle name="40% - 强调文字颜色 1 2 2 5 4 3" xfId="12765"/>
    <cellStyle name="常规 40 2 5 3" xfId="12766"/>
    <cellStyle name="常规 35 2 5 3" xfId="12767"/>
    <cellStyle name="常规 6 2 2 5 5 2" xfId="12768"/>
    <cellStyle name="好 3 2 2" xfId="12769"/>
    <cellStyle name="常规 49 2 2 2 2 2" xfId="12770"/>
    <cellStyle name="常规 54 2 2 2 2 2" xfId="12771"/>
    <cellStyle name="常规 3 3 2 9 3" xfId="12772"/>
    <cellStyle name="常规 2 7 3 2 3 2" xfId="12773"/>
    <cellStyle name="好 3 2" xfId="12774"/>
    <cellStyle name="常规 6 2 2 5 5" xfId="12775"/>
    <cellStyle name="常规 49 2 2 2 2" xfId="12776"/>
    <cellStyle name="常规 54 2 2 2 2" xfId="12777"/>
    <cellStyle name="标题 5 2 3" xfId="12778"/>
    <cellStyle name="常规 6 3 3 3 2 2" xfId="12779"/>
    <cellStyle name="常规 5 8 5 2" xfId="12780"/>
    <cellStyle name="常规 8 2 3 4 4" xfId="12781"/>
    <cellStyle name="常规 5 2 2 2 2 3 5" xfId="12782"/>
    <cellStyle name="常规 57 4 4 2 2" xfId="12783"/>
    <cellStyle name="常规 7 4 2 8 2 3" xfId="12784"/>
    <cellStyle name="常规 6 2 6 2 3 2" xfId="12785"/>
    <cellStyle name="常规 6 4 2 4 6 3" xfId="12786"/>
    <cellStyle name="常规 40 2 4 3" xfId="12787"/>
    <cellStyle name="常规 35 2 4 3" xfId="12788"/>
    <cellStyle name="40% - 强调文字颜色 1 2 2 5 3 3" xfId="12789"/>
    <cellStyle name="常规 5 2 2 2 2 3 4 2" xfId="12790"/>
    <cellStyle name="常规 6 4 2 2 2 3 3" xfId="12791"/>
    <cellStyle name="强调文字颜色 4 2 2 2 7 2 2" xfId="12792"/>
    <cellStyle name="常规 6 12 7 2" xfId="12793"/>
    <cellStyle name="常规 3 4 3 2 6 3" xfId="12794"/>
    <cellStyle name="常规 4 5 3 2 5" xfId="12795"/>
    <cellStyle name="警告文本 2 3 4 2 2" xfId="12796"/>
    <cellStyle name="40% - 强调文字颜色 1 2 2 5 3" xfId="12797"/>
    <cellStyle name="常规 40 2 4" xfId="12798"/>
    <cellStyle name="常规 35 2 4" xfId="12799"/>
    <cellStyle name="常规 15 6 3 2" xfId="12800"/>
    <cellStyle name="常规 40 2 3 3 3" xfId="12801"/>
    <cellStyle name="常规 35 2 3 3 3" xfId="12802"/>
    <cellStyle name="常规 40 2 3 3 2 2" xfId="12803"/>
    <cellStyle name="常规 35 2 3 3 2 2" xfId="12804"/>
    <cellStyle name="常规 6 2 2 3 10" xfId="12805"/>
    <cellStyle name="常规 6 2 6 2 2 2" xfId="12806"/>
    <cellStyle name="常规 40 2 3 3" xfId="12807"/>
    <cellStyle name="常规 35 2 3 3" xfId="12808"/>
    <cellStyle name="40% - 强调文字颜色 1 2 2 5 2 3" xfId="12809"/>
    <cellStyle name="常规 40 2 3 2 3" xfId="12810"/>
    <cellStyle name="常规 35 2 3 2 3" xfId="12811"/>
    <cellStyle name="强调文字颜色 3 2 3 5 2 2" xfId="12812"/>
    <cellStyle name="强调文字颜色 4 2 2 2 6 2" xfId="12813"/>
    <cellStyle name="常规 6 7 4 2 3 2" xfId="12814"/>
    <cellStyle name="常规 3 6 3 2 5 3" xfId="12815"/>
    <cellStyle name="常规 40" xfId="12816"/>
    <cellStyle name="常规 35" xfId="12817"/>
    <cellStyle name="常规 4 2 2 3 2 3 3 2 2" xfId="12818"/>
    <cellStyle name="常规 8 2 3 2 2 7 2" xfId="12819"/>
    <cellStyle name="常规 2 3 5 2 3 3 2" xfId="12820"/>
    <cellStyle name="常规 32 2 3 6" xfId="12821"/>
    <cellStyle name="常规 2 4 2 5 6 2" xfId="12822"/>
    <cellStyle name="常规 5 4 3 4 3" xfId="12823"/>
    <cellStyle name="常规 4 3 2 2 3 4 2" xfId="12824"/>
    <cellStyle name="常规 32 2 3 4 3" xfId="12825"/>
    <cellStyle name="常规 13 3 2 3 2 2" xfId="12826"/>
    <cellStyle name="常规 30 9 4" xfId="12827"/>
    <cellStyle name="强调文字颜色 4 2 3 3 4" xfId="12828"/>
    <cellStyle name="常规 2 2 4 2 4 3 2" xfId="12829"/>
    <cellStyle name="常规 6 3 4 2 3 3" xfId="12830"/>
    <cellStyle name="常规 6 2 2 6 2" xfId="12831"/>
    <cellStyle name="注释 2 2 2 7 2 2" xfId="12832"/>
    <cellStyle name="常规 30 9 3 2" xfId="12833"/>
    <cellStyle name="强调文字颜色 4 2 3 3 3 2" xfId="12834"/>
    <cellStyle name="常规 3 4 2 4 5 3" xfId="12835"/>
    <cellStyle name="常规 3 2 5 4 4 3" xfId="12836"/>
    <cellStyle name="常规 30 9 3" xfId="12837"/>
    <cellStyle name="强调文字颜色 4 2 3 3 3" xfId="12838"/>
    <cellStyle name="强调文字颜色 1 2 2 2 6 2 2" xfId="12839"/>
    <cellStyle name="常规 30 9 2 2 2" xfId="12840"/>
    <cellStyle name="强调文字颜色 4 2 3 3 2 2 2" xfId="12841"/>
    <cellStyle name="常规 4 2 4 6 3" xfId="12842"/>
    <cellStyle name="常规 6 3 4 2 2 3" xfId="12843"/>
    <cellStyle name="常规 2 2 4 2 4 2 2" xfId="12844"/>
    <cellStyle name="常规 6 7 5 3" xfId="12845"/>
    <cellStyle name="常规 8 3 2 4 5" xfId="12846"/>
    <cellStyle name="常规 30 9 2 2" xfId="12847"/>
    <cellStyle name="强调文字颜色 4 2 3 3 2 2" xfId="12848"/>
    <cellStyle name="常规 3 4 2 4 4 3" xfId="12849"/>
    <cellStyle name="常规 2 6 2 3" xfId="12850"/>
    <cellStyle name="常规 6 6 2 2 2 4 4 2" xfId="12851"/>
    <cellStyle name="常规 3 2 4 2 5 2" xfId="12852"/>
    <cellStyle name="常规 6 7 2 2 2 7" xfId="12853"/>
    <cellStyle name="常规 30 9 2" xfId="12854"/>
    <cellStyle name="强调文字颜色 4 2 3 3 2" xfId="12855"/>
    <cellStyle name="强调文字颜色 4 2 3 6 2 2" xfId="12856"/>
    <cellStyle name="常规 30 8 3 2" xfId="12857"/>
    <cellStyle name="强调文字颜色 4 2 3 2 3 2" xfId="12858"/>
    <cellStyle name="常规 3 4 2 3 5 3" xfId="12859"/>
    <cellStyle name="强调文字颜色 4 2 2 2 6" xfId="12860"/>
    <cellStyle name="常规 6 7 4 2 3" xfId="12861"/>
    <cellStyle name="常规 8 3 2 3 4 3" xfId="12862"/>
    <cellStyle name="常规 6 6 3 2 3 4 2 2" xfId="12863"/>
    <cellStyle name="常规 4 2 5 2 3 2" xfId="12864"/>
    <cellStyle name="常规 7 2 3 3 2 2 2 2" xfId="12865"/>
    <cellStyle name="常规 8 5 2 5 3" xfId="12866"/>
    <cellStyle name="常规 67 2 2 2" xfId="12867"/>
    <cellStyle name="注释 2 10" xfId="12868"/>
    <cellStyle name="常规 30 10 4" xfId="12869"/>
    <cellStyle name="常规 6 10 3 3 5" xfId="12870"/>
    <cellStyle name="常规 8 2 4 4 6" xfId="12871"/>
    <cellStyle name="常规 6 7 2 2 4" xfId="12872"/>
    <cellStyle name="常规 6 7 2 2 3 2" xfId="12873"/>
    <cellStyle name="常规 6 7 2 2 3" xfId="12874"/>
    <cellStyle name="常规 3 9 9 3" xfId="12875"/>
    <cellStyle name="常规 2 4 4 3 3 2" xfId="12876"/>
    <cellStyle name="强调文字颜色 6 2 2 2 9 2" xfId="12877"/>
    <cellStyle name="常规 3 9 9 2 2" xfId="12878"/>
    <cellStyle name="注释 2 2 2 2 3" xfId="12879"/>
    <cellStyle name="常规 8 2 2 2 4 5" xfId="12880"/>
    <cellStyle name="常规 3 9 8 2 2" xfId="12881"/>
    <cellStyle name="常规 2 5 8 2 2" xfId="12882"/>
    <cellStyle name="常规 3 9 7 3" xfId="12883"/>
    <cellStyle name="强调文字颜色 6 2 2 2 7 2" xfId="12884"/>
    <cellStyle name="常规 3 9 7" xfId="12885"/>
    <cellStyle name="常规 3 9 6" xfId="12886"/>
    <cellStyle name="常规 24 7 2 2" xfId="12887"/>
    <cellStyle name="常规 7 2 3 2 3 3 2 2" xfId="12888"/>
    <cellStyle name="常规 3 9 5 7 2" xfId="12889"/>
    <cellStyle name="常规 3 9 5 6 2" xfId="12890"/>
    <cellStyle name="60% - 强调文字颜色 5 2 3 8" xfId="12891"/>
    <cellStyle name="常规 3 9 5 5 3" xfId="12892"/>
    <cellStyle name="常规 8 2 3 2 3" xfId="12893"/>
    <cellStyle name="常规 3 9 5" xfId="12894"/>
    <cellStyle name="常规 3 9 4 8" xfId="12895"/>
    <cellStyle name="常规 3 9 4 7 2" xfId="12896"/>
    <cellStyle name="常规 2 3 3 5 2 4 2 2" xfId="12897"/>
    <cellStyle name="常规 3 9 4 7" xfId="12898"/>
    <cellStyle name="常规 6 2 3 8" xfId="12899"/>
    <cellStyle name="常规 7 2 4 2 4 5 2" xfId="12900"/>
    <cellStyle name="常规 3 9 4 6" xfId="12901"/>
    <cellStyle name="常规 7 4 3 2 2 5 2" xfId="12902"/>
    <cellStyle name="常规 3 9 4 2" xfId="12903"/>
    <cellStyle name="常规 3 9 4" xfId="12904"/>
    <cellStyle name="常规 3 9 3 8" xfId="12905"/>
    <cellStyle name="常规 3 9 3 7 2" xfId="12906"/>
    <cellStyle name="常规 4 3 3 2 3 4" xfId="12907"/>
    <cellStyle name="常规 9 8 2 2 2" xfId="12908"/>
    <cellStyle name="常规 3 9 3 5" xfId="12909"/>
    <cellStyle name="常规 6 5 3 2 4 6" xfId="12910"/>
    <cellStyle name="强调文字颜色 6 2 6 2 2" xfId="12911"/>
    <cellStyle name="常规 5 2 8 6" xfId="12912"/>
    <cellStyle name="常规 5 3 2 7" xfId="12913"/>
    <cellStyle name="常规 6 9 3 4 3" xfId="12914"/>
    <cellStyle name="常规 3 9 3 4 3" xfId="12915"/>
    <cellStyle name="60% - 强调文字颜色 6 2 3 6 2" xfId="12916"/>
    <cellStyle name="常规 2 2 7 5 6 2" xfId="12917"/>
    <cellStyle name="常规 6 9 2 2 3 5" xfId="12918"/>
    <cellStyle name="常规 7 5 2 3 2 3" xfId="12919"/>
    <cellStyle name="常规 10 3 2 4 2 2 2" xfId="12920"/>
    <cellStyle name="常规 3 9 3 4" xfId="12921"/>
    <cellStyle name="常规 2 2 2 7 2 2" xfId="12922"/>
    <cellStyle name="常规 6 6 2 4 3 2 2" xfId="12923"/>
    <cellStyle name="常规 9 2 2 3 4" xfId="12924"/>
    <cellStyle name="常规 3 9 3 2 5" xfId="12925"/>
    <cellStyle name="常规 59 4 2 2 2" xfId="12926"/>
    <cellStyle name="常规 2 2 2 2 2 5 6 2" xfId="12927"/>
    <cellStyle name="常规 3 9 3 2 2" xfId="12928"/>
    <cellStyle name="常规 3 9 3 2" xfId="12929"/>
    <cellStyle name="常规 3 9 3" xfId="12930"/>
    <cellStyle name="输出 2 2 2 4 3" xfId="12931"/>
    <cellStyle name="适中 2 2 7 3" xfId="12932"/>
    <cellStyle name="常规 8 5 2 5" xfId="12933"/>
    <cellStyle name="常规 3 9 2 9" xfId="12934"/>
    <cellStyle name="常规 15 2 4 2 3 2" xfId="12935"/>
    <cellStyle name="常规 3 13 6 2" xfId="12936"/>
    <cellStyle name="常规 7 5 2 2 7" xfId="12937"/>
    <cellStyle name="常规 6 3 3 2 3 4 3" xfId="12938"/>
    <cellStyle name="常规 6 3 3 2 3 3 3" xfId="12939"/>
    <cellStyle name="常规 2 2 7 4 6 2" xfId="12940"/>
    <cellStyle name="常规 3 9 2 4 3" xfId="12941"/>
    <cellStyle name="60% - 强调文字颜色 6 2 2 6 2" xfId="12942"/>
    <cellStyle name="强调文字颜色 6 2 5 2 2" xfId="12943"/>
    <cellStyle name="好 2 2 10" xfId="12944"/>
    <cellStyle name="常规 3 9 2 4" xfId="12945"/>
    <cellStyle name="常规 7 5 2 2 2" xfId="12946"/>
    <cellStyle name="强调文字颜色 6 2 2 2 2 3" xfId="12947"/>
    <cellStyle name="常规 2 6 4 2" xfId="12948"/>
    <cellStyle name="常规 3 9 2 3 7 2" xfId="12949"/>
    <cellStyle name="常规 3 3 3 4 4 2 2" xfId="12950"/>
    <cellStyle name="常规 28 3 7 2" xfId="12951"/>
    <cellStyle name="60% - 强调文字颜色 6 2 2 5 5" xfId="12952"/>
    <cellStyle name="常规 15 4 4 5 2" xfId="12953"/>
    <cellStyle name="常规 2 4 2 2 2 2 3 2" xfId="12954"/>
    <cellStyle name="常规 3 9 2 3 6" xfId="12955"/>
    <cellStyle name="输入 2 3 3 2" xfId="12956"/>
    <cellStyle name="60% - 强调文字颜色 6 2 2 5 4 2" xfId="12957"/>
    <cellStyle name="常规 3 9 2 3 5 2" xfId="12958"/>
    <cellStyle name="60% - 强调文字颜色 6 2 2 5 4" xfId="12959"/>
    <cellStyle name="常规 3 9 2 3 5" xfId="12960"/>
    <cellStyle name="60% - 强调文字颜色 6 2 2 5 3 3" xfId="12961"/>
    <cellStyle name="常规 3 9 2 3 4 3" xfId="12962"/>
    <cellStyle name="常规 18 2 4 3" xfId="12963"/>
    <cellStyle name="常规 23 2 4 3" xfId="12964"/>
    <cellStyle name="常规 2 2 2 3 2 6" xfId="12965"/>
    <cellStyle name="常规 48 4 5" xfId="12966"/>
    <cellStyle name="常规 53 4 5" xfId="12967"/>
    <cellStyle name="强调文字颜色 3 2 3 2 4 3" xfId="12968"/>
    <cellStyle name="常规 7 3 3 4 2 8" xfId="12969"/>
    <cellStyle name="计算 2 2 5 2" xfId="12970"/>
    <cellStyle name="常规 3 9 2 3 4 2" xfId="12971"/>
    <cellStyle name="60% - 强调文字颜色 6 2 2 5 3 2" xfId="12972"/>
    <cellStyle name="常规 6 2 2 3_总表  _1 2" xfId="12973"/>
    <cellStyle name="20% - 强调文字颜色 4 15 2" xfId="12974"/>
    <cellStyle name="20% - 强调文字颜色 4 20 2" xfId="12975"/>
    <cellStyle name="检查单元格 2 8 2 2" xfId="12976"/>
    <cellStyle name="常规 9 2 8 2" xfId="12977"/>
    <cellStyle name="常规 28 3 6 2 2" xfId="12978"/>
    <cellStyle name="常规 3 9 2 2 6 2" xfId="12979"/>
    <cellStyle name="常规 15 4 4 4 2 2" xfId="12980"/>
    <cellStyle name="常规 2 4 2 2 2 2 2 2 2" xfId="12981"/>
    <cellStyle name="输入 2 3 2 2 2" xfId="12982"/>
    <cellStyle name="常规 3 2 3 2 4 7" xfId="12983"/>
    <cellStyle name="60% - 强调文字颜色 6 2 2 4 4 2" xfId="12984"/>
    <cellStyle name="常规 3 9 2 2 5 2" xfId="12985"/>
    <cellStyle name="常规 3 9 2 2 4" xfId="12986"/>
    <cellStyle name="60% - 强调文字颜色 6 2 2 4 3" xfId="12987"/>
    <cellStyle name="常规 9 4 2 5" xfId="12988"/>
    <cellStyle name="20% - 强调文字颜色 6 17" xfId="12989"/>
    <cellStyle name="常规 2 2 2 2 2 2 4 5 2 2" xfId="12990"/>
    <cellStyle name="常规 3 2 3 3 2 3 4 2 2" xfId="12991"/>
    <cellStyle name="常规 5 4 2 3 4 2" xfId="12992"/>
    <cellStyle name="常规 2 3 3 10 2" xfId="12993"/>
    <cellStyle name="强调文字颜色 3 2 3 3 3 2 2" xfId="12994"/>
    <cellStyle name="常规 3 9 2 2 3" xfId="12995"/>
    <cellStyle name="60% - 强调文字颜色 6 2 2 4 2" xfId="12996"/>
    <cellStyle name="常规 2 2 7 4 4 2" xfId="12997"/>
    <cellStyle name="常规 7 3 2 3 2" xfId="12998"/>
    <cellStyle name="常规 3 9 10 2" xfId="12999"/>
    <cellStyle name="常规 7 3 3 4 3 2" xfId="13000"/>
    <cellStyle name="常规 3 9 10" xfId="13001"/>
    <cellStyle name="常规 7 3 2 3" xfId="13002"/>
    <cellStyle name="常规 7 3 3 4 3" xfId="13003"/>
    <cellStyle name="常规 7 2 3 5 5 2 2" xfId="13004"/>
    <cellStyle name="常规 14 3 2 4 2 2" xfId="13005"/>
    <cellStyle name="常规 3 8 7" xfId="13006"/>
    <cellStyle name="常规 49 5 2 2" xfId="13007"/>
    <cellStyle name="常规 54 5 2 2" xfId="13008"/>
    <cellStyle name="常规 3 8 6" xfId="13009"/>
    <cellStyle name="常规 3 8 5" xfId="13010"/>
    <cellStyle name="常规 3 8 4 6" xfId="13011"/>
    <cellStyle name="常规 3 8 4 5 3" xfId="13012"/>
    <cellStyle name="常规 6 2 2 2 2 7" xfId="13013"/>
    <cellStyle name="常规 3 8 4 2" xfId="13014"/>
    <cellStyle name="常规 3 8 3 6" xfId="13015"/>
    <cellStyle name="常规 3 8 3 5" xfId="13016"/>
    <cellStyle name="常规 8 3 3 4 6" xfId="13017"/>
    <cellStyle name="常规 6 8 5 4" xfId="13018"/>
    <cellStyle name="常规 3 8 2 6" xfId="13019"/>
    <cellStyle name="检查单元格 2 3 7 2 2" xfId="13020"/>
    <cellStyle name="常规 7 2 12" xfId="13021"/>
    <cellStyle name="常规 6 5 7 4 2" xfId="13022"/>
    <cellStyle name="常规 6 5 2 2 4 3 2 2" xfId="13023"/>
    <cellStyle name="常规 3 2 2 10 2" xfId="13024"/>
    <cellStyle name="常规 6 5 6 4 2" xfId="13025"/>
    <cellStyle name="常规 9 2 2 2 2 2 6" xfId="13026"/>
    <cellStyle name="常规 5 2 3 3 6 2 2" xfId="13027"/>
    <cellStyle name="强调文字颜色 6 2 3 6 3" xfId="13028"/>
    <cellStyle name="常规 8 3 9" xfId="13029"/>
    <cellStyle name="常规 9 2 3 4 3 2 2" xfId="13030"/>
    <cellStyle name="常规 3 8 2 3 2 3" xfId="13031"/>
    <cellStyle name="常规 3 8 2 3 2 2 2" xfId="13032"/>
    <cellStyle name="常规 8 3 8 2" xfId="13033"/>
    <cellStyle name="常规 6 4 7 4" xfId="13034"/>
    <cellStyle name="常规 2 8 3 2 3" xfId="13035"/>
    <cellStyle name="常规 27 3 2 2 3 2 2" xfId="13036"/>
    <cellStyle name="常规 3 7 9 2 2" xfId="13037"/>
    <cellStyle name="常规 5 6 2 6 2 2" xfId="13038"/>
    <cellStyle name="常规 3 7 8" xfId="13039"/>
    <cellStyle name="常规 32 3 2 2 2" xfId="13040"/>
    <cellStyle name="常规 27 3 2 2 2" xfId="13041"/>
    <cellStyle name="常规 7 2 4 3 2 7 2 2" xfId="13042"/>
    <cellStyle name="常规 7 2 4 4 3 3 2" xfId="13043"/>
    <cellStyle name="常规 2 4 2 3 10" xfId="13044"/>
    <cellStyle name="常规 6 2 2 12" xfId="13045"/>
    <cellStyle name="常规 6 5 3 3 2 3 4" xfId="13046"/>
    <cellStyle name="常规 9 6 2 2 4" xfId="13047"/>
    <cellStyle name="常规 3 7 7" xfId="13048"/>
    <cellStyle name="常规 3 7 6" xfId="13049"/>
    <cellStyle name="常规 55 2 2 2 2 2" xfId="13050"/>
    <cellStyle name="常规 14 2 2 4 2" xfId="13051"/>
    <cellStyle name="常规 7 2 2 5 5 2" xfId="13052"/>
    <cellStyle name="常规 7 2 4 3 3 3 2" xfId="13053"/>
    <cellStyle name="常规 3 2 2 2 3 2 5 2 2" xfId="13054"/>
    <cellStyle name="常规 6 5 2 2 5 2 2 2" xfId="13055"/>
    <cellStyle name="常规 7 2 3 8 2" xfId="13056"/>
    <cellStyle name="常规 3 7 5 7 2" xfId="13057"/>
    <cellStyle name="强调文字颜色 4 2 2 2 6 3" xfId="13058"/>
    <cellStyle name="常规 3 7 5 6 3" xfId="13059"/>
    <cellStyle name="常规 5 7 3 5" xfId="13060"/>
    <cellStyle name="常规 8 2 2 2 7" xfId="13061"/>
    <cellStyle name="常规 3 7 5 6 2 2" xfId="13062"/>
    <cellStyle name="常规 9 5 2 3 2 3" xfId="13063"/>
    <cellStyle name="常规 6 2 4 2 3" xfId="13064"/>
    <cellStyle name="汇总 2 2 7 2" xfId="13065"/>
    <cellStyle name="常规 59 2 3 2 2" xfId="13066"/>
    <cellStyle name="常规 8 2 2 6 3 2" xfId="13067"/>
    <cellStyle name="常规 3 7 4 2 3" xfId="13068"/>
    <cellStyle name="常规 7 3 3 4 3 4 3" xfId="13069"/>
    <cellStyle name="强调文字颜色 1 2 2 2 6" xfId="13070"/>
    <cellStyle name="常规 3 7 4 2 2 2" xfId="13071"/>
    <cellStyle name="常规 3 2 2 4 3 4 3" xfId="13072"/>
    <cellStyle name="强调文字颜色 1 2 2 2 5 2" xfId="13073"/>
    <cellStyle name="强调文字颜色 6 2 3 3 2 3" xfId="13074"/>
    <cellStyle name="常规 3 7 4 2" xfId="13075"/>
    <cellStyle name="常规 7 6 3 2 2" xfId="13076"/>
    <cellStyle name="常规 9 2 5 5 3" xfId="13077"/>
    <cellStyle name="常规 3 7 3 2 3 3" xfId="13078"/>
    <cellStyle name="常规 3 7 3 2 3 2 2" xfId="13079"/>
    <cellStyle name="常规 3 7 3 2 2 3" xfId="13080"/>
    <cellStyle name="常规 9 2 2 5 2 2 2" xfId="13081"/>
    <cellStyle name="常规 3 7 3 2 2" xfId="13082"/>
    <cellStyle name="常规 7 3 3 4 2 4 2" xfId="13083"/>
    <cellStyle name="常规 3 7 2 8 2 2" xfId="13084"/>
    <cellStyle name="常规 3 7 2 3 7 2" xfId="13085"/>
    <cellStyle name="常规 8 3 2 8" xfId="13086"/>
    <cellStyle name="常规 3 3 3 2 4 3 2" xfId="13087"/>
    <cellStyle name="常规 4 6 3" xfId="13088"/>
    <cellStyle name="常规 3 2 2 2 4 3 4 2" xfId="13089"/>
    <cellStyle name="常规 3 2 2 4 2 2 3" xfId="13090"/>
    <cellStyle name="常规 5 13" xfId="13091"/>
    <cellStyle name="常规 4 2 2 3 7" xfId="13092"/>
    <cellStyle name="常规 3 7 2 2 7" xfId="13093"/>
    <cellStyle name="常规 15 2 4 4 3" xfId="13094"/>
    <cellStyle name="常规 4 3 2 2 2 5 3" xfId="13095"/>
    <cellStyle name="常规 4 6 2 2" xfId="13096"/>
    <cellStyle name="常规 4 2 2 3 6 2" xfId="13097"/>
    <cellStyle name="常规 3 7 2 2 6 2" xfId="13098"/>
    <cellStyle name="常规 15 2 4 4 2 2" xfId="13099"/>
    <cellStyle name="常规 4 6 2" xfId="13100"/>
    <cellStyle name="常规 6 2 2 3 2 3 5" xfId="13101"/>
    <cellStyle name="警告文本 2 10 2 2" xfId="13102"/>
    <cellStyle name="20% - 强调文字颜色 2 2 3 2 4 2" xfId="13103"/>
    <cellStyle name="常规 3 5 2 3 5 2" xfId="13104"/>
    <cellStyle name="常规 5 2 8 5 2" xfId="13105"/>
    <cellStyle name="常规 3 7 2 2 4 2" xfId="13106"/>
    <cellStyle name="常规 3 2 2 2 3 6 3" xfId="13107"/>
    <cellStyle name="常规 6 3 3 6 4 2" xfId="13108"/>
    <cellStyle name="强调文字颜色 5 2 2 7 3" xfId="13109"/>
    <cellStyle name="常规 3 7 2 2 3 3" xfId="13110"/>
    <cellStyle name="常规 9 2 2 4 2 3 2" xfId="13111"/>
    <cellStyle name="常规 6 3 10 2 2" xfId="13112"/>
    <cellStyle name="常规 3 2 2 2 3 5 3" xfId="13113"/>
    <cellStyle name="常规 3 15 2 2" xfId="13114"/>
    <cellStyle name="常规 3 7 2 2 3 2" xfId="13115"/>
    <cellStyle name="常规 2 2 5 4 4 2 2" xfId="13116"/>
    <cellStyle name="常规 5 2 8 4 2" xfId="13117"/>
    <cellStyle name="常规 3 15 2" xfId="13118"/>
    <cellStyle name="常规 3 7 2 2 3" xfId="13119"/>
    <cellStyle name="常规 2 2 5 4 4 2" xfId="13120"/>
    <cellStyle name="常规 8 2 3 2 2 2 3 2 2" xfId="13121"/>
    <cellStyle name="强调文字颜色 3 2 2 2 2 5" xfId="13122"/>
    <cellStyle name="强调文字颜色 5 2 2 6 3" xfId="13123"/>
    <cellStyle name="常规 5 2 8 3 3" xfId="13124"/>
    <cellStyle name="常规 7 3 3 3 5 2 2" xfId="13125"/>
    <cellStyle name="常规 6 5 2 2 5 3" xfId="13126"/>
    <cellStyle name="常规 6 6 2 2 3 2 4 3" xfId="13127"/>
    <cellStyle name="常规 3 4 2 4" xfId="13128"/>
    <cellStyle name="好 2 3 2 3 3" xfId="13129"/>
    <cellStyle name="常规 8 2 4 6" xfId="13130"/>
    <cellStyle name="常规 3 7 2 2 2 3" xfId="13131"/>
    <cellStyle name="常规 3 2 2 2 3 4 4" xfId="13132"/>
    <cellStyle name="常规 9 2 2 4 2 2 2" xfId="13133"/>
    <cellStyle name="常规 5 2 8 3 2" xfId="13134"/>
    <cellStyle name="常规 3 7 2 2 2 2" xfId="13135"/>
    <cellStyle name="常规 3 2 2 2 3 4 3" xfId="13136"/>
    <cellStyle name="常规 5 6 2 3 3 2 2" xfId="13137"/>
    <cellStyle name="常规 7 2 6 7 2" xfId="13138"/>
    <cellStyle name="常规 7 2 4 6 4 2 2" xfId="13139"/>
    <cellStyle name="常规 3 6 9 2 2" xfId="13140"/>
    <cellStyle name="常规 5 2 12" xfId="13141"/>
    <cellStyle name="常规 6 5 2 2 2 3 4 3" xfId="13142"/>
    <cellStyle name="常规 3 6 8 3" xfId="13143"/>
    <cellStyle name="常规 2 5 5 3 2" xfId="13144"/>
    <cellStyle name="常规 3 6 8 2 2" xfId="13145"/>
    <cellStyle name="常规 3 6 8" xfId="13146"/>
    <cellStyle name="常规 3 6 6" xfId="13147"/>
    <cellStyle name="常规 3 6 5 7 2" xfId="13148"/>
    <cellStyle name="常规 6 7 3 2 3 3" xfId="13149"/>
    <cellStyle name="40% - 强调文字颜色 3 8" xfId="13150"/>
    <cellStyle name="常规 3 3 3 2 2 3 2 2 2" xfId="13151"/>
    <cellStyle name="常规 3 6 5" xfId="13152"/>
    <cellStyle name="常规 7 7 7 2 2" xfId="13153"/>
    <cellStyle name="常规 3 6 4 7 2" xfId="13154"/>
    <cellStyle name="常规 4 3 12" xfId="13155"/>
    <cellStyle name="常规 3 6 4 2 3" xfId="13156"/>
    <cellStyle name="常规 2 2 4 6 4 2" xfId="13157"/>
    <cellStyle name="常规 4 2 13" xfId="13158"/>
    <cellStyle name="常规 7 3 3 3 3 4 3" xfId="13159"/>
    <cellStyle name="检查单元格 2 2 5 4 2 2" xfId="13160"/>
    <cellStyle name="常规 2 3 5 3 4" xfId="13161"/>
    <cellStyle name="常规 3 6 4" xfId="13162"/>
    <cellStyle name="常规 9 2 2 2 2 3 2 2 2" xfId="13163"/>
    <cellStyle name="常规 6 4 4 2 2 4 2 2" xfId="13164"/>
    <cellStyle name="常规 3 2 2 2 4 2 4 3" xfId="13165"/>
    <cellStyle name="常规 45 7 2" xfId="13166"/>
    <cellStyle name="常规 50 7 2" xfId="13167"/>
    <cellStyle name="常规 5 2 3 2 2 6 2" xfId="13168"/>
    <cellStyle name="常规 3 6 3 7 2" xfId="13169"/>
    <cellStyle name="强调文字颜色 5 2 2 5 4 3" xfId="13170"/>
    <cellStyle name="常规 7 3 3 3 2 9 2" xfId="13171"/>
    <cellStyle name="常规 3 6 3 5" xfId="13172"/>
    <cellStyle name="常规 3 6 3 4 2 2" xfId="13173"/>
    <cellStyle name="常规 7 3 3 3 2 6 2 2" xfId="13174"/>
    <cellStyle name="常规 37 3 6 2" xfId="13175"/>
    <cellStyle name="常规 2 3 2 5 3" xfId="13176"/>
    <cellStyle name="常规 12 2 2 2 6" xfId="13177"/>
    <cellStyle name="常规 2 4 5 5 2 3" xfId="13178"/>
    <cellStyle name="常规 3 6 3 3 2 2 2" xfId="13179"/>
    <cellStyle name="常规 8 2 2 2 2 4" xfId="13180"/>
    <cellStyle name="常规 6 2 2 3 2 3" xfId="13181"/>
    <cellStyle name="常规 8 2 3 8 2" xfId="13182"/>
    <cellStyle name="常规 3 3 3 2 3 4 2 2" xfId="13183"/>
    <cellStyle name="常规 3 6 3 2 8" xfId="13184"/>
    <cellStyle name="链接单元格 2 2 8 2" xfId="13185"/>
    <cellStyle name="常规 9 2 3 3 3 3 2" xfId="13186"/>
    <cellStyle name="常规 3 6 3 2 4 2" xfId="13187"/>
    <cellStyle name="常规 8 2 9 2 2" xfId="13188"/>
    <cellStyle name="常规 9 3 3 2 2 2" xfId="13189"/>
    <cellStyle name="常规 6 5 2 3 2 5 3" xfId="13190"/>
    <cellStyle name="常规 3 6 3 2 4" xfId="13191"/>
    <cellStyle name="常规 2 2 4 5 4 3" xfId="13192"/>
    <cellStyle name="常规 8 2 9 2" xfId="13193"/>
    <cellStyle name="常规 3 6 3 2 3 3" xfId="13194"/>
    <cellStyle name="常规 3 6 3 2 3 2" xfId="13195"/>
    <cellStyle name="常规 2 2 4 5 4 2 2" xfId="13196"/>
    <cellStyle name="常规 3 6 3 2 2 3" xfId="13197"/>
    <cellStyle name="常规 4 6 2 9" xfId="13198"/>
    <cellStyle name="常规 3 6 3 2 2 2" xfId="13199"/>
    <cellStyle name="常规 4 6 2 8" xfId="13200"/>
    <cellStyle name="常规 7 3 3 3 2 4 2 2" xfId="13201"/>
    <cellStyle name="常规 8 2 2 8" xfId="13202"/>
    <cellStyle name="常规 3 6 3" xfId="13203"/>
    <cellStyle name="常规 3 2 2 2 4 2 4 2" xfId="13204"/>
    <cellStyle name="常规 6 2 2 2 2 2 7 2 2" xfId="13205"/>
    <cellStyle name="常规 3 3 5 3 3 3" xfId="13206"/>
    <cellStyle name="常规 3 6 2 9 2" xfId="13207"/>
    <cellStyle name="常规 3 10 6 2 2" xfId="13208"/>
    <cellStyle name="常规 3 6 2 8 2 2" xfId="13209"/>
    <cellStyle name="常规 3 6 2 7 3" xfId="13210"/>
    <cellStyle name="常规 3 6 2 6 3" xfId="13211"/>
    <cellStyle name="常规 6 12 2 3 2 2 2" xfId="13212"/>
    <cellStyle name="常规 3 6 2 4 2 3" xfId="13213"/>
    <cellStyle name="输出 2" xfId="13214"/>
    <cellStyle name="常规 3 2 2 2 3 3 5 3" xfId="13215"/>
    <cellStyle name="常规 4 4 2 2 5 2" xfId="13216"/>
    <cellStyle name="警告文本 2 2 3 2 2 2" xfId="13217"/>
    <cellStyle name="常规 7 3 3 9" xfId="13218"/>
    <cellStyle name="强调文字颜色 4 2 2 2 7 3" xfId="13219"/>
    <cellStyle name="常规 3 6 2 3 5 2 2" xfId="13220"/>
    <cellStyle name="常规 3 6 2 3 5 2" xfId="13221"/>
    <cellStyle name="常规 3 7 5 8" xfId="13222"/>
    <cellStyle name="常规 3 6 2 2 3 3" xfId="13223"/>
    <cellStyle name="检查单元格 2 2 2 2 5" xfId="13224"/>
    <cellStyle name="适中 2 4 2 2" xfId="13225"/>
    <cellStyle name="常规 9 3 11" xfId="13226"/>
    <cellStyle name="常规 2 3 4 6 2 3" xfId="13227"/>
    <cellStyle name="检查单元格 2 2 2 2 4 2" xfId="13228"/>
    <cellStyle name="常规 3 6 2 2 3 2 2" xfId="13229"/>
    <cellStyle name="常规 8 2 2 4 3 3 3" xfId="13230"/>
    <cellStyle name="常规 8 2 6 5 2" xfId="13231"/>
    <cellStyle name="常规 3 2 7 5 2 2" xfId="13232"/>
    <cellStyle name="常规 5 2 5 2 3 3 2" xfId="13233"/>
    <cellStyle name="常规 3 6 2 2 3" xfId="13234"/>
    <cellStyle name="常规 2 2 4 4 4 2" xfId="13235"/>
    <cellStyle name="常规 3 4 4 2 2 2 2" xfId="13236"/>
    <cellStyle name="60% - 强调文字颜色 1 2 2 2 8 3" xfId="13237"/>
    <cellStyle name="常规 3 6 2 2 2 3" xfId="13238"/>
    <cellStyle name="常规 3 6 2 9" xfId="13239"/>
    <cellStyle name="常规 3 10 6 2" xfId="13240"/>
    <cellStyle name="常规 8 2 6 2 2" xfId="13241"/>
    <cellStyle name="常规 2 2 2 2 4 2 5" xfId="13242"/>
    <cellStyle name="常规 3 6 2 2 2 2" xfId="13243"/>
    <cellStyle name="常规 3 6 2 8" xfId="13244"/>
    <cellStyle name="常规 10 2 5 4 5 2 2" xfId="13245"/>
    <cellStyle name="常规 3 6 2 2" xfId="13246"/>
    <cellStyle name="常规 3 3 5 3 3 2 2" xfId="13247"/>
    <cellStyle name="常规 10 2 2 2 3" xfId="13248"/>
    <cellStyle name="常规 3 6 12" xfId="13249"/>
    <cellStyle name="常规 10 2 2 2 2 2" xfId="13250"/>
    <cellStyle name="常规 3 6 11 2" xfId="13251"/>
    <cellStyle name="常规 3 3 5 6 2" xfId="13252"/>
    <cellStyle name="常规 6 7 3 7 2 2" xfId="13253"/>
    <cellStyle name="常规 6 5" xfId="13254"/>
    <cellStyle name="常规 3 5 9" xfId="13255"/>
    <cellStyle name="常规 3 5 6" xfId="13256"/>
    <cellStyle name="常规 3 5 5" xfId="13257"/>
    <cellStyle name="常规 5 2 3 2 3 2 2" xfId="13258"/>
    <cellStyle name="汇总 2 2 2 4" xfId="13259"/>
    <cellStyle name="常规 46 3 2" xfId="13260"/>
    <cellStyle name="常规 51 3 2" xfId="13261"/>
    <cellStyle name="常规 3 2 6 3 6" xfId="13262"/>
    <cellStyle name="常规 8 2 3 3 3 2 3" xfId="13263"/>
    <cellStyle name="常规 6 2 3 2 4 6" xfId="13264"/>
    <cellStyle name="常规 3 5 4 4" xfId="13265"/>
    <cellStyle name="常规 54 2 8" xfId="13266"/>
    <cellStyle name="常规 49 2 8" xfId="13267"/>
    <cellStyle name="常规 3 5 4 3 2 2" xfId="13268"/>
    <cellStyle name="常规 7 9 2 5 2" xfId="13269"/>
    <cellStyle name="常规 6 5 2 2 3 5 2" xfId="13270"/>
    <cellStyle name="常规 8 5 3 4 2" xfId="13271"/>
    <cellStyle name="适中 2 2 8 2 2" xfId="13272"/>
    <cellStyle name="强调文字颜色 1 2 2 7 3" xfId="13273"/>
    <cellStyle name="常规 3 5 3 5" xfId="13274"/>
    <cellStyle name="常规 7 3 2 4 3 2 2 2" xfId="13275"/>
    <cellStyle name="常规 7 2 5 11" xfId="13276"/>
    <cellStyle name="常规 49 4 3 3" xfId="13277"/>
    <cellStyle name="常规 54 4 3 3" xfId="13278"/>
    <cellStyle name="常规 2 2 3 5 6 2" xfId="13279"/>
    <cellStyle name="20% - 强调文字颜色 2 2 4 3 2" xfId="13280"/>
    <cellStyle name="常规 3 5 3 4 3" xfId="13281"/>
    <cellStyle name="常规 6 5 3 2 2 2 3 3" xfId="13282"/>
    <cellStyle name="常规 3 5 3 4 2 2" xfId="13283"/>
    <cellStyle name="常规 10 2 8" xfId="13284"/>
    <cellStyle name="常规 5 3 3 4 3 2 2" xfId="13285"/>
    <cellStyle name="常规 6 5 2 2 2 5 2" xfId="13286"/>
    <cellStyle name="常规 8 5 2 4 2" xfId="13287"/>
    <cellStyle name="适中 2 2 7 2 2" xfId="13288"/>
    <cellStyle name="计算 2 7 2 2" xfId="13289"/>
    <cellStyle name="常规 3 5 3 2 3" xfId="13290"/>
    <cellStyle name="常规 2 2 3 5 4 2" xfId="13291"/>
    <cellStyle name="常规 7 3 3 2 2 4 3" xfId="13292"/>
    <cellStyle name="检查单元格 2 2 4 3 2 2" xfId="13293"/>
    <cellStyle name="解释性文本 2 2 9" xfId="13294"/>
    <cellStyle name="常规 3 5 3 2 2 2" xfId="13295"/>
    <cellStyle name="常规 7 3 3 2 2 4 2 2" xfId="13296"/>
    <cellStyle name="解释性文本 2 2 8 2" xfId="13297"/>
    <cellStyle name="强调文字颜色 5 2 2 2 3 5 2" xfId="13298"/>
    <cellStyle name="常规 2 2 3 4 7 2" xfId="13299"/>
    <cellStyle name="常规 3 5 2 5 3" xfId="13300"/>
    <cellStyle name="20% - 强调文字颜色 2 2 3 4 2" xfId="13301"/>
    <cellStyle name="20% - 强调文字颜色 2 2 3 2 2 3" xfId="13302"/>
    <cellStyle name="常规 3 5 2 3 3 3" xfId="13303"/>
    <cellStyle name="常规 3 2 2 5 3 4 3" xfId="13304"/>
    <cellStyle name="常规 3 7 5 2 2 2" xfId="13305"/>
    <cellStyle name="常规 3 5 2 3 3 2" xfId="13306"/>
    <cellStyle name="常规 6 2 6 3 2 3" xfId="13307"/>
    <cellStyle name="20% - 强调文字颜色 2 2 3 2 2 2" xfId="13308"/>
    <cellStyle name="常规 2 2 3 4 5 2 2" xfId="13309"/>
    <cellStyle name="常规 6 6 4 2 2 3 2 2" xfId="13310"/>
    <cellStyle name="常规 2 2 3 4 4 4 2 2" xfId="13311"/>
    <cellStyle name="常规 3 5 2 2 5 2 2" xfId="13312"/>
    <cellStyle name="常规 30 3 3 2 2" xfId="13313"/>
    <cellStyle name="常规 25 3 3 2 2" xfId="13314"/>
    <cellStyle name="常规 2 2 3 4 4 3 2 2" xfId="13315"/>
    <cellStyle name="常规 3 5 2 2 4 2 2" xfId="13316"/>
    <cellStyle name="常规 6 2 6 2 2 3" xfId="13317"/>
    <cellStyle name="常规 3 5 2 2 3 2" xfId="13318"/>
    <cellStyle name="常规 2 2 3 4 4 2 2" xfId="13319"/>
    <cellStyle name="60% - 强调文字颜色 3 2 3 4 3" xfId="13320"/>
    <cellStyle name="常规 3 3 2 3 2 3 3 3" xfId="13321"/>
    <cellStyle name="常规 37 2 3 2 2 2" xfId="13322"/>
    <cellStyle name="常规 42 2 3 2 2 2" xfId="13323"/>
    <cellStyle name="20% - 强调文字颜色 2 2 2 2 4" xfId="13324"/>
    <cellStyle name="常规 2 2 3 3 5 4" xfId="13325"/>
    <cellStyle name="常规 5 4 2 5" xfId="13326"/>
    <cellStyle name="检查单元格 2 3 3 2" xfId="13327"/>
    <cellStyle name="常规 6 2 2 3 2 3 3 2 2" xfId="13328"/>
    <cellStyle name="常规 2 2 3 3 5 3 2 2" xfId="13329"/>
    <cellStyle name="常规 3 5 2 2 3" xfId="13330"/>
    <cellStyle name="常规 2 2 3 4 4 2" xfId="13331"/>
    <cellStyle name="常规 3 3 5 3 2" xfId="13332"/>
    <cellStyle name="常规 3 5" xfId="13333"/>
    <cellStyle name="常规 3 9 2 5 2 2" xfId="13334"/>
    <cellStyle name="强调文字颜色 6 2 8" xfId="13335"/>
    <cellStyle name="常规 2 6 3 5 3" xfId="13336"/>
    <cellStyle name="常规 3 4 5" xfId="13337"/>
    <cellStyle name="常规 8 4 2 6 2 2" xfId="13338"/>
    <cellStyle name="常规 7 5 2 2 3 2 2" xfId="13339"/>
    <cellStyle name="常规 2 6 4 3 5 2" xfId="13340"/>
    <cellStyle name="常规 3 4 4 7 2" xfId="13341"/>
    <cellStyle name="常规 5 2 13" xfId="13342"/>
    <cellStyle name="常规 8 3 3 4 4 3" xfId="13343"/>
    <cellStyle name="常规 6 8 5 2 3" xfId="13344"/>
    <cellStyle name="常规 3 4 4 6 2 2" xfId="13345"/>
    <cellStyle name="常规 6 7 4 6 2 2" xfId="13346"/>
    <cellStyle name="常规 3 4 4 6 2" xfId="13347"/>
    <cellStyle name="常规 8 3 3 4 3 3" xfId="13348"/>
    <cellStyle name="常规 6 7 4 6 2" xfId="13349"/>
    <cellStyle name="常规 3 4 4 6" xfId="13350"/>
    <cellStyle name="常规 3 4 4 4" xfId="13351"/>
    <cellStyle name="常规 5 2 2 2 2 2 3 2 2" xfId="13352"/>
    <cellStyle name="常规 2 6 4 2 4 2 2" xfId="13353"/>
    <cellStyle name="常规 2 2 4 3 2 2 5 3" xfId="13354"/>
    <cellStyle name="常规 3 4 4 3 5" xfId="13355"/>
    <cellStyle name="20% - 强调文字颜色 4 2 4 3 3" xfId="13356"/>
    <cellStyle name="常规 10 2 4 2 2 2 2" xfId="13357"/>
    <cellStyle name="常规 6 3 2 4 2 4" xfId="13358"/>
    <cellStyle name="常规 3 4 4 3 4 2 2" xfId="13359"/>
    <cellStyle name="常规 7 6 2 5 2" xfId="13360"/>
    <cellStyle name="常规 2 2 4 3 2 2 5 2" xfId="13361"/>
    <cellStyle name="常规 2 2 2 6 5 3" xfId="13362"/>
    <cellStyle name="常规 3 4 4 3 4" xfId="13363"/>
    <cellStyle name="常规 3 4 4 2 7" xfId="13364"/>
    <cellStyle name="常规 2 2 4 3 2 2 4 3" xfId="13365"/>
    <cellStyle name="常规 3 4 4 2 5" xfId="13366"/>
    <cellStyle name="常规 49 4 4 2 2" xfId="13367"/>
    <cellStyle name="常规 54 4 4 2 2" xfId="13368"/>
    <cellStyle name="常规 3 3 3 4 4 3" xfId="13369"/>
    <cellStyle name="常规 3 2 2 2 2 3 5 2" xfId="13370"/>
    <cellStyle name="常规 4 2 2 3 4 5 2 2" xfId="13371"/>
    <cellStyle name="常规 2 2 2 6 4 3" xfId="13372"/>
    <cellStyle name="常规 3 4 4 2 4" xfId="13373"/>
    <cellStyle name="常规 6 6 2 4 2 4 3" xfId="13374"/>
    <cellStyle name="常规 2 2 4 3 2 2 4 2" xfId="13375"/>
    <cellStyle name="常规 6 3 9 2" xfId="13376"/>
    <cellStyle name="强调文字颜色 6 2 11 3" xfId="13377"/>
    <cellStyle name="常规 4 6 2 5" xfId="13378"/>
    <cellStyle name="常规 3 4 4 2 3" xfId="13379"/>
    <cellStyle name="常规 2 2 2 6 4 2" xfId="13380"/>
    <cellStyle name="常规 6 6 2 4 2 4 2" xfId="13381"/>
    <cellStyle name="常规 3 4 4" xfId="13382"/>
    <cellStyle name="常规 3 2 2 2 4 2 2 3" xfId="13383"/>
    <cellStyle name="常规 2 2 2 5 7 2" xfId="13384"/>
    <cellStyle name="常规 6 5 2 2 2 2 2 5" xfId="13385"/>
    <cellStyle name="常规 3 4 3 5 3" xfId="13386"/>
    <cellStyle name="常规 6 11 2 2 3 3" xfId="13387"/>
    <cellStyle name="常规 42" xfId="13388"/>
    <cellStyle name="常规 37" xfId="13389"/>
    <cellStyle name="常规 5 2 3 3 4 2 2" xfId="13390"/>
    <cellStyle name="常规 7 2 2 6 3 2 2" xfId="13391"/>
    <cellStyle name="常规 5 2 5 7 2" xfId="13392"/>
    <cellStyle name="常规 14 2 3 2 2 2" xfId="13393"/>
    <cellStyle name="链接单元格 2 2 8 3" xfId="13394"/>
    <cellStyle name="常规 3 4 3 5" xfId="13395"/>
    <cellStyle name="常规 6 10 3 2 6 3" xfId="13396"/>
    <cellStyle name="链接单元格 2 2 8" xfId="13397"/>
    <cellStyle name="常规 3 4 3 4 7" xfId="13398"/>
    <cellStyle name="常规 7 2 2 2 2 5 2" xfId="13399"/>
    <cellStyle name="常规 3 2 2 4 9" xfId="13400"/>
    <cellStyle name="常规 7 2 2 2 2 4 2" xfId="13401"/>
    <cellStyle name="常规 6 2 2 4 3 2" xfId="13402"/>
    <cellStyle name="常规 3 2 2 3 2 3 5 2" xfId="13403"/>
    <cellStyle name="常规 3 4 3 4 4 3" xfId="13404"/>
    <cellStyle name="常规 6 14 5 2" xfId="13405"/>
    <cellStyle name="强调文字颜色 4 2 4 3 2 2" xfId="13406"/>
    <cellStyle name="常规 7 9 2 4" xfId="13407"/>
    <cellStyle name="常规 6 3 2 2 6 3" xfId="13408"/>
    <cellStyle name="常规 9 5 4 5 3" xfId="13409"/>
    <cellStyle name="常规 5 2 2 3 2 3 3" xfId="13410"/>
    <cellStyle name="常规 7 9 2 2 2" xfId="13411"/>
    <cellStyle name="常规 2 2 2 5 6 3" xfId="13412"/>
    <cellStyle name="常规 3 4 3 4 4" xfId="13413"/>
    <cellStyle name="常规 4 5 4 6" xfId="13414"/>
    <cellStyle name="常规 6 3 4 2 2 2 3" xfId="13415"/>
    <cellStyle name="强调文字颜色 1 2 2 10" xfId="13416"/>
    <cellStyle name="常规 3 2 2 3 2 3 4 2" xfId="13417"/>
    <cellStyle name="常规 3 4 3 4 3 3" xfId="13418"/>
    <cellStyle name="常规 6 14 4 2" xfId="13419"/>
    <cellStyle name="常规 3 4 3 4 2 2" xfId="13420"/>
    <cellStyle name="常规 6 10 3 2 6 2" xfId="13421"/>
    <cellStyle name="链接单元格 2 2 7" xfId="13422"/>
    <cellStyle name="常规 7 6 2 3 4 2 3" xfId="13423"/>
    <cellStyle name="常规 3 7 9 3" xfId="13424"/>
    <cellStyle name="常规 27 3 2 2 3 3" xfId="13425"/>
    <cellStyle name="常规 2 5 6 4 2" xfId="13426"/>
    <cellStyle name="常规 3 4 3 3 7" xfId="13427"/>
    <cellStyle name="常规 3 4 3 3 6 2" xfId="13428"/>
    <cellStyle name="常规 3 2 2 3 2 2 6 2" xfId="13429"/>
    <cellStyle name="常规 6 13 6 2" xfId="13430"/>
    <cellStyle name="常规 3 4 3 3 5 3" xfId="13431"/>
    <cellStyle name="常规 9 4 5 2 2" xfId="13432"/>
    <cellStyle name="常规 2 6 4 2 3 2 2" xfId="13433"/>
    <cellStyle name="常规 3 4 3 3 5" xfId="13434"/>
    <cellStyle name="常规 3 2 2 3 2 2 5 2" xfId="13435"/>
    <cellStyle name="常规 6 13 5 2" xfId="13436"/>
    <cellStyle name="强调文字颜色 4 2 4 2 2 2" xfId="13437"/>
    <cellStyle name="常规 3 4 3 3 4 3" xfId="13438"/>
    <cellStyle name="常规 5 3 3 4 2 2 2" xfId="13439"/>
    <cellStyle name="常规 3 4 3 2 7 2" xfId="13440"/>
    <cellStyle name="常规 3 4 3 2 7" xfId="13441"/>
    <cellStyle name="常规 3 4 3 2 6 2 2" xfId="13442"/>
    <cellStyle name="常规 6 12 6 2" xfId="13443"/>
    <cellStyle name="常规 3 4 3 2 5 3" xfId="13444"/>
    <cellStyle name="常规 2 7 2 5 2 3" xfId="13445"/>
    <cellStyle name="常规 3 4 3 2 5 2 2" xfId="13446"/>
    <cellStyle name="常规 2 2 2 5 4 3" xfId="13447"/>
    <cellStyle name="常规 3 4 3 2 4" xfId="13448"/>
    <cellStyle name="常规 4 5 2 6" xfId="13449"/>
    <cellStyle name="常规 6 8 5 4 2" xfId="13450"/>
    <cellStyle name="常规 4 2 2 2 2 2" xfId="13451"/>
    <cellStyle name="适中 2 3 2 3" xfId="13452"/>
    <cellStyle name="常规 4 2 2 2 2" xfId="13453"/>
    <cellStyle name="常规 6 8 2 2 4" xfId="13454"/>
    <cellStyle name="常规 6 8 2 2 3 2" xfId="13455"/>
    <cellStyle name="常规 6 8 2 2 3" xfId="13456"/>
    <cellStyle name="强调文字颜色 3 2 2 2 3 4 3" xfId="13457"/>
    <cellStyle name="常规 3 4 3 2 3 3 3" xfId="13458"/>
    <cellStyle name="常规 6 12 4 2 3" xfId="13459"/>
    <cellStyle name="常规 9 6 2 4 3" xfId="13460"/>
    <cellStyle name="常规 6 12 3 4 2 2" xfId="13461"/>
    <cellStyle name="常规 3 4 3 2 2 5 2 2" xfId="13462"/>
    <cellStyle name="常规 6 12 3 4 2" xfId="13463"/>
    <cellStyle name="常规 3 4 3 2 2 5 2" xfId="13464"/>
    <cellStyle name="常规 6 5 3 3 2 4 3" xfId="13465"/>
    <cellStyle name="常规 9 6 2 3 3" xfId="13466"/>
    <cellStyle name="常规 6 12 3 2 3" xfId="13467"/>
    <cellStyle name="常规 3 4 3 2 2 3 3" xfId="13468"/>
    <cellStyle name="常规 6 5 3 3 2 2 4" xfId="13469"/>
    <cellStyle name="常规 7 4 5 3 2 2 2" xfId="13470"/>
    <cellStyle name="常规 6 12 3 2 2 2" xfId="13471"/>
    <cellStyle name="常规 3 4 3 2 2 3 2 2" xfId="13472"/>
    <cellStyle name="常规 3 4 3 2 2 3" xfId="13473"/>
    <cellStyle name="常规 6 12 3 2" xfId="13474"/>
    <cellStyle name="常规 3 4 3 2 2 2 3" xfId="13475"/>
    <cellStyle name="常规 8 2 5 8 2 2" xfId="13476"/>
    <cellStyle name="常规 6 2 2 3 2 4 2 2" xfId="13477"/>
    <cellStyle name="常规 7 2 3 2 3 3 3" xfId="13478"/>
    <cellStyle name="常规 3 4 3 2 2 2" xfId="13479"/>
    <cellStyle name="常规 3 4 3" xfId="13480"/>
    <cellStyle name="常规 3 2 2 2 4 2 2 2" xfId="13481"/>
    <cellStyle name="常规 13 3 2 2 6" xfId="13482"/>
    <cellStyle name="常规 3 4 2 5 3" xfId="13483"/>
    <cellStyle name="常规 2 2 2 4 7 2" xfId="13484"/>
    <cellStyle name="常规 2 6 4 2 2 2 2" xfId="13485"/>
    <cellStyle name="常规 3 4 2 3 5" xfId="13486"/>
    <cellStyle name="常规 10 2 5 4 5 3" xfId="13487"/>
    <cellStyle name="常规 3 4 2 3 4 2 2" xfId="13488"/>
    <cellStyle name="常规 8 2 6 3" xfId="13489"/>
    <cellStyle name="常规 3 4 2 3 2 3" xfId="13490"/>
    <cellStyle name="常规 2 2 2 4 4 6 2" xfId="13491"/>
    <cellStyle name="常规 3 4 2 2 7 2" xfId="13492"/>
    <cellStyle name="常规 2 2 2 4 4 5 3" xfId="13493"/>
    <cellStyle name="常规 3 4 2 2 6 3" xfId="13494"/>
    <cellStyle name="常规 2 2 2 4 4 5 2 2" xfId="13495"/>
    <cellStyle name="常规 3 4 2 2 6 2 2" xfId="13496"/>
    <cellStyle name="常规 2 2 2 4 4 4 3" xfId="13497"/>
    <cellStyle name="常规 3 4 2 2 5 3" xfId="13498"/>
    <cellStyle name="常规 2 2 2 4 4 4 2 2" xfId="13499"/>
    <cellStyle name="常规 3 4 2 2 5 2 2" xfId="13500"/>
    <cellStyle name="常规 7 2 3 3 6" xfId="13501"/>
    <cellStyle name="注释 13 2" xfId="13502"/>
    <cellStyle name="常规 7 6 2 4" xfId="13503"/>
    <cellStyle name="常规 7 2 3 2 7" xfId="13504"/>
    <cellStyle name="常规 6 11 2 6 2" xfId="13505"/>
    <cellStyle name="常规 7 2 3 2 6" xfId="13506"/>
    <cellStyle name="常规 3 3 2 2 2 8" xfId="13507"/>
    <cellStyle name="好 2 3 2" xfId="13508"/>
    <cellStyle name="常规 6 2 2 4 6 2" xfId="13509"/>
    <cellStyle name="常规 7 6 4 5" xfId="13510"/>
    <cellStyle name="输入 2 2 4 2 2" xfId="13511"/>
    <cellStyle name="常规 3 4 2 2 3 3 3" xfId="13512"/>
    <cellStyle name="常规 3 4 2 2 3 3 2 2" xfId="13513"/>
    <cellStyle name="常规 2 2 3 2 2 2 4 2 2" xfId="13514"/>
    <cellStyle name="常规 4 2 2 3 2 3 3 3" xfId="13515"/>
    <cellStyle name="常规 2 2 2 4 4 2" xfId="13516"/>
    <cellStyle name="常规 3 4 2 2 3" xfId="13517"/>
    <cellStyle name="常规 4 4 2 5" xfId="13518"/>
    <cellStyle name="常规 7 2 2 2 7" xfId="13519"/>
    <cellStyle name="标题 5 4 2 2" xfId="13520"/>
    <cellStyle name="常规 3 4 2 2 2 4" xfId="13521"/>
    <cellStyle name="常规 3 4 2 2 2 3" xfId="13522"/>
    <cellStyle name="常规 3 4 2 2 2 2" xfId="13523"/>
    <cellStyle name="常规 7 2 2 4" xfId="13524"/>
    <cellStyle name="强调文字颜色 3 2 2 5 4 3" xfId="13525"/>
    <cellStyle name="常规 3 4 11" xfId="13526"/>
    <cellStyle name="强调文字颜色 3 2 2 5 4 2 2" xfId="13527"/>
    <cellStyle name="常规 7 2 2 3 2" xfId="13528"/>
    <cellStyle name="常规 3 4 10 2" xfId="13529"/>
    <cellStyle name="常规 7 3 2 4 3 2" xfId="13530"/>
    <cellStyle name="注释 2 3 2 3" xfId="13531"/>
    <cellStyle name="常规 42 2 5 3" xfId="13532"/>
    <cellStyle name="常规 37 2 5 3" xfId="13533"/>
    <cellStyle name="常规 7 2 2 3" xfId="13534"/>
    <cellStyle name="常规 3 4 10" xfId="13535"/>
    <cellStyle name="强调文字颜色 3 2 2 5 4 2" xfId="13536"/>
    <cellStyle name="常规 7 2 3 3 3 4 2 2" xfId="13537"/>
    <cellStyle name="常规 7 3 2 4 3" xfId="13538"/>
    <cellStyle name="常规 3 4" xfId="13539"/>
    <cellStyle name="常规 3 3 4 5 3" xfId="13540"/>
    <cellStyle name="常规 6 6 2 3 2 7 2" xfId="13541"/>
    <cellStyle name="常规 3 3 9 3" xfId="13542"/>
    <cellStyle name="常规 2 5 2 4 2" xfId="13543"/>
    <cellStyle name="常规 3 3 9 2" xfId="13544"/>
    <cellStyle name="常规 2 5 2 3 2" xfId="13545"/>
    <cellStyle name="常规 3 3 8 3" xfId="13546"/>
    <cellStyle name="常规 6 6 2 2 2 3 4 2 2" xfId="13547"/>
    <cellStyle name="常规 3 3 8 2" xfId="13548"/>
    <cellStyle name="常规 3 3 7 6 2" xfId="13549"/>
    <cellStyle name="常规 5 2 6 2 4 3" xfId="13550"/>
    <cellStyle name="常规 2 5 2 2 5 2" xfId="13551"/>
    <cellStyle name="常规 3 3 7 5 3" xfId="13552"/>
    <cellStyle name="常规 2 5 2 2 4 3" xfId="13553"/>
    <cellStyle name="常规 3 2 2 5 2 3 2" xfId="13554"/>
    <cellStyle name="常规 3 3 7 4 3" xfId="13555"/>
    <cellStyle name="常规 2 5 2 2 3 3" xfId="13556"/>
    <cellStyle name="常规 3 3 7 4 2" xfId="13557"/>
    <cellStyle name="常规 2 5 2 2 3 2" xfId="13558"/>
    <cellStyle name="常规 5 2 6 2 2 3" xfId="13559"/>
    <cellStyle name="常规 3 3 7 4" xfId="13560"/>
    <cellStyle name="常规 2 5 2 2 3" xfId="13561"/>
    <cellStyle name="常规 2 5 2 2 2 3" xfId="13562"/>
    <cellStyle name="常规 3 3 7 3 3" xfId="13563"/>
    <cellStyle name="常规 4 2 2 3 7 2 2" xfId="13564"/>
    <cellStyle name="常规 3 3 7 3 2 2" xfId="13565"/>
    <cellStyle name="常规 2 5 2 2 2 2 2" xfId="13566"/>
    <cellStyle name="常规 2 5 2 2 2" xfId="13567"/>
    <cellStyle name="常规 3 3 7 3" xfId="13568"/>
    <cellStyle name="常规 3 3 7 2 3" xfId="13569"/>
    <cellStyle name="常规 3 3 7 2 2 2" xfId="13570"/>
    <cellStyle name="常规 3 3 7 2 2" xfId="13571"/>
    <cellStyle name="常规 7 4 2 4 3 3" xfId="13572"/>
    <cellStyle name="常规 3 9 5 6 2 2" xfId="13573"/>
    <cellStyle name="常规 2 9 4 5 3" xfId="13574"/>
    <cellStyle name="常规 3 3 6 4 2" xfId="13575"/>
    <cellStyle name="常规 3 3 6 4" xfId="13576"/>
    <cellStyle name="常规 3 3 6 3 3" xfId="13577"/>
    <cellStyle name="常规 6 6 2 3 4 5 2" xfId="13578"/>
    <cellStyle name="常规 3 3 6 3 2" xfId="13579"/>
    <cellStyle name="好 2 4 9" xfId="13580"/>
    <cellStyle name="常规 2 3 4 3 2 2 5 2" xfId="13581"/>
    <cellStyle name="常规 6 4 4 2 3 2 2 2" xfId="13582"/>
    <cellStyle name="常规 6 5 2 6 3 2" xfId="13583"/>
    <cellStyle name="常规 3 3 5 6 3" xfId="13584"/>
    <cellStyle name="常规 6 6" xfId="13585"/>
    <cellStyle name="常规 3 3 5 6" xfId="13586"/>
    <cellStyle name="常规 6 7 3 7 2" xfId="13587"/>
    <cellStyle name="警告文本 2 11 2" xfId="13588"/>
    <cellStyle name="常规 3 3 5 5 3" xfId="13589"/>
    <cellStyle name="常规 5 6" xfId="13590"/>
    <cellStyle name="常规 5 5" xfId="13591"/>
    <cellStyle name="常规 3 3 5 5 2" xfId="13592"/>
    <cellStyle name="20% - 强调文字颜色 2 2 3 3 3" xfId="13593"/>
    <cellStyle name="常规 2 2 3 4 6 3" xfId="13594"/>
    <cellStyle name="常规 3 6 10 2 2" xfId="13595"/>
    <cellStyle name="常规 3 3 5 5" xfId="13596"/>
    <cellStyle name="常规 5 5 2 2 3 2 2" xfId="13597"/>
    <cellStyle name="60% - 强调文字颜色 5 2 3 7 2" xfId="13598"/>
    <cellStyle name="常规 3 9 5 5 2 2" xfId="13599"/>
    <cellStyle name="常规 2 9 3 5 3" xfId="13600"/>
    <cellStyle name="常规 4 5" xfId="13601"/>
    <cellStyle name="常规 3 3 5 4 2" xfId="13602"/>
    <cellStyle name="常规 6 6 2 3 3 5 2" xfId="13603"/>
    <cellStyle name="常规 3 6" xfId="13604"/>
    <cellStyle name="常规 3 3 5 3 3" xfId="13605"/>
    <cellStyle name="常规 2 4 2 2 2 6 2" xfId="13606"/>
    <cellStyle name="常规 3 5 3" xfId="13607"/>
    <cellStyle name="常规 3 3 5 3 2 3" xfId="13608"/>
    <cellStyle name="常规 3 2 2 2 4 2 3 2" xfId="13609"/>
    <cellStyle name="常规 2 3 5 7 2 2" xfId="13610"/>
    <cellStyle name="常规 3 5 2" xfId="13611"/>
    <cellStyle name="常规 3 3 5 3 2 2" xfId="13612"/>
    <cellStyle name="常规 6 5 4 2 2 4 3" xfId="13613"/>
    <cellStyle name="常规 9 2 3 2 2 3 2 3" xfId="13614"/>
    <cellStyle name="好 2 8 2 2" xfId="13615"/>
    <cellStyle name="常规 3 3 5 3" xfId="13616"/>
    <cellStyle name="常规 7 2 4 2 2 4 2" xfId="13617"/>
    <cellStyle name="常规 7 3 3 4 8 2 2" xfId="13618"/>
    <cellStyle name="常规 3 3 5 2 3 3" xfId="13619"/>
    <cellStyle name="常规 2 6 3" xfId="13620"/>
    <cellStyle name="常规 6 2 2 2 2 2 6 2 2" xfId="13621"/>
    <cellStyle name="常规 9 2 3 2 2 7" xfId="13622"/>
    <cellStyle name="常规 6 6 2 3 3 4 2" xfId="13623"/>
    <cellStyle name="常规 3 3 5 2 3" xfId="13624"/>
    <cellStyle name="常规 2 6" xfId="13625"/>
    <cellStyle name="常规 59 4 2" xfId="13626"/>
    <cellStyle name="常规 7 2 6 2 2 5 2 3" xfId="13627"/>
    <cellStyle name="常规 2 3 5 6 2 2" xfId="13628"/>
    <cellStyle name="常规 3 3 4 4 4 3" xfId="13629"/>
    <cellStyle name="常规 3 2 2 2 3 3 5 2" xfId="13630"/>
    <cellStyle name="常规 3 3 5 2 2 3" xfId="13631"/>
    <cellStyle name="常规 2 5 3" xfId="13632"/>
    <cellStyle name="常规 3 3 5 2 2 2" xfId="13633"/>
    <cellStyle name="常规 2 5 2" xfId="13634"/>
    <cellStyle name="常规 3 3 4 5" xfId="13635"/>
    <cellStyle name="常规 3 3 4 4 7" xfId="13636"/>
    <cellStyle name="常规 3 3 4 4 6 2" xfId="13637"/>
    <cellStyle name="强调文字颜色 1 2 5 3 2 2" xfId="13638"/>
    <cellStyle name="常规 15 2 2 2 2 4 2 2" xfId="13639"/>
    <cellStyle name="强调文字颜色 4 2 6 6" xfId="13640"/>
    <cellStyle name="常规 6 12 2 3 2" xfId="13641"/>
    <cellStyle name="常规 7 5 2 3 3 2 3" xfId="13642"/>
    <cellStyle name="常规 3 2 2 2 3 3 6 2" xfId="13643"/>
    <cellStyle name="常规 3 3 4 4 5 3" xfId="13644"/>
    <cellStyle name="常规 7 3 4 8" xfId="13645"/>
    <cellStyle name="常规 3 3 4 4 4 2 2" xfId="13646"/>
    <cellStyle name="警告文本 2 3 6" xfId="13647"/>
    <cellStyle name="常规 6 6 2 3 2 6 3" xfId="13648"/>
    <cellStyle name="常规 3 3 4 4 4" xfId="13649"/>
    <cellStyle name="常规 58 6 3" xfId="13650"/>
    <cellStyle name="好 3 2 6 2" xfId="13651"/>
    <cellStyle name="常规 3 2 2 2 3 3 4 2" xfId="13652"/>
    <cellStyle name="常规 3 3 4 4 3 3" xfId="13653"/>
    <cellStyle name="常规 7 3 2 8" xfId="13654"/>
    <cellStyle name="常规 6 6 2 3 2 6 2 2" xfId="13655"/>
    <cellStyle name="常规 3 3 4 4 3 2" xfId="13656"/>
    <cellStyle name="常规 58 6 2 2" xfId="13657"/>
    <cellStyle name="常规 6 7 2 3 4" xfId="13658"/>
    <cellStyle name="常规 3 3 4 3 7" xfId="13659"/>
    <cellStyle name="常规 6 2 2 2 2 2 7 3" xfId="13660"/>
    <cellStyle name="常规 3 2 2 2 4 2 5" xfId="13661"/>
    <cellStyle name="常规 7 2 2 8" xfId="13662"/>
    <cellStyle name="常规 7 2 4 3 4 4 2" xfId="13663"/>
    <cellStyle name="常规 3 3 4 3 3 3" xfId="13664"/>
    <cellStyle name="常规 3 2 2 2 3 2 4 2" xfId="13665"/>
    <cellStyle name="常规 9 2 2 3 2 7" xfId="13666"/>
    <cellStyle name="常规 6 6 2 3 2 5 2" xfId="13667"/>
    <cellStyle name="常规 3 3 4 3 3" xfId="13668"/>
    <cellStyle name="常规 3 3 4 3 2 3" xfId="13669"/>
    <cellStyle name="常规 3 2 2 2 3 2 3 2" xfId="13670"/>
    <cellStyle name="常规 22 5 6 3" xfId="13671"/>
    <cellStyle name="常规 3 3 4 2 7" xfId="13672"/>
    <cellStyle name="常规 37 2 3 5" xfId="13673"/>
    <cellStyle name="常规 42 2 3 5" xfId="13674"/>
    <cellStyle name="常规 8 2 4 2 6 2" xfId="13675"/>
    <cellStyle name="常规 3 5 2 7 2" xfId="13676"/>
    <cellStyle name="常规 3 3 4 2 6 3" xfId="13677"/>
    <cellStyle name="20% - 强调文字颜色 4 2 2 2 2 6" xfId="13678"/>
    <cellStyle name="常规 3 3 4 2 4 3" xfId="13679"/>
    <cellStyle name="常规 6 11 4 4" xfId="13680"/>
    <cellStyle name="常规 8 5 5 2 2" xfId="13681"/>
    <cellStyle name="常规 9 3 6 2" xfId="13682"/>
    <cellStyle name="常规 6 6 2 3 2 4 3" xfId="13683"/>
    <cellStyle name="常规 3 3 4 2 4" xfId="13684"/>
    <cellStyle name="常规 58 4 3" xfId="13685"/>
    <cellStyle name="常规 63 4 3" xfId="13686"/>
    <cellStyle name="好 3 2 4 2" xfId="13687"/>
    <cellStyle name="常规 3 3 2 4 4 3" xfId="13688"/>
    <cellStyle name="常规 7 2 5 2 2 2 2 2" xfId="13689"/>
    <cellStyle name="常规 7 4 4 4 5" xfId="13690"/>
    <cellStyle name="常规 6 2 2 2 9 2" xfId="13691"/>
    <cellStyle name="常规 6 3 3 2 2 2 4 2" xfId="13692"/>
    <cellStyle name="常规 8 5 4 4 3" xfId="13693"/>
    <cellStyle name="常规 6 10 6 5" xfId="13694"/>
    <cellStyle name="解释性文本 2 2 3 5 2" xfId="13695"/>
    <cellStyle name="常规 3 3 4 2 3 4 3" xfId="13696"/>
    <cellStyle name="常规 8 2 2 3 2 4 2" xfId="13697"/>
    <cellStyle name="常规 2 3 3 5 3 2" xfId="13698"/>
    <cellStyle name="常规 6 10 6 4 2" xfId="13699"/>
    <cellStyle name="常规 8 5 4 4 2 2" xfId="13700"/>
    <cellStyle name="强调文字颜色 3 2 3 2 4 2 2" xfId="13701"/>
    <cellStyle name="常规 8 2 2 3 2 2 4 3" xfId="13702"/>
    <cellStyle name="常规 7 3 3 4 2 7 2" xfId="13703"/>
    <cellStyle name="常规 8 5 4 3 3" xfId="13704"/>
    <cellStyle name="常规 6 10 5 5" xfId="13705"/>
    <cellStyle name="常规 9 2 7 3" xfId="13706"/>
    <cellStyle name="常规 8 5 4 3 2 2" xfId="13707"/>
    <cellStyle name="常规 80" xfId="13708"/>
    <cellStyle name="常规 75" xfId="13709"/>
    <cellStyle name="常规 6 10 5 4 2" xfId="13710"/>
    <cellStyle name="强调文字颜色 1 2 3 6 3" xfId="13711"/>
    <cellStyle name="常规 8 5 4 3 2" xfId="13712"/>
    <cellStyle name="常规 6 10 5 4" xfId="13713"/>
    <cellStyle name="常规 8 5 4 2 3" xfId="13714"/>
    <cellStyle name="常规 6 10 4 5" xfId="13715"/>
    <cellStyle name="常规 6 10 4 4 2" xfId="13716"/>
    <cellStyle name="常规 8 5 4 2 2 2" xfId="13717"/>
    <cellStyle name="常规 9 4 3 3 3" xfId="13718"/>
    <cellStyle name="常规 6 12 5" xfId="13719"/>
    <cellStyle name="常规 6 5 2 2 4 3 2" xfId="13720"/>
    <cellStyle name="强调文字颜色 4 2 12 2" xfId="13721"/>
    <cellStyle name="常规 6 10 4 4" xfId="13722"/>
    <cellStyle name="常规 8 5 4 2 2" xfId="13723"/>
    <cellStyle name="强调文字颜色 1 2 3 5 3" xfId="13724"/>
    <cellStyle name="常规 6 6 2 3 2 4 2" xfId="13725"/>
    <cellStyle name="常规 3 3 4 2 3" xfId="13726"/>
    <cellStyle name="常规 58 4 2" xfId="13727"/>
    <cellStyle name="常规 63 4 2" xfId="13728"/>
    <cellStyle name="常规 7 2 6 2 2 4 2 3" xfId="13729"/>
    <cellStyle name="常规 3 3 4 2 2 3" xfId="13730"/>
    <cellStyle name="常规 3 3 3 7 3" xfId="13731"/>
    <cellStyle name="常规 3 3 3 6 3" xfId="13732"/>
    <cellStyle name="常规 8 3 2 2 7 2" xfId="13733"/>
    <cellStyle name="常规 3 3 3 6" xfId="13734"/>
    <cellStyle name="常规 6 7 3 5 2" xfId="13735"/>
    <cellStyle name="常规 4 3 2 2 3 4 3" xfId="13736"/>
    <cellStyle name="常规 3 3 3 5 4 3" xfId="13737"/>
    <cellStyle name="常规 3 2 2 2 2 4 5 2" xfId="13738"/>
    <cellStyle name="常规 7 2 5 2 3 3 2 2" xfId="13739"/>
    <cellStyle name="常规 9 5" xfId="13740"/>
    <cellStyle name="常规 3 3 3 5 4 2" xfId="13741"/>
    <cellStyle name="常规 3 3 3 5 3" xfId="13742"/>
    <cellStyle name="常规 3 3 3 3 7 2" xfId="13743"/>
    <cellStyle name="常规 3 3 3 3 4 3" xfId="13744"/>
    <cellStyle name="常规 3 2 2 2 2 2 5 2" xfId="13745"/>
    <cellStyle name="常规 3 2 2 2 2 2 4 3" xfId="13746"/>
    <cellStyle name="常规 3 3 3 3 3 4" xfId="13747"/>
    <cellStyle name="常规 9 5 5 7" xfId="13748"/>
    <cellStyle name="常规 5 2 2 3 3 5" xfId="13749"/>
    <cellStyle name="常规 3 3 3 3 3 3 3" xfId="13750"/>
    <cellStyle name="20% - 强调文字颜色 4 2 2 2 9" xfId="13751"/>
    <cellStyle name="常规 7 2 4 3 3 5 2 3" xfId="13752"/>
    <cellStyle name="常规 13 3 5 2" xfId="13753"/>
    <cellStyle name="常规 6 5 2 3 4 3 2 2" xfId="13754"/>
    <cellStyle name="常规 3 3 3 2 2 5 2 2" xfId="13755"/>
    <cellStyle name="常规 6 11 2 2 3 2" xfId="13756"/>
    <cellStyle name="常规 41" xfId="13757"/>
    <cellStyle name="常规 36" xfId="13758"/>
    <cellStyle name="常规 7 4 3 4 3" xfId="13759"/>
    <cellStyle name="常规 6 3 4 2 3 3 2 2" xfId="13760"/>
    <cellStyle name="常规 3 3 3 2 2 3 6" xfId="13761"/>
    <cellStyle name="好 3 3 2" xfId="13762"/>
    <cellStyle name="常规 3 3 2 3 2 8" xfId="13763"/>
    <cellStyle name="常规 10 2 7 2 2 2" xfId="13764"/>
    <cellStyle name="常规 8 8 5" xfId="13765"/>
    <cellStyle name="常规 4 2 4 4 4 2 2" xfId="13766"/>
    <cellStyle name="常规 3 3 3 2 2 3 3 3" xfId="13767"/>
    <cellStyle name="常规 6 6 3 2 2 2 5" xfId="13768"/>
    <cellStyle name="常规 3 3 3 2 2 3 3 2 2" xfId="13769"/>
    <cellStyle name="常规 6 6 3 2 2 2 4 2" xfId="13770"/>
    <cellStyle name="常规 3 2 8 5 2 2" xfId="13771"/>
    <cellStyle name="常规 3 3 3 2 2 3 3 2" xfId="13772"/>
    <cellStyle name="常规 6 6 3 2 2 2 4" xfId="13773"/>
    <cellStyle name="常规 7 2 3 7 2 2 2" xfId="13774"/>
    <cellStyle name="常规 6 3 4 7 2" xfId="13775"/>
    <cellStyle name="常规 3 3 3 2 2 3 3" xfId="13776"/>
    <cellStyle name="常规 4 2 3 2 4 3 2 2" xfId="13777"/>
    <cellStyle name="常规 7 2 3 7 2 2" xfId="13778"/>
    <cellStyle name="常规 6 3 4 7" xfId="13779"/>
    <cellStyle name="常规 3 3 3 2 2 3 2 2" xfId="13780"/>
    <cellStyle name="常规 7 2 3 4 4 5" xfId="13781"/>
    <cellStyle name="常规 6 8 4 3 2 2" xfId="13782"/>
    <cellStyle name="常规 7 2 5 3 4 4 3" xfId="13783"/>
    <cellStyle name="常规 3 3 3 2 2 3 2" xfId="13784"/>
    <cellStyle name="常规 3 3 3 2 2 3" xfId="13785"/>
    <cellStyle name="常规 5 2 3 2 3 3 2" xfId="13786"/>
    <cellStyle name="汇总 2 2 3 4" xfId="13787"/>
    <cellStyle name="常规 46 4 2" xfId="13788"/>
    <cellStyle name="常规 51 4 2" xfId="13789"/>
    <cellStyle name="解释性文本 2 9 2 2" xfId="13790"/>
    <cellStyle name="好 2 2 4" xfId="13791"/>
    <cellStyle name="常规 50 4 2" xfId="13792"/>
    <cellStyle name="常规 45 4 2" xfId="13793"/>
    <cellStyle name="解释性文本 2 8 2 2" xfId="13794"/>
    <cellStyle name="常规 5 2 3 2 2 3 2" xfId="13795"/>
    <cellStyle name="常规 6 3 10 2" xfId="13796"/>
    <cellStyle name="常规 3 3 3 2 2 2 3" xfId="13797"/>
    <cellStyle name="常规 7 2 5 8 2 2" xfId="13798"/>
    <cellStyle name="常规 3 2 7 5" xfId="13799"/>
    <cellStyle name="常规 3 3 3 2 2" xfId="13800"/>
    <cellStyle name="常规 22 4 4 6" xfId="13801"/>
    <cellStyle name="常规 3 3 3 2" xfId="13802"/>
    <cellStyle name="常规 3 3 3" xfId="13803"/>
    <cellStyle name="注释 8" xfId="13804"/>
    <cellStyle name="常规 4 2 5 4 4 2 2" xfId="13805"/>
    <cellStyle name="常规 38 2 3 2 2 2" xfId="13806"/>
    <cellStyle name="常规 43 2 3 2 2 2" xfId="13807"/>
    <cellStyle name="常规 3 4 2 4 2 3" xfId="13808"/>
    <cellStyle name="常规 6 3 3 3 2 2 2 2" xfId="13809"/>
    <cellStyle name="标题 5 2 3 2 2" xfId="13810"/>
    <cellStyle name="常规 35 2 3 6" xfId="13811"/>
    <cellStyle name="常规 8 2 2 2 6 3" xfId="13812"/>
    <cellStyle name="常规 3 3 2 7 3" xfId="13813"/>
    <cellStyle name="常规 6 7 3 4 3 3" xfId="13814"/>
    <cellStyle name="常规 7 2 3 4 2 5 2 2" xfId="13815"/>
    <cellStyle name="常规 8 2 3 4 3" xfId="13816"/>
    <cellStyle name="常规 3 3 2 6 4 3" xfId="13817"/>
    <cellStyle name="强调文字颜色 3 2 2 3 2" xfId="13818"/>
    <cellStyle name="常规 7 2 5 2 2 4 2 2" xfId="13819"/>
    <cellStyle name="好 2 6 2" xfId="13820"/>
    <cellStyle name="常规 60 3 4" xfId="13821"/>
    <cellStyle name="常规 55 3 4" xfId="13822"/>
    <cellStyle name="常规 2 2 2 4 3 5 2 2" xfId="13823"/>
    <cellStyle name="常规 3 3 2 6 4" xfId="13824"/>
    <cellStyle name="常规 35 2 2 7" xfId="13825"/>
    <cellStyle name="常规 5 7 3 3 3" xfId="13826"/>
    <cellStyle name="常规 8 2 2 2 5 3" xfId="13827"/>
    <cellStyle name="常规 35 2 2 6" xfId="13828"/>
    <cellStyle name="常规 40 2 2 6" xfId="13829"/>
    <cellStyle name="常规 6 7 3 4 2 3" xfId="13830"/>
    <cellStyle name="常规 3 3 2 6 3" xfId="13831"/>
    <cellStyle name="常规 9 6 9 2 2" xfId="13832"/>
    <cellStyle name="常规 2 3 2 2 3 6 2" xfId="13833"/>
    <cellStyle name="常规 7 2 3 2 4 2 2 2" xfId="13834"/>
    <cellStyle name="常规 5 2 3 3 6 3" xfId="13835"/>
    <cellStyle name="常规 3 3 2 5 4 3" xfId="13836"/>
    <cellStyle name="常规 6 3 3 2 2 3 4 2" xfId="13837"/>
    <cellStyle name="常规 3 3 2 5 4" xfId="13838"/>
    <cellStyle name="常规 13 2 2 2 7" xfId="13839"/>
    <cellStyle name="常规 8 3 2 2 2 5" xfId="13840"/>
    <cellStyle name="常规 7 3 4 11" xfId="13841"/>
    <cellStyle name="常规 10 2 3 5 4 2 2" xfId="13842"/>
    <cellStyle name="60% - 强调文字颜色 2 2 3 2 3 3" xfId="13843"/>
    <cellStyle name="常规 54 2 3 2" xfId="13844"/>
    <cellStyle name="常规 49 2 3 2" xfId="13845"/>
    <cellStyle name="常规 6 3 5 2 2" xfId="13846"/>
    <cellStyle name="常规 7 7 5" xfId="13847"/>
    <cellStyle name="警告文本 2 3 3 2 3" xfId="13848"/>
    <cellStyle name="输出 2 10 3" xfId="13849"/>
    <cellStyle name="常规 4 5 2 2 6" xfId="13850"/>
    <cellStyle name="常规 2 3 3 4 4 5" xfId="13851"/>
    <cellStyle name="汇总 2 2 2 3 5" xfId="13852"/>
    <cellStyle name="常规 2 2 3 5 2 4 3" xfId="13853"/>
    <cellStyle name="40% - 强调文字颜色 1 13" xfId="13854"/>
    <cellStyle name="常规 3 3 2 5 2 2" xfId="13855"/>
    <cellStyle name="常规 13 2 2 2 5 2" xfId="13856"/>
    <cellStyle name="常规 4 2 2 4 2 2" xfId="13857"/>
    <cellStyle name="常规 10 2 5 8" xfId="13858"/>
    <cellStyle name="常规 9 5 9 2" xfId="13859"/>
    <cellStyle name="20% - 强调文字颜色 4 2 10 2" xfId="13860"/>
    <cellStyle name="常规 3 3 2 4 3 5 2" xfId="13861"/>
    <cellStyle name="常规 5 3 4 4 2 2" xfId="13862"/>
    <cellStyle name="60% - 强调文字颜色 4 2 5 4" xfId="13863"/>
    <cellStyle name="常规 3 3 2 4 2 5 3" xfId="13864"/>
    <cellStyle name="60% - 强调文字颜色 4 2 5 3" xfId="13865"/>
    <cellStyle name="常规 3 3 2 4 2 5 2" xfId="13866"/>
    <cellStyle name="常规 23 3 2 3" xfId="13867"/>
    <cellStyle name="常规 18 3 2 3" xfId="13868"/>
    <cellStyle name="常规 11 2 2 2 7" xfId="13869"/>
    <cellStyle name="60% - 强调文字颜色 4 2 4 3 2" xfId="13870"/>
    <cellStyle name="常规 3 3 2 4 2 4 2 2" xfId="13871"/>
    <cellStyle name="常规 5 2 2 5 3 2" xfId="13872"/>
    <cellStyle name="60% - 强调文字颜色 4 2 3 4" xfId="13873"/>
    <cellStyle name="常规 3 3 2 4 2 3 3" xfId="13874"/>
    <cellStyle name="常规 3 3 2 3 7 2 2" xfId="13875"/>
    <cellStyle name="汇总 2 3 4 3" xfId="13876"/>
    <cellStyle name="常规 5 3 4 3 3 3" xfId="13877"/>
    <cellStyle name="常规 51 6" xfId="13878"/>
    <cellStyle name="常规 46 6" xfId="13879"/>
    <cellStyle name="常规 5 2 3 2 3 5" xfId="13880"/>
    <cellStyle name="常规 3 3 2 3 2 3 4 2 2" xfId="13881"/>
    <cellStyle name="常规 3 3 2 3 2 2 5 2 2" xfId="13882"/>
    <cellStyle name="常规 6 4 9" xfId="13883"/>
    <cellStyle name="常规 7 4 4 2 2 5 2 2" xfId="13884"/>
    <cellStyle name="常规 8 2 3 3 2 6" xfId="13885"/>
    <cellStyle name="常规 17 3 6 2 2" xfId="13886"/>
    <cellStyle name="常规 22 3 6 2 2" xfId="13887"/>
    <cellStyle name="常规 3 3 2 2 6 2" xfId="13888"/>
    <cellStyle name="常规 6 6 9" xfId="13889"/>
    <cellStyle name="常规 2 2 2 2 2 2 2 2 2 2 2" xfId="13890"/>
    <cellStyle name="常规 7 5 3 9 2 2" xfId="13891"/>
    <cellStyle name="常规 3 3 2 2 5 2" xfId="13892"/>
    <cellStyle name="常规 3 3 2 2 4 3" xfId="13893"/>
    <cellStyle name="常规 4 2 2 3 3 3 2 2" xfId="13894"/>
    <cellStyle name="好 2 5 6 3" xfId="13895"/>
    <cellStyle name="常规 5 3 4 2 3 2 2" xfId="13896"/>
    <cellStyle name="常规 9 3 2 2 5 3" xfId="13897"/>
    <cellStyle name="常规 4 7 2 2 2 2" xfId="13898"/>
    <cellStyle name="常规 3 3 2 2 3 4 3" xfId="13899"/>
    <cellStyle name="常规 6 7 3 9 2" xfId="13900"/>
    <cellStyle name="常规 3 3 7 6" xfId="13901"/>
    <cellStyle name="常规 2 5 2 2 5" xfId="13902"/>
    <cellStyle name="常规 3 3 2 2 3 3 3" xfId="13903"/>
    <cellStyle name="常规 2 5 2 4 3 2 2" xfId="13904"/>
    <cellStyle name="常规 3 3 7 5 2" xfId="13905"/>
    <cellStyle name="常规 2 5 2 2 4 2" xfId="13906"/>
    <cellStyle name="常规 5 2 6 2 3 3" xfId="13907"/>
    <cellStyle name="常规 6 2 3 2 2 2 3 3" xfId="13908"/>
    <cellStyle name="常规 7 2 3 4 8 2 3" xfId="13909"/>
    <cellStyle name="常规 3 3 7 5" xfId="13910"/>
    <cellStyle name="常规 2 5 2 2 4" xfId="13911"/>
    <cellStyle name="常规 6 7 3 8 2" xfId="13912"/>
    <cellStyle name="常规 3 3 6 6" xfId="13913"/>
    <cellStyle name="常规 42 3 3 2 2" xfId="13914"/>
    <cellStyle name="常规 37 3 3 2 2" xfId="13915"/>
    <cellStyle name="60% - 强调文字颜色 1 2 5" xfId="13916"/>
    <cellStyle name="常规 3 2 3 2 3 3" xfId="13917"/>
    <cellStyle name="常规 6 7 2 2 7 2 2" xfId="13918"/>
    <cellStyle name="常规 3 3 6 5" xfId="13919"/>
    <cellStyle name="强调文字颜色 5 2 2 2 8 2 2" xfId="13920"/>
    <cellStyle name="60% - 强调文字颜色 2 2 6 4" xfId="13921"/>
    <cellStyle name="常规 3 3 2 2 2 6 3" xfId="13922"/>
    <cellStyle name="常规 6 6 9 2 2" xfId="13923"/>
    <cellStyle name="常规 5 3 4 2 2 2 2" xfId="13924"/>
    <cellStyle name="60% - 强调文字颜色 2 2 6 3" xfId="13925"/>
    <cellStyle name="常规 3 3 2 2 2 6 2" xfId="13926"/>
    <cellStyle name="常规 21 3 3 3" xfId="13927"/>
    <cellStyle name="常规 16 3 3 3" xfId="13928"/>
    <cellStyle name="60% - 强调文字颜色 2 2 5 4" xfId="13929"/>
    <cellStyle name="常规 2 3 5 4 3 2 2" xfId="13930"/>
    <cellStyle name="常规 3 3 2 2 2 5 3" xfId="13931"/>
    <cellStyle name="60% - 强调文字颜色 2 2 5 3" xfId="13932"/>
    <cellStyle name="常规 3 3 2 2 2 5 2" xfId="13933"/>
    <cellStyle name="常规 3 6 5 5 2" xfId="13934"/>
    <cellStyle name="60% - 强调文字颜色 2 2 3 7" xfId="13935"/>
    <cellStyle name="常规 3 3 2 2 2 3 6" xfId="13936"/>
    <cellStyle name="常规 7 2 2 3 2 2 2 2 2" xfId="13937"/>
    <cellStyle name="常规 6 2 2 2 2 4 2 3" xfId="13938"/>
    <cellStyle name="常规 6 5 3 2 2 3 4 2" xfId="13939"/>
    <cellStyle name="常规 2 4 5 2 2 2 3" xfId="13940"/>
    <cellStyle name="常规 3 3 2 2 2 3 4 2 2" xfId="13941"/>
    <cellStyle name="常规 9 5 2 2 4 2" xfId="13942"/>
    <cellStyle name="常规 3 2 4 2 4 2" xfId="13943"/>
    <cellStyle name="常规 6 6 2 2 2 4 3 2" xfId="13944"/>
    <cellStyle name="常规 7 2 6 4 5 2 3" xfId="13945"/>
    <cellStyle name="常规 4 3 9 2 2" xfId="13946"/>
    <cellStyle name="常规 7 4 5 2 4 2" xfId="13947"/>
    <cellStyle name="常规 3 3 2 2 2 3 3 3" xfId="13948"/>
    <cellStyle name="60% - 强调文字颜色 2 2 3 4 3" xfId="13949"/>
    <cellStyle name="常规 6 5 3 2 2 2 5" xfId="13950"/>
    <cellStyle name="常规 7 3 4 10 2" xfId="13951"/>
    <cellStyle name="常规 5 5 5 4" xfId="13952"/>
    <cellStyle name="常规 3 3 2 2 2 3 3 2 2" xfId="13953"/>
    <cellStyle name="常规 6 5 3 2 2 2 4 2" xfId="13954"/>
    <cellStyle name="常规 9 2 9 3" xfId="13955"/>
    <cellStyle name="常规 3 7 3 2 5" xfId="13956"/>
    <cellStyle name="常规 6 4 6 3 2 2" xfId="13957"/>
    <cellStyle name="常规 3 2 2 2 4 5 2" xfId="13958"/>
    <cellStyle name="60% - 强调文字颜色 2 2 2 5 3" xfId="13959"/>
    <cellStyle name="常规 7 2 4 10 2" xfId="13960"/>
    <cellStyle name="常规 3 3 2 2 2 2 4 3" xfId="13961"/>
    <cellStyle name="常规 2 7 2 3 2 2 3" xfId="13962"/>
    <cellStyle name="常规 2 6 4 3 3 2" xfId="13963"/>
    <cellStyle name="常规 3 3 2 2 2 2 4 2 2" xfId="13964"/>
    <cellStyle name="60% - 强调文字颜色 2 2 2 5 2 2" xfId="13965"/>
    <cellStyle name="常规 3 7 3 2 4" xfId="13966"/>
    <cellStyle name="常规 9 2 9 2" xfId="13967"/>
    <cellStyle name="常规 3 2 2 3 3 3 3 2" xfId="13968"/>
    <cellStyle name="常规 3 3 2 2 2" xfId="13969"/>
    <cellStyle name="常规 22 4 3 6 2" xfId="13970"/>
    <cellStyle name="常规 6 6 2 6" xfId="13971"/>
    <cellStyle name="常规 3 3 2 10 2" xfId="13972"/>
    <cellStyle name="常规 3 3 10 3" xfId="13973"/>
    <cellStyle name="常规 6 4 2 2 3 3 3 2 2" xfId="13974"/>
    <cellStyle name="常规 55 2 3" xfId="13975"/>
    <cellStyle name="常规 60 2 3" xfId="13976"/>
    <cellStyle name="60% - 强调文字颜色 2 2 4 4" xfId="13977"/>
    <cellStyle name="常规 3 3 2 2 2 4 3" xfId="13978"/>
    <cellStyle name="常规 3 2 8 6" xfId="13979"/>
    <cellStyle name="20% - 强调文字颜色 1 2 2 2 4" xfId="13980"/>
    <cellStyle name="汇总 2 2 2 2 2 2 2" xfId="13981"/>
    <cellStyle name="常规 31 4 3 2 2" xfId="13982"/>
    <cellStyle name="常规 26 4 3 2 2" xfId="13983"/>
    <cellStyle name="常规 2 3 6 2 7" xfId="13984"/>
    <cellStyle name="60% - 强调文字颜色 2 2 4 3 2" xfId="13985"/>
    <cellStyle name="常规 3 3 2 2 2 4 2 2" xfId="13986"/>
    <cellStyle name="货币 2 2 3" xfId="13987"/>
    <cellStyle name="20% - 强调文字颜色 1 2 2 2 3 2" xfId="13988"/>
    <cellStyle name="常规 5 2 5 3 3 3" xfId="13989"/>
    <cellStyle name="常规 3 2 8 5 2" xfId="13990"/>
    <cellStyle name="常规 2 2 2 4 4 6" xfId="13991"/>
    <cellStyle name="常规 3 4 2 2 7" xfId="13992"/>
    <cellStyle name="常规 7 3 3 3 2 2 2 3" xfId="13993"/>
    <cellStyle name="常规 4 3 3 4 5 2 2" xfId="13994"/>
    <cellStyle name="60% - 强调文字颜色 2 2 4 3" xfId="13995"/>
    <cellStyle name="常规 3 3 2 2 2 4 2" xfId="13996"/>
    <cellStyle name="常规 6 3 2 3 2 8" xfId="13997"/>
    <cellStyle name="20% - 强调文字颜色 1 2 2 2 3" xfId="13998"/>
    <cellStyle name="常规 3 2 8 5" xfId="13999"/>
    <cellStyle name="60% - 强调文字颜色 2 2 3 4 2" xfId="14000"/>
    <cellStyle name="常规 6 5 3 2 2 2 4" xfId="14001"/>
    <cellStyle name="常规 3 3 2 2 2 3 3 2" xfId="14002"/>
    <cellStyle name="常规 7 4 4 2 7 2 3" xfId="14003"/>
    <cellStyle name="40% - 强调文字颜色 3 13 2" xfId="14004"/>
    <cellStyle name="常规 3 2 8 4 2 2" xfId="14005"/>
    <cellStyle name="强调文字颜色 5 2 3 8 3" xfId="14006"/>
    <cellStyle name="常规 5 2 5 3 2 3" xfId="14007"/>
    <cellStyle name="常规 3 2 8 4 2" xfId="14008"/>
    <cellStyle name="20% - 强调文字颜色 1 2 2 2 2 2" xfId="14009"/>
    <cellStyle name="40% - 强调文字颜色 3 13" xfId="14010"/>
    <cellStyle name="常规 2 2 2 4 3 6" xfId="14011"/>
    <cellStyle name="常规 23 3 5 3" xfId="14012"/>
    <cellStyle name="常规 5 2 5 2 4 3" xfId="14013"/>
    <cellStyle name="常规 3 2 7 6 2" xfId="14014"/>
    <cellStyle name="常规 6 7 2 9 2 2" xfId="14015"/>
    <cellStyle name="常规 3 3 2 2 2 3 3" xfId="14016"/>
    <cellStyle name="60% - 强调文字颜色 2 2 3 4" xfId="14017"/>
    <cellStyle name="常规 4 3 3 7 2 2" xfId="14018"/>
    <cellStyle name="常规 10 3 3 3 6 2" xfId="14019"/>
    <cellStyle name="常规 2 2 2 3 5 4 2 2" xfId="14020"/>
    <cellStyle name="常规 6 2 2 2 2 2 2 3" xfId="14021"/>
    <cellStyle name="差 2 2 3" xfId="14022"/>
    <cellStyle name="60% - 强调文字颜色 2 2 3 3 2 2" xfId="14023"/>
    <cellStyle name="常规 3 3 2 2 2 3 2 2 2" xfId="14024"/>
    <cellStyle name="常规 6 18" xfId="14025"/>
    <cellStyle name="常规 3 2 2 3 2 7" xfId="14026"/>
    <cellStyle name="常规 7 2 3 3 2 3 4" xfId="14027"/>
    <cellStyle name="常规 4 3 3 4 4 2 2" xfId="14028"/>
    <cellStyle name="常规 6 7 2 2 2 2 5" xfId="14029"/>
    <cellStyle name="常规 3 2 7 5 2" xfId="14030"/>
    <cellStyle name="常规 5 2 5 2 3 3" xfId="14031"/>
    <cellStyle name="链接单元格 2 2 3 4 3" xfId="14032"/>
    <cellStyle name="60% - 强调文字颜色 2 2 3 3" xfId="14033"/>
    <cellStyle name="常规 3 3 2 2 2 3 2" xfId="14034"/>
    <cellStyle name="链接单元格 2 2 3 3 3" xfId="14035"/>
    <cellStyle name="常规 5 2 5 2 2 3" xfId="14036"/>
    <cellStyle name="常规 3 2 7 4 2" xfId="14037"/>
    <cellStyle name="40% - 强调文字颜色 6 2 3 4" xfId="14038"/>
    <cellStyle name="常规 3 2 6 7 2" xfId="14039"/>
    <cellStyle name="常规 7 4 2 2 2 6" xfId="14040"/>
    <cellStyle name="20% - 强调文字颜色 3 2 2 5 3 2" xfId="14041"/>
    <cellStyle name="常规 6 5 2 3 4 2 2 2" xfId="14042"/>
    <cellStyle name="常规 8 2 5 8" xfId="14043"/>
    <cellStyle name="常规 7 2 5 6 3 3" xfId="14044"/>
    <cellStyle name="常规 3 3 3 2 2 4 2 2" xfId="14045"/>
    <cellStyle name="常规 3 2 6 7" xfId="14046"/>
    <cellStyle name="常规 6 7 2 8 3" xfId="14047"/>
    <cellStyle name="常规 6 4 4 2 2 3 2" xfId="14048"/>
    <cellStyle name="常规 6 7 2 8 2" xfId="14049"/>
    <cellStyle name="常规 3 2 6 6" xfId="14050"/>
    <cellStyle name="常规 3 3 2 2 2 2 2" xfId="14051"/>
    <cellStyle name="60% - 强调文字颜色 2 2 2 3" xfId="14052"/>
    <cellStyle name="常规 3 2 2 3 3 6 3" xfId="14053"/>
    <cellStyle name="常规 3 7 3 2 4 2" xfId="14054"/>
    <cellStyle name="常规 9 2 9 2 2" xfId="14055"/>
    <cellStyle name="强调文字颜色 5 2 2 2 7 2 2" xfId="14056"/>
    <cellStyle name="常规 3 2 6 5" xfId="14057"/>
    <cellStyle name="常规 2 8 4 5 3" xfId="14058"/>
    <cellStyle name="常规 3 9 4 6 2 2" xfId="14059"/>
    <cellStyle name="常规 3 2 6 3 4 3" xfId="14060"/>
    <cellStyle name="常规 3 2 6 3 3 2 2" xfId="14061"/>
    <cellStyle name="常规 8 2 2 3 4 3 2 2" xfId="14062"/>
    <cellStyle name="常规 3 9 2 3 3" xfId="14063"/>
    <cellStyle name="常规 2 2 7 4 5 2" xfId="14064"/>
    <cellStyle name="60% - 强调文字颜色 6 2 2 5 2" xfId="14065"/>
    <cellStyle name="强调文字颜色 6 2 2 2 2 2 3" xfId="14066"/>
    <cellStyle name="常规 3 2 6 2 2 3" xfId="14067"/>
    <cellStyle name="常规 7 3 4 2 8 2 3" xfId="14068"/>
    <cellStyle name="常规 7 2 2 3 2 3 3 2" xfId="14069"/>
    <cellStyle name="常规 3 2 6 2 2" xfId="14070"/>
    <cellStyle name="常规 6 2 2 2 3 3 2 2 2" xfId="14071"/>
    <cellStyle name="40% - 强调文字颜色 2 2 3 8 2" xfId="14072"/>
    <cellStyle name="常规 3 2 5 6" xfId="14073"/>
    <cellStyle name="常规 6 7 2 7 2" xfId="14074"/>
    <cellStyle name="常规 15 3 2 2 3 6" xfId="14075"/>
    <cellStyle name="常规 3 2 5 4 3 3" xfId="14076"/>
    <cellStyle name="注释 13" xfId="14077"/>
    <cellStyle name="常规 3 2 5 4 3 2 2" xfId="14078"/>
    <cellStyle name="常规 15 3 2 2 3 5 2" xfId="14079"/>
    <cellStyle name="常规 3 2 3 3 2 2 3 3" xfId="14080"/>
    <cellStyle name="常规 4 2 2 2 2 5 3" xfId="14081"/>
    <cellStyle name="常规 6 5 3 7" xfId="14082"/>
    <cellStyle name="常规 15 3 2 2 3 5" xfId="14083"/>
    <cellStyle name="常规 6 6 2 2 3 6 2 2" xfId="14084"/>
    <cellStyle name="常规 3 2 5 4 3 2" xfId="14085"/>
    <cellStyle name="常规 3 9 4 5 2 2" xfId="14086"/>
    <cellStyle name="常规 2 8 3 5 3" xfId="14087"/>
    <cellStyle name="常规 6 6 2 2 3 5 2 2" xfId="14088"/>
    <cellStyle name="常规 3 2 5 3 3 2" xfId="14089"/>
    <cellStyle name="常规 7 2 2 3 2 3 2 2" xfId="14090"/>
    <cellStyle name="计算 2 2 2 3 3" xfId="14091"/>
    <cellStyle name="常规 7 2 2 2 4 3 2" xfId="14092"/>
    <cellStyle name="强调文字颜色 5 2 2 2 2 4" xfId="14093"/>
    <cellStyle name="常规 3 2 5 2 3 4 3" xfId="14094"/>
    <cellStyle name="常规 2 2 4 2 7 2" xfId="14095"/>
    <cellStyle name="常规 37 5 3" xfId="14096"/>
    <cellStyle name="常规 42 5 3" xfId="14097"/>
    <cellStyle name="解释性文本 2 5 3 3" xfId="14098"/>
    <cellStyle name="好 2 2 8 3" xfId="14099"/>
    <cellStyle name="常规 6 3 2 2 2 2 4" xfId="14100"/>
    <cellStyle name="常规 7 2 4 3 2 3 3 2 2" xfId="14101"/>
    <cellStyle name="常规 8 10" xfId="14102"/>
    <cellStyle name="适中 2 9 3" xfId="14103"/>
    <cellStyle name="常规 3 2 5 2 2 4 3" xfId="14104"/>
    <cellStyle name="常规 8 3 3 6 2 2" xfId="14105"/>
    <cellStyle name="常规 6 2 3 2 2" xfId="14106"/>
    <cellStyle name="60% - 强调文字颜色 1 2 3" xfId="14107"/>
    <cellStyle name="常规 21 2 3 2 4 3" xfId="14108"/>
    <cellStyle name="适中 2 9 2 2" xfId="14109"/>
    <cellStyle name="常规 3 2 5 2 2 4 2 2" xfId="14110"/>
    <cellStyle name="常规 4 7" xfId="14111"/>
    <cellStyle name="输出 2 2 3 2" xfId="14112"/>
    <cellStyle name="常规 6 11 2 3 3" xfId="14113"/>
    <cellStyle name="常规 3 2 2 3 2 3 4" xfId="14114"/>
    <cellStyle name="常规 6 14 4" xfId="14115"/>
    <cellStyle name="检查单元格 2 3 3 4" xfId="14116"/>
    <cellStyle name="常规 3 4 6" xfId="14117"/>
    <cellStyle name="常规 5 3 3 2 3 2 2 2" xfId="14118"/>
    <cellStyle name="常规 6 11 2 3 2" xfId="14119"/>
    <cellStyle name="强调文字颜色 1 2 4 3 2 2" xfId="14120"/>
    <cellStyle name="强调文字颜色 3 2 6 6" xfId="14121"/>
    <cellStyle name="常规 6 4 2 2 2 2 3 2 2 2" xfId="14122"/>
    <cellStyle name="常规 3 2 4 4 4 3" xfId="14123"/>
    <cellStyle name="注释 2 3 7 2 2" xfId="14124"/>
    <cellStyle name="常规 7 8 2 3 2 2 2" xfId="14125"/>
    <cellStyle name="常规 6 9 3 4 2 2" xfId="14126"/>
    <cellStyle name="常规 15 2 2 3 5" xfId="14127"/>
    <cellStyle name="常规 5 3 2 6 2" xfId="14128"/>
    <cellStyle name="常规 6 14 2 2 2" xfId="14129"/>
    <cellStyle name="强调文字颜色 6 2 5 6" xfId="14130"/>
    <cellStyle name="常规 3 2 2 3 2 3 2 2 2" xfId="14131"/>
    <cellStyle name="常规 3 2 2 3 2 3 2" xfId="14132"/>
    <cellStyle name="常规 6 14 2" xfId="14133"/>
    <cellStyle name="常规 2 6 2 2 3 5 2" xfId="14134"/>
    <cellStyle name="检查单元格 2 3 9 3" xfId="14135"/>
    <cellStyle name="常规 3 2 4 4 3 3" xfId="14136"/>
    <cellStyle name="常规 7 4 8 2 2" xfId="14137"/>
    <cellStyle name="20% - 强调文字颜色 4 2 10" xfId="14138"/>
    <cellStyle name="常规 3 3 2 4 3 5" xfId="14139"/>
    <cellStyle name="常规 6 6 2 2 2 6 2 2" xfId="14140"/>
    <cellStyle name="常规 3 2 4 4 3 2" xfId="14141"/>
    <cellStyle name="检查单元格 2 3 9 2" xfId="14142"/>
    <cellStyle name="检查单元格 2 3 8 3" xfId="14143"/>
    <cellStyle name="常规 3 2 4 4 2 3" xfId="14144"/>
    <cellStyle name="强调文字颜色 1 2 3 9 2" xfId="14145"/>
    <cellStyle name="常规 6 10 8 3" xfId="14146"/>
    <cellStyle name="常规 59 4 4 2 2" xfId="14147"/>
    <cellStyle name="常规 6 11 2 2 3" xfId="14148"/>
    <cellStyle name="常规 4 2 4 2 3 2 2 2" xfId="14149"/>
    <cellStyle name="常规 12 4 2 5" xfId="14150"/>
    <cellStyle name="常规 6 13 4 2" xfId="14151"/>
    <cellStyle name="常规 3 4 3 3 3 3" xfId="14152"/>
    <cellStyle name="常规 3 2 2 3 2 2 4 2" xfId="14153"/>
    <cellStyle name="常规 2 7 3 3" xfId="14154"/>
    <cellStyle name="常规 3 2 4 3 6 2" xfId="14155"/>
    <cellStyle name="常规 7 3 2 4 2 5" xfId="14156"/>
    <cellStyle name="常规 6 11 2 2 2 2" xfId="14157"/>
    <cellStyle name="常规 4 5 4 4" xfId="14158"/>
    <cellStyle name="常规 7 3 4 2 3 6" xfId="14159"/>
    <cellStyle name="强调文字颜色 3 2 5 6" xfId="14160"/>
    <cellStyle name="常规 6 11 2 2 2" xfId="14161"/>
    <cellStyle name="强调文字颜色 1 2 3 3 3" xfId="14162"/>
    <cellStyle name="常规 6 10 2 4" xfId="14163"/>
    <cellStyle name="常规 3 2 2 3 2 7 2" xfId="14164"/>
    <cellStyle name="常规 6 18 2" xfId="14165"/>
    <cellStyle name="常规 2 7 2 3" xfId="14166"/>
    <cellStyle name="常规 3 2 4 3 5 2" xfId="14167"/>
    <cellStyle name="常规 3 2 4 3 4 3" xfId="14168"/>
    <cellStyle name="注释 2 3 6 2 2" xfId="14169"/>
    <cellStyle name="常规 7 8 2 2 2 2 2" xfId="14170"/>
    <cellStyle name="常规 6 13 2 2 2" xfId="14171"/>
    <cellStyle name="强调文字颜色 5 2 5 6" xfId="14172"/>
    <cellStyle name="常规 3 2 2 3 2 2 2 2 2" xfId="14173"/>
    <cellStyle name="常规 3 2 4 3 4 2" xfId="14174"/>
    <cellStyle name="常规 3 2 4 3 4" xfId="14175"/>
    <cellStyle name="常规 6 6 2 2 2 5 3" xfId="14176"/>
    <cellStyle name="检查单元格 2 2 9 3" xfId="14177"/>
    <cellStyle name="常规 3 2 4 3 3 3" xfId="14178"/>
    <cellStyle name="检查单元格 2 2 9 2" xfId="14179"/>
    <cellStyle name="常规 6 6 2 2 2 5 2 2" xfId="14180"/>
    <cellStyle name="常规 3 2 4 3 3 2" xfId="14181"/>
    <cellStyle name="常规 7 3 3 6 5" xfId="14182"/>
    <cellStyle name="常规 27 2 6" xfId="14183"/>
    <cellStyle name="常规 32 2 6" xfId="14184"/>
    <cellStyle name="常规 20 3 3 4" xfId="14185"/>
    <cellStyle name="常规 15 3 3 4" xfId="14186"/>
    <cellStyle name="强调文字颜色 1 2 2 9 2" xfId="14187"/>
    <cellStyle name="常规 3 2 4 3 2 3" xfId="14188"/>
    <cellStyle name="检查单元格 2 2 8 3" xfId="14189"/>
    <cellStyle name="常规 3 4 3 2 3 3 2" xfId="14190"/>
    <cellStyle name="常规 6 12 4 2 2" xfId="14191"/>
    <cellStyle name="常规 12 3 2 5 2" xfId="14192"/>
    <cellStyle name="常规 3 4 3 2 3 3" xfId="14193"/>
    <cellStyle name="常规 6 12 4 2" xfId="14194"/>
    <cellStyle name="常规 12 3 2 5" xfId="14195"/>
    <cellStyle name="常规 3 9 8 2" xfId="14196"/>
    <cellStyle name="常规 27 3 2 4 2 2" xfId="14197"/>
    <cellStyle name="常规 57 4 4 3" xfId="14198"/>
    <cellStyle name="常规 6 12 3 2 2" xfId="14199"/>
    <cellStyle name="常规 3 4 3 2 2 3 2" xfId="14200"/>
    <cellStyle name="常规 6 5 3 3 2 2 3" xfId="14201"/>
    <cellStyle name="常规 6 12 5 4 2" xfId="14202"/>
    <cellStyle name="常规 9 6 4 3 3" xfId="14203"/>
    <cellStyle name="常规 6 5 3 3 4 4 3" xfId="14204"/>
    <cellStyle name="常规 3 3 5 3 6" xfId="14205"/>
    <cellStyle name="常规 3 9" xfId="14206"/>
    <cellStyle name="常规 3 9 7 2" xfId="14207"/>
    <cellStyle name="常规 57 4 3 3" xfId="14208"/>
    <cellStyle name="常规 6 6 2 2 2 4 4" xfId="14209"/>
    <cellStyle name="常规 3 2 4 2 5" xfId="14210"/>
    <cellStyle name="好 2 2 4 3" xfId="14211"/>
    <cellStyle name="常规 13 4 4" xfId="14212"/>
    <cellStyle name="常规 6 6 2 2 2 4 3 3" xfId="14213"/>
    <cellStyle name="常规 3 2 4 2 4 3" xfId="14214"/>
    <cellStyle name="注释 2 3 5 2 2" xfId="14215"/>
    <cellStyle name="常规 4 2 8 3" xfId="14216"/>
    <cellStyle name="常规 3 2 4 2 4 2 2" xfId="14217"/>
    <cellStyle name="常规 6 6 2 2 2 4 3 2 2" xfId="14218"/>
    <cellStyle name="常规 7 2 4 3 2 9" xfId="14219"/>
    <cellStyle name="常规 4 3 8 3" xfId="14220"/>
    <cellStyle name="常规 6 6 2 2 2 4 4 2 2" xfId="14221"/>
    <cellStyle name="常规 2 6 2 3 2" xfId="14222"/>
    <cellStyle name="常规 3 2 4 2 5 2 2" xfId="14223"/>
    <cellStyle name="好 2 2 4 3 2 2" xfId="14224"/>
    <cellStyle name="常规 7 4 4 5 2" xfId="14225"/>
    <cellStyle name="常规 3 9 6 2" xfId="14226"/>
    <cellStyle name="常规 57 4 2 3" xfId="14227"/>
    <cellStyle name="常规 5 2 4 4 2 3" xfId="14228"/>
    <cellStyle name="常规 3 3 3 5 7" xfId="14229"/>
    <cellStyle name="常规 9 4 3 2 3" xfId="14230"/>
    <cellStyle name="常规 6 4 2 2 2 2 2 4 2 2" xfId="14231"/>
    <cellStyle name="常规 3 9 2 2 2 2" xfId="14232"/>
    <cellStyle name="强调文字颜色 3 2 8" xfId="14233"/>
    <cellStyle name="常规 3 2 4 2 3 4 3" xfId="14234"/>
    <cellStyle name="常规 2 4 4 3 7" xfId="14235"/>
    <cellStyle name="常规 55 4 4 3" xfId="14236"/>
    <cellStyle name="常规 9 4 3 2 2 2" xfId="14237"/>
    <cellStyle name="常规 6 5 3 3 2 5 3" xfId="14238"/>
    <cellStyle name="常规 9 4 3 2 2" xfId="14239"/>
    <cellStyle name="常规 3 2 4 2 3 3 3" xfId="14240"/>
    <cellStyle name="常规 4 2 2 3 4 4 2 2" xfId="14241"/>
    <cellStyle name="常规 6 10 2 2 2 6" xfId="14242"/>
    <cellStyle name="常规 7 3 3 2 2 3 4 2" xfId="14243"/>
    <cellStyle name="常规 6 2 2 2 2 2 3 3 3" xfId="14244"/>
    <cellStyle name="常规 3 2 4 2 2 4 3" xfId="14245"/>
    <cellStyle name="强调文字颜色 2 2 8" xfId="14246"/>
    <cellStyle name="常规 6 4 3 3 4 2 3" xfId="14247"/>
    <cellStyle name="常规 7 2 7 3 2" xfId="14248"/>
    <cellStyle name="常规 9 4 2 2 2 2" xfId="14249"/>
    <cellStyle name="常规 7 5 11" xfId="14250"/>
    <cellStyle name="常规 6 5 3 2 2 5 3" xfId="14251"/>
    <cellStyle name="常规 3 2 4 2 2 4 2" xfId="14252"/>
    <cellStyle name="强调文字颜色 2 2 7" xfId="14253"/>
    <cellStyle name="常规 6 4 3 3 4 2 2" xfId="14254"/>
    <cellStyle name="常规 17 3 7 3" xfId="14255"/>
    <cellStyle name="常规 22 3 7 3" xfId="14256"/>
    <cellStyle name="常规 3 3 2 3 7" xfId="14257"/>
    <cellStyle name="常规 7 2 5 6 4 2" xfId="14258"/>
    <cellStyle name="常规 8 2 6 7" xfId="14259"/>
    <cellStyle name="常规 17 3 7 2 2" xfId="14260"/>
    <cellStyle name="常规 22 3 7 2 2" xfId="14261"/>
    <cellStyle name="常规 3 3 2 3 6 2" xfId="14262"/>
    <cellStyle name="常规 2 2 2 2 2 2 2 2 3 2 2" xfId="14263"/>
    <cellStyle name="常规 3 2 3 7 3" xfId="14264"/>
    <cellStyle name="常规 6 7 2 5 3 3" xfId="14265"/>
    <cellStyle name="常规 3 2 3 7 2 2" xfId="14266"/>
    <cellStyle name="常规 6 7 2 5 3 2 2" xfId="14267"/>
    <cellStyle name="常规 6 2 3 2 4 2 2 2" xfId="14268"/>
    <cellStyle name="常规 9 3 3 3 3" xfId="14269"/>
    <cellStyle name="常规 2 3 3 4 10" xfId="14270"/>
    <cellStyle name="常规 6 8 2 2 3 3 2 2" xfId="14271"/>
    <cellStyle name="常规 8 2 4 3 5 2" xfId="14272"/>
    <cellStyle name="标题 1 2 2 5 2" xfId="14273"/>
    <cellStyle name="常规 9 3 3 3 2" xfId="14274"/>
    <cellStyle name="常规 3 2 3 6 4 3" xfId="14275"/>
    <cellStyle name="注释 2 2 9 2 2" xfId="14276"/>
    <cellStyle name="常规 3 2 3 6 4" xfId="14277"/>
    <cellStyle name="常规 3 2 3 6 3 3" xfId="14278"/>
    <cellStyle name="常规 7 4 3 10" xfId="14279"/>
    <cellStyle name="常规 3 2 2 3 4 7" xfId="14280"/>
    <cellStyle name="常规 3 2 3 6 3 2" xfId="14281"/>
    <cellStyle name="常规 3 6 3 2 7" xfId="14282"/>
    <cellStyle name="常规 3 2 3 6 2 3" xfId="14283"/>
    <cellStyle name="标题 1 2 2 4 2" xfId="14284"/>
    <cellStyle name="常规 9 3 3 2 2" xfId="14285"/>
    <cellStyle name="常规 3 2 3 5 4 3" xfId="14286"/>
    <cellStyle name="常规 50 2 2 4 3" xfId="14287"/>
    <cellStyle name="常规 45 2 2 4 3" xfId="14288"/>
    <cellStyle name="常规 2 2 2 7 6" xfId="14289"/>
    <cellStyle name="常规 7 3 3 3 9 3" xfId="14290"/>
    <cellStyle name="常规 3 2 3 4 2 6" xfId="14291"/>
    <cellStyle name="常规 3 2 2 3 5 5" xfId="14292"/>
    <cellStyle name="常规 2 2 12" xfId="14293"/>
    <cellStyle name="常规 6 4 7 4 2" xfId="14294"/>
    <cellStyle name="常规 6 2 5 2 4 2" xfId="14295"/>
    <cellStyle name="常规 8 2 2 10 2" xfId="14296"/>
    <cellStyle name="常规 3 2 3 4 2 5 3" xfId="14297"/>
    <cellStyle name="常规 7 3 2 4 2" xfId="14298"/>
    <cellStyle name="20% - 强调文字颜色 3 2 6 4" xfId="14299"/>
    <cellStyle name="常规 2 3 3 7 7" xfId="14300"/>
    <cellStyle name="常规 2 4 2 4 2 5 2 2" xfId="14301"/>
    <cellStyle name="常规 3 4 5 3 3" xfId="14302"/>
    <cellStyle name="常规 50 2 2 4 2 2" xfId="14303"/>
    <cellStyle name="常规 45 2 2 4 2 2" xfId="14304"/>
    <cellStyle name="常规 2 2 2 7 5 2" xfId="14305"/>
    <cellStyle name="常规 6 5 7 4" xfId="14306"/>
    <cellStyle name="常规 2 8 4 2 3" xfId="14307"/>
    <cellStyle name="常规 7 2 2 5 2 3" xfId="14308"/>
    <cellStyle name="常规 50 2 2 4 2" xfId="14309"/>
    <cellStyle name="常规 45 2 2 4 2" xfId="14310"/>
    <cellStyle name="常规 6 6 2 4 3 5" xfId="14311"/>
    <cellStyle name="常规 2 2 2 7 5" xfId="14312"/>
    <cellStyle name="常规 2 4 2 3 2 4 3 2" xfId="14313"/>
    <cellStyle name="常规 7 2 2 2 3 2 2 2" xfId="14314"/>
    <cellStyle name="常规 7 3 3 3 9 2" xfId="14315"/>
    <cellStyle name="常规 7 2 5 2 3 3 3" xfId="14316"/>
    <cellStyle name="常规 7 13 2 2" xfId="14317"/>
    <cellStyle name="40% - 强调文字颜色 2 2 2 4 3 3" xfId="14318"/>
    <cellStyle name="常规 3 2 3 3 2 6 3" xfId="14319"/>
    <cellStyle name="强调文字颜色 2 2 3 2 4" xfId="14320"/>
    <cellStyle name="常规 6 6 2 2 2 4 2 2 2" xfId="14321"/>
    <cellStyle name="常规 3 2 4 2 3 2 2" xfId="14322"/>
    <cellStyle name="常规 57 2 2 3" xfId="14323"/>
    <cellStyle name="常规 3 7 6 2" xfId="14324"/>
    <cellStyle name="强调文字颜色 6 2 3 3 4 3" xfId="14325"/>
    <cellStyle name="常规 6 3 3 2 4 3 2 2" xfId="14326"/>
    <cellStyle name="常规 3 2 3 3 2 3 6" xfId="14327"/>
    <cellStyle name="强调文字颜色 5 2 4 3 3" xfId="14328"/>
    <cellStyle name="常规 9 7 8" xfId="14329"/>
    <cellStyle name="常规 2 9 8 2" xfId="14330"/>
    <cellStyle name="常规 56 4 4 3" xfId="14331"/>
    <cellStyle name="常规 6 4 3 2 7 2 2" xfId="14332"/>
    <cellStyle name="常规 7 4 4 9 2 2" xfId="14333"/>
    <cellStyle name="常规 3 2 3 2 5 2" xfId="14334"/>
    <cellStyle name="常规 8 2 5 4" xfId="14335"/>
    <cellStyle name="常规 3 2 3 2 4 3" xfId="14336"/>
    <cellStyle name="常规 2 2 6 10" xfId="14337"/>
    <cellStyle name="常规 6 6 7" xfId="14338"/>
    <cellStyle name="常规 3 2 3 2 2 7 2" xfId="14339"/>
    <cellStyle name="常规 2 2 2 3 3 2 2 3 3" xfId="14340"/>
    <cellStyle name="常规 6 5 7" xfId="14341"/>
    <cellStyle name="常规 3 2 3 2 2 6 2" xfId="14342"/>
    <cellStyle name="常规 7 5" xfId="14343"/>
    <cellStyle name="常规 3 3 5 7 2" xfId="14344"/>
    <cellStyle name="常规 3 3 3 5 2 3" xfId="14345"/>
    <cellStyle name="常规 3 2 2 2 2 4 3 2" xfId="14346"/>
    <cellStyle name="常规 27 11" xfId="14347"/>
    <cellStyle name="常规 3 2 3 2 2 3 6" xfId="14348"/>
    <cellStyle name="常规 6 3 3 2 3 3 2 2" xfId="14349"/>
    <cellStyle name="常规 7 2 6 2 3 2 2 2" xfId="14350"/>
    <cellStyle name="常规 27 10 2" xfId="14351"/>
    <cellStyle name="常规 4 3 3 4 4 3" xfId="14352"/>
    <cellStyle name="常规 3 2 3 2 2 3 5 2" xfId="14353"/>
    <cellStyle name="常规 3 4 3 3 4" xfId="14354"/>
    <cellStyle name="常规 2 2 2 5 5 3" xfId="14355"/>
    <cellStyle name="常规 6 2 9 3" xfId="14356"/>
    <cellStyle name="常规 3 2 3 2 2 3 4 3" xfId="14357"/>
    <cellStyle name="常规 43 4 4" xfId="14358"/>
    <cellStyle name="常规 38 4 4" xfId="14359"/>
    <cellStyle name="常规 7 3 3 2 3 2 2" xfId="14360"/>
    <cellStyle name="常规 6 2 9 2 2" xfId="14361"/>
    <cellStyle name="常规 3 2 3 2 2 3 4 2 2" xfId="14362"/>
    <cellStyle name="40% - 强调文字颜色 5 3" xfId="14363"/>
    <cellStyle name="常规 6 2 8 3" xfId="14364"/>
    <cellStyle name="常规 3 2 3 2 2 3 3 3" xfId="14365"/>
    <cellStyle name="常规 3 2 4 4 4 2 2" xfId="14366"/>
    <cellStyle name="常规 3 2 3 2 2 2 4 2 2" xfId="14367"/>
    <cellStyle name="常规 17 3 4 6 2" xfId="14368"/>
    <cellStyle name="常规 3 2 3 2 2" xfId="14369"/>
    <cellStyle name="常规 6 3 2 5 6" xfId="14370"/>
    <cellStyle name="常规 17 3 4 6" xfId="14371"/>
    <cellStyle name="常规 3 2 3 2" xfId="14372"/>
    <cellStyle name="常规 3 2 3" xfId="14373"/>
    <cellStyle name="常规 3 2 2 9 2 2" xfId="14374"/>
    <cellStyle name="常规 3 2 2 8 2 2" xfId="14375"/>
    <cellStyle name="常规 6 7 2 4 4 2 2" xfId="14376"/>
    <cellStyle name="强调文字颜色 2 2 3 3 2" xfId="14377"/>
    <cellStyle name="常规 3 2 2 7 4 3" xfId="14378"/>
    <cellStyle name="强调文字颜色 2 2 3 2 2" xfId="14379"/>
    <cellStyle name="常规 3 2 2 7 3 3" xfId="14380"/>
    <cellStyle name="常规 3 2 2 7 2 3" xfId="14381"/>
    <cellStyle name="常规 9 3 2 2 2 3" xfId="14382"/>
    <cellStyle name="60% - 强调文字颜色 1 2 3 7 2" xfId="14383"/>
    <cellStyle name="常规 9 3 2 2 2 2" xfId="14384"/>
    <cellStyle name="常规 6 5 2 2 2 5 3" xfId="14385"/>
    <cellStyle name="常规 3 2 2 5 3 4" xfId="14386"/>
    <cellStyle name="常规 3 2 2 5 3 2 3" xfId="14387"/>
    <cellStyle name="60% - 强调文字颜色 2 2 2 2 3 4 3" xfId="14388"/>
    <cellStyle name="常规 9 2 3 2 2 3 4 2" xfId="14389"/>
    <cellStyle name="常规 3 2 2 5 2 6 2" xfId="14390"/>
    <cellStyle name="强调文字颜色 5 2 4 6" xfId="14391"/>
    <cellStyle name="常规 3 2 2 5 2 6" xfId="14392"/>
    <cellStyle name="常规 6 4 2 3 2 3 2 3" xfId="14393"/>
    <cellStyle name="常规 6 5 2 5 4 2" xfId="14394"/>
    <cellStyle name="常规 9 2 3 2 2 3 4" xfId="14395"/>
    <cellStyle name="常规 6 5 4 2 2 6" xfId="14396"/>
    <cellStyle name="常规 8 5 4 7 2" xfId="14397"/>
    <cellStyle name="常规 6 5 3 2 2 3 2 2" xfId="14398"/>
    <cellStyle name="常规 5 6 3 4" xfId="14399"/>
    <cellStyle name="常规 6 3 5 6 2 2" xfId="14400"/>
    <cellStyle name="好 3 3 5 3" xfId="14401"/>
    <cellStyle name="常规 56 2 6" xfId="14402"/>
    <cellStyle name="常规 3 2 2 5 2 5 3" xfId="14403"/>
    <cellStyle name="常规 9 2 3 2 2 3 3 3" xfId="14404"/>
    <cellStyle name="常规 9 5 2 2 2 2" xfId="14405"/>
    <cellStyle name="强调文字颜色 5 2 3 7" xfId="14406"/>
    <cellStyle name="常规 3 2 2 5 2 4" xfId="14407"/>
    <cellStyle name="常规 9 2 3 2 2 3 2" xfId="14408"/>
    <cellStyle name="常规 6 5 4 2 2 4" xfId="14409"/>
    <cellStyle name="常规 5 5 7 2 2" xfId="14410"/>
    <cellStyle name="常规 3 2 2 5 2 3 3" xfId="14411"/>
    <cellStyle name="常规 3 2 2 5 2 3 2 2" xfId="14412"/>
    <cellStyle name="常规 3 2 2 5 2 2 3" xfId="14413"/>
    <cellStyle name="60% - 强调文字颜色 2 2 2 2 2 4 3" xfId="14414"/>
    <cellStyle name="常规 6 6 2 3 3 4 2 2" xfId="14415"/>
    <cellStyle name="常规 3 3 5 2 3 2" xfId="14416"/>
    <cellStyle name="常规 2 6 2" xfId="14417"/>
    <cellStyle name="常规 3 2 2 4 4 2 3" xfId="14418"/>
    <cellStyle name="常规 9 2 3 2 2 6" xfId="14419"/>
    <cellStyle name="常规 10 2 5 4 4 2 2" xfId="14420"/>
    <cellStyle name="常规 3 5 2 8" xfId="14421"/>
    <cellStyle name="常规 4 2 4 8" xfId="14422"/>
    <cellStyle name="常规 8 2 5 2 2" xfId="14423"/>
    <cellStyle name="常规 2 2 2 2 3 2 5" xfId="14424"/>
    <cellStyle name="汇总 2 9 2" xfId="14425"/>
    <cellStyle name="强调文字颜色 6 2 4 4" xfId="14426"/>
    <cellStyle name="常规 3 2 2 4 3 5 3" xfId="14427"/>
    <cellStyle name="常规 3 2 2 4 3 5 2 2" xfId="14428"/>
    <cellStyle name="常规 3 2 2 4 3 3 3" xfId="14429"/>
    <cellStyle name="常规 3 2 2 4 2 6 2" xfId="14430"/>
    <cellStyle name="强调文字颜色 4 2 4 6" xfId="14431"/>
    <cellStyle name="常规 8 5 3 7 2 2" xfId="14432"/>
    <cellStyle name="常规 2 2 10 2 4" xfId="14433"/>
    <cellStyle name="常规 3 2 2 4 2 3 6" xfId="14434"/>
    <cellStyle name="常规 39 3 4 2 2" xfId="14435"/>
    <cellStyle name="常规 44 3 4 2 2" xfId="14436"/>
    <cellStyle name="常规 7 6 2 2 5 3" xfId="14437"/>
    <cellStyle name="常规 7 4 4 3 5 2 2" xfId="14438"/>
    <cellStyle name="常规 3 2 2 4 2 3 5 2" xfId="14439"/>
    <cellStyle name="常规 10 2 2 2 2 2 2 3" xfId="14440"/>
    <cellStyle name="常规 10 4 9" xfId="14441"/>
    <cellStyle name="常规 10 2 9" xfId="14442"/>
    <cellStyle name="常规 3 2 2 4 2 3 3 2" xfId="14443"/>
    <cellStyle name="常规 3 2 2 4 2 3 2" xfId="14444"/>
    <cellStyle name="常规 3 2 2 4 2 2 6 2" xfId="14445"/>
    <cellStyle name="强调文字颜色 1 2 3 3 2 2 2" xfId="14446"/>
    <cellStyle name="常规 3 2 2 4 2 2 5 3" xfId="14447"/>
    <cellStyle name="常规 6 10 2 3 2 2" xfId="14448"/>
    <cellStyle name="常规 3 2 2 4 2 2 5 2 2" xfId="14449"/>
    <cellStyle name="常规 7 2 2 4 3 4" xfId="14450"/>
    <cellStyle name="常规 3 2 2 4 2 2 5 2" xfId="14451"/>
    <cellStyle name="常规 7 6 4 5 2 3" xfId="14452"/>
    <cellStyle name="常规 6 3 2 2 2 2 3 3 2 2" xfId="14453"/>
    <cellStyle name="常规 3 2 2 4 2 2 4 2 2" xfId="14454"/>
    <cellStyle name="20% - 强调文字颜色 1 2 10" xfId="14455"/>
    <cellStyle name="常规 7 2 2 3 3 4" xfId="14456"/>
    <cellStyle name="常规 3 2 2 3 8 2 2" xfId="14457"/>
    <cellStyle name="常规 3 2 2 3 5 7" xfId="14458"/>
    <cellStyle name="常规 2 2 14" xfId="14459"/>
    <cellStyle name="常规 6 4 7 4 3" xfId="14460"/>
    <cellStyle name="常规 3 2 2 3 5 6" xfId="14461"/>
    <cellStyle name="常规 2 2 13" xfId="14462"/>
    <cellStyle name="常规 2 2 10 2 2" xfId="14463"/>
    <cellStyle name="常规 3 2 2 3 5 3 2 2" xfId="14464"/>
    <cellStyle name="常规 9 2 3 2 4 4 3" xfId="14465"/>
    <cellStyle name="常规 6 6 2 3 2 5 2 2" xfId="14466"/>
    <cellStyle name="常规 3 3 4 3 3 2" xfId="14467"/>
    <cellStyle name="常规 6 4 7 3 2" xfId="14468"/>
    <cellStyle name="常规 3 2 2 3 4 5" xfId="14469"/>
    <cellStyle name="常规 2 8 3 2 2 2" xfId="14470"/>
    <cellStyle name="常规 3 2 3 4 2 4 3" xfId="14471"/>
    <cellStyle name="常规 4 2 3 2 4 5" xfId="14472"/>
    <cellStyle name="常规 14 5 7" xfId="14473"/>
    <cellStyle name="常规 3 2 2 3 4 3 3" xfId="14474"/>
    <cellStyle name="常规 3 3 4 2 4 2" xfId="14475"/>
    <cellStyle name="常规 9 2 2 2 3 6" xfId="14476"/>
    <cellStyle name="常规 5 3 9 2 2" xfId="14477"/>
    <cellStyle name="警告文本 2 2 4" xfId="14478"/>
    <cellStyle name="常规 3 2 2 3 4 3 2" xfId="14479"/>
    <cellStyle name="常规 9 2 2 2 3 5" xfId="14480"/>
    <cellStyle name="常规 3 2 2 3 4 2 3" xfId="14481"/>
    <cellStyle name="常规 9 2 2 2 2 6" xfId="14482"/>
    <cellStyle name="常规 3 3 4 2 3 2" xfId="14483"/>
    <cellStyle name="常规 6 6 2 3 2 4 2 2" xfId="14484"/>
    <cellStyle name="常规 6 4 7 2 3" xfId="14485"/>
    <cellStyle name="常规 3 2 2 3 3 6" xfId="14486"/>
    <cellStyle name="常规 6 4 7 2 2 2" xfId="14487"/>
    <cellStyle name="常规 3 2 2 3 3 5 2" xfId="14488"/>
    <cellStyle name="常规 3 2 2 3 3 5" xfId="14489"/>
    <cellStyle name="常规 6 4 7 2 2" xfId="14490"/>
    <cellStyle name="常规 6 2 5 2 2 2" xfId="14491"/>
    <cellStyle name="常规 3 2 2 3 3 4" xfId="14492"/>
    <cellStyle name="常规 27 9 2" xfId="14493"/>
    <cellStyle name="强调文字颜色 4 2 3 8 2 2" xfId="14494"/>
    <cellStyle name="强调文字颜色 4 2 5 3 2" xfId="14495"/>
    <cellStyle name="常规 3 2 2 3 3 3 5" xfId="14496"/>
    <cellStyle name="常规 3 2 2 3 3 3 4 3" xfId="14497"/>
    <cellStyle name="常规 3 2 2 3 3 3 4" xfId="14498"/>
    <cellStyle name="常规 3 2 2 3 3 3 3 3" xfId="14499"/>
    <cellStyle name="常规 7 3 4 2 5 2" xfId="14500"/>
    <cellStyle name="汇总 2 9 3" xfId="14501"/>
    <cellStyle name="强调文字颜色 6 2 4 5" xfId="14502"/>
    <cellStyle name="常规 6 2 2 2 3" xfId="14503"/>
    <cellStyle name="常规 5 2 4 4 3 3" xfId="14504"/>
    <cellStyle name="常规 3 7 5 4 2 2" xfId="14505"/>
    <cellStyle name="60% - 强调文字颜色 3 2 2 7 2" xfId="14506"/>
    <cellStyle name="常规 3 3 2 3 2 2 6 2" xfId="14507"/>
    <cellStyle name="常规 10 8 2 2 6" xfId="14508"/>
    <cellStyle name="常规 6 3 3 2 3 4" xfId="14509"/>
    <cellStyle name="常规 3 2 2 3 3 3 3 2 2" xfId="14510"/>
    <cellStyle name="20% - 强调文字颜色 4 13" xfId="14511"/>
    <cellStyle name="常规 3 2 2 3 3 3 2" xfId="14512"/>
    <cellStyle name="常规 3 2 2 3 3 2 6" xfId="14513"/>
    <cellStyle name="强调文字颜色 4 2 5 2 3" xfId="14514"/>
    <cellStyle name="常规 12 2 2 5 2" xfId="14515"/>
    <cellStyle name="常规 6 5 3 2 5 3" xfId="14516"/>
    <cellStyle name="强调文字颜色 5 2 2 10 3" xfId="14517"/>
    <cellStyle name="常规 7 3 3 4 5 2 2" xfId="14518"/>
    <cellStyle name="常规 9 5 5 2" xfId="14519"/>
    <cellStyle name="检查单元格 2 2 3 3 2 2" xfId="14520"/>
    <cellStyle name="常规 3 2 2 3 3 2 5 3" xfId="14521"/>
    <cellStyle name="强调文字颜色 1 2 2 4 2 2 2" xfId="14522"/>
    <cellStyle name="常规 5 2 4 3 2 3" xfId="14523"/>
    <cellStyle name="常规 6 5 2 2 2 2 3 3 3" xfId="14524"/>
    <cellStyle name="常规 3 2 2 3 2 5 2 2" xfId="14525"/>
    <cellStyle name="常规 6 16 2 2" xfId="14526"/>
    <cellStyle name="常规 7 7 4 4 2 2" xfId="14527"/>
    <cellStyle name="强调文字颜色 5 2 2 4 5 2" xfId="14528"/>
    <cellStyle name="常规 2 2 3 3 3 3 2 3" xfId="14529"/>
    <cellStyle name="常规 21 2 2 8 2" xfId="14530"/>
    <cellStyle name="常规 24 2 2 2 3" xfId="14531"/>
    <cellStyle name="常规 19 2 2 2 3" xfId="14532"/>
    <cellStyle name="常规 3 2 2 3 2 4 7" xfId="14533"/>
    <cellStyle name="常规 6 15 7" xfId="14534"/>
    <cellStyle name="常规 10 3 4 2 2 2" xfId="14535"/>
    <cellStyle name="常规 9 4 7 3" xfId="14536"/>
    <cellStyle name="常规 6 15 6 2" xfId="14537"/>
    <cellStyle name="常规 3 2 2 3 2 4 6 2" xfId="14538"/>
    <cellStyle name="常规 6 4 3 4 2 3" xfId="14539"/>
    <cellStyle name="常规 10 2 2 3 6" xfId="14540"/>
    <cellStyle name="常规 6 13 2 2 2 2" xfId="14541"/>
    <cellStyle name="常规 3 2 2 3 2 2 2 2 2 2" xfId="14542"/>
    <cellStyle name="常规 61 6" xfId="14543"/>
    <cellStyle name="常规 56 6" xfId="14544"/>
    <cellStyle name="常规 3 2 2 2 7 2 2" xfId="14545"/>
    <cellStyle name="常规 2 13 2" xfId="14546"/>
    <cellStyle name="常规 5 6 2 3 2 2 2" xfId="14547"/>
    <cellStyle name="常规 3 2 2 2 7 2" xfId="14548"/>
    <cellStyle name="常规 2 13" xfId="14549"/>
    <cellStyle name="常规 3 2 2 2 5 2 3" xfId="14550"/>
    <cellStyle name="常规 3 3 3 3 3 2" xfId="14551"/>
    <cellStyle name="常规 55 4 3 3" xfId="14552"/>
    <cellStyle name="常规 6 4 6 3 2" xfId="14553"/>
    <cellStyle name="常规 3 2 2 2 4 5" xfId="14554"/>
    <cellStyle name="强调文字颜色 3 2 4 4 2" xfId="14555"/>
    <cellStyle name="常规 5 2 4 2 2 2 2 2" xfId="14556"/>
    <cellStyle name="常规 3 7 2 3 2 2" xfId="14557"/>
    <cellStyle name="常规 3 2 2 2 4 4 3" xfId="14558"/>
    <cellStyle name="常规 3 3 3 2 4 3 3" xfId="14559"/>
    <cellStyle name="常规 4 2 3 2 4 5 2 2" xfId="14560"/>
    <cellStyle name="常规 8 3 2 9" xfId="14561"/>
    <cellStyle name="常规 3 2 2 2 4 3 4 3" xfId="14562"/>
    <cellStyle name="常规 9 2 2 2 2 3 3 2 2" xfId="14563"/>
    <cellStyle name="常规 4 6 4" xfId="14564"/>
    <cellStyle name="常规 10 7 3 6" xfId="14565"/>
    <cellStyle name="常规 3 3 3 2 4 3 2 2" xfId="14566"/>
    <cellStyle name="常规 3 2 2 2 4 3 4 2 2" xfId="14567"/>
    <cellStyle name="常规 4 6 3 2" xfId="14568"/>
    <cellStyle name="常规 6 2 3 2 2 3" xfId="14569"/>
    <cellStyle name="常规 8 3 2 8 2" xfId="14570"/>
    <cellStyle name="常规 4 4 2 6 3" xfId="14571"/>
    <cellStyle name="40% - 强调文字颜色 6 2 4" xfId="14572"/>
    <cellStyle name="常规 2 2 2 4 4 3 3" xfId="14573"/>
    <cellStyle name="常规 3 4 2 2 4 3" xfId="14574"/>
    <cellStyle name="常规 3 2 2 2 4 3 4" xfId="14575"/>
    <cellStyle name="差 2 8 2" xfId="14576"/>
    <cellStyle name="常规 6 2 2 2 2 2 8 2" xfId="14577"/>
    <cellStyle name="常规 3 3 3 2 4 3" xfId="14578"/>
    <cellStyle name="常规 7 2 6 10" xfId="14579"/>
    <cellStyle name="常规 4 2 2 3 4 3 2 2" xfId="14580"/>
    <cellStyle name="常规 3 2 4 2 2 3 3" xfId="14581"/>
    <cellStyle name="常规 3 7 2 8 3" xfId="14582"/>
    <cellStyle name="常规 6 6 3 4 3 5" xfId="14583"/>
    <cellStyle name="常规 7 2 3 5 2 3" xfId="14584"/>
    <cellStyle name="常规 3 2 2 2 4 3 3" xfId="14585"/>
    <cellStyle name="常规 3 3 3 2 4 2" xfId="14586"/>
    <cellStyle name="常规 2 2 2 2 2 3 3 6" xfId="14587"/>
    <cellStyle name="常规 5 2 9 2 2" xfId="14588"/>
    <cellStyle name="常规 3 2 2 2 4 3 2" xfId="14589"/>
    <cellStyle name="常规 3 2 2 2 4 3" xfId="14590"/>
    <cellStyle name="常规 3 2 2 2 4 2 5 3" xfId="14591"/>
    <cellStyle name="常规 3 7 4" xfId="14592"/>
    <cellStyle name="常规 8 2 3 9" xfId="14593"/>
    <cellStyle name="常规 3 3 3 2 3 4 3" xfId="14594"/>
    <cellStyle name="常规 3 7 3 2" xfId="14595"/>
    <cellStyle name="常规 3 2 2 2 4 2 5 2 2" xfId="14596"/>
    <cellStyle name="常规 7 3 3 4 2 4" xfId="14597"/>
    <cellStyle name="常规 2 2 2 2 2 3 2 7" xfId="14598"/>
    <cellStyle name="常规 3 3 3 2 3 3" xfId="14599"/>
    <cellStyle name="差 2 7 2" xfId="14600"/>
    <cellStyle name="常规 6 2 2 2 2 2 7 2" xfId="14601"/>
    <cellStyle name="常规 3 2 2 2 4 2 4" xfId="14602"/>
    <cellStyle name="常规 3 6 2 8 3" xfId="14603"/>
    <cellStyle name="常规 2 2 2 2 2 3 2 6" xfId="14604"/>
    <cellStyle name="常规 3 3 3 2 3 2" xfId="14605"/>
    <cellStyle name="常规 6 6 3 4 2 5" xfId="14606"/>
    <cellStyle name="常规 2 3 2 6 5" xfId="14607"/>
    <cellStyle name="常规 3 2 2 2 4 2 2" xfId="14608"/>
    <cellStyle name="常规 55 4 2 3" xfId="14609"/>
    <cellStyle name="常规 5 2 4 2 3 4" xfId="14610"/>
    <cellStyle name="常规 3 2 2 2 2 4 3 2 2" xfId="14611"/>
    <cellStyle name="常规 3 3 2 9 2" xfId="14612"/>
    <cellStyle name="常规 6 7 3 4 5 2" xfId="14613"/>
    <cellStyle name="常规 5 2 4 2 3 3 2" xfId="14614"/>
    <cellStyle name="常规 3 2 2 2 3 7 2" xfId="14615"/>
    <cellStyle name="常规 3 3 2 9" xfId="14616"/>
    <cellStyle name="常规 6 7 3 4 5" xfId="14617"/>
    <cellStyle name="常规 5 2 4 2 3 3" xfId="14618"/>
    <cellStyle name="常规 4 3 3 3 4 2 2" xfId="14619"/>
    <cellStyle name="常规 3 3 2 8 2" xfId="14620"/>
    <cellStyle name="常规 6 7 3 4 4 2" xfId="14621"/>
    <cellStyle name="常规 5 2 4 2 3 2 2" xfId="14622"/>
    <cellStyle name="常规 8 3 2 2 5 3" xfId="14623"/>
    <cellStyle name="常规 6 7 3 3 3" xfId="14624"/>
    <cellStyle name="常规 7 2 2 2 4" xfId="14625"/>
    <cellStyle name="常规 3 2 2 2 3 4 5 2 2" xfId="14626"/>
    <cellStyle name="常规 7 4 3 8 2" xfId="14627"/>
    <cellStyle name="常规 3 2 2 2 3 4 4 2 2" xfId="14628"/>
    <cellStyle name="常规 7 4 2 8 2" xfId="14629"/>
    <cellStyle name="常规 3 2 2 2 3 3 5 2 2" xfId="14630"/>
    <cellStyle name="常规 5 3 3 2 3 4" xfId="14631"/>
    <cellStyle name="常规 3 2 2 2 3 3 3 2 2" xfId="14632"/>
    <cellStyle name="常规 5 2 2 3 2 2 2 3" xfId="14633"/>
    <cellStyle name="60% - 强调文字颜色 5 2 8" xfId="14634"/>
    <cellStyle name="常规 3 2 2 2 3 3 2" xfId="14635"/>
    <cellStyle name="40% - 强调文字颜色 3 2 2 3 3 2" xfId="14636"/>
    <cellStyle name="常规 3 2 2 2 3 2 8" xfId="14637"/>
    <cellStyle name="常规 6 4 2 4 2 2 2 2" xfId="14638"/>
    <cellStyle name="常规 4 3 3 2 3 3 3" xfId="14639"/>
    <cellStyle name="检查单元格 2 5 4 2 2" xfId="14640"/>
    <cellStyle name="常规 7 4 2 6 2" xfId="14641"/>
    <cellStyle name="常规 17 3 2 3 5" xfId="14642"/>
    <cellStyle name="常规 5 2 4 2 2 4 2" xfId="14643"/>
    <cellStyle name="强调文字颜色 3 2 6 4" xfId="14644"/>
    <cellStyle name="常规 3 2 2 4 3 7" xfId="14645"/>
    <cellStyle name="常规 8 5 3 8 3" xfId="14646"/>
    <cellStyle name="常规 5 2 4 2 2 4" xfId="14647"/>
    <cellStyle name="常规 3 3 3 5 2 2 2" xfId="14648"/>
    <cellStyle name="差 2 2 5" xfId="14649"/>
    <cellStyle name="常规 6 2 2 2 2 2 2 5" xfId="14650"/>
    <cellStyle name="常规 3 2 2 2 2 3 2" xfId="14651"/>
    <cellStyle name="强调文字颜色 3 3" xfId="14652"/>
    <cellStyle name="常规 6 5 2 2 2 4 4 3" xfId="14653"/>
    <cellStyle name="输出 2 2 2 2 2" xfId="14654"/>
    <cellStyle name="常规 7 2 7 3 3 2 2" xfId="14655"/>
    <cellStyle name="常规 6 8 3 7" xfId="14656"/>
    <cellStyle name="常规 6 2 3 5 5 2" xfId="14657"/>
    <cellStyle name="常规 3 2 2 2 2 2 2 7" xfId="14658"/>
    <cellStyle name="常规 54 2 3 2 2 2" xfId="14659"/>
    <cellStyle name="常规 49 2 3 2 2 2" xfId="14660"/>
    <cellStyle name="常规 3 2 2 4 2 3 4 3" xfId="14661"/>
    <cellStyle name="常规 2 7 3 3 3 2 2" xfId="14662"/>
    <cellStyle name="常规 6 12 2 2 2 2 2" xfId="14663"/>
    <cellStyle name="常规 3 3 2 11" xfId="14664"/>
    <cellStyle name="常规 3 2 3 3 2 2 2 2 2" xfId="14665"/>
    <cellStyle name="常规 4 2 2 2 2 4 2 2" xfId="14666"/>
    <cellStyle name="常规 6 5 3 3 4 3 2" xfId="14667"/>
    <cellStyle name="常规 9 6 4 2 2" xfId="14668"/>
    <cellStyle name="强调文字颜色 4 2 3 9" xfId="14669"/>
    <cellStyle name="常规 8 3 4 7" xfId="14670"/>
    <cellStyle name="常规 7 2 5 7 2 2" xfId="14671"/>
    <cellStyle name="常规 5 2 8 5" xfId="14672"/>
    <cellStyle name="常规 3 2 10 3" xfId="14673"/>
    <cellStyle name="常规 7 6 2 2 4 2 3" xfId="14674"/>
    <cellStyle name="常规 3 2 10 2" xfId="14675"/>
    <cellStyle name="强调文字颜色 2 2 4 4 2 2" xfId="14676"/>
    <cellStyle name="常规 3 2" xfId="14677"/>
    <cellStyle name="常规 3 2 2 5 3 3 3" xfId="14678"/>
    <cellStyle name="常规 5 5 8 2 2" xfId="14679"/>
    <cellStyle name="常规 3 7 2 5 3" xfId="14680"/>
    <cellStyle name="常规 3 18 2" xfId="14681"/>
    <cellStyle name="常规 2 2 5 4 7" xfId="14682"/>
    <cellStyle name="常规 3 18" xfId="14683"/>
    <cellStyle name="常规 8 2 2 3 2 3 4" xfId="14684"/>
    <cellStyle name="常规 58 5 2 2" xfId="14685"/>
    <cellStyle name="常规 6 3 2 2 3 3 2 3" xfId="14686"/>
    <cellStyle name="20% - 强调文字颜色 6 2 4 2 3" xfId="14687"/>
    <cellStyle name="常规 7 5 3 3 4" xfId="14688"/>
    <cellStyle name="常规 11 6 5 2 2" xfId="14689"/>
    <cellStyle name="常规 3 17" xfId="14690"/>
    <cellStyle name="常规 2 2 5 4 6" xfId="14691"/>
    <cellStyle name="常规 5 5 9 2" xfId="14692"/>
    <cellStyle name="好 3 10 2" xfId="14693"/>
    <cellStyle name="常规 3 2 10 2 2" xfId="14694"/>
    <cellStyle name="40% - 强调文字颜色 2 2 5 4" xfId="14695"/>
    <cellStyle name="常规 3 4 3 2 2 6 2" xfId="14696"/>
    <cellStyle name="常规 6 12 3 5 2" xfId="14697"/>
    <cellStyle name="常规 6 5 10 2" xfId="14698"/>
    <cellStyle name="强调文字颜色 5 2 5 3" xfId="14699"/>
    <cellStyle name="常规 7 2 2 4 3 2 2" xfId="14700"/>
    <cellStyle name="常规 3 16" xfId="14701"/>
    <cellStyle name="常规 2 2 5 4 5" xfId="14702"/>
    <cellStyle name="常规 3 3 6 2 3" xfId="14703"/>
    <cellStyle name="常规 6 6 2 3 4 4 2" xfId="14704"/>
    <cellStyle name="常规 7 2 2 5 4 3" xfId="14705"/>
    <cellStyle name="常规 14 2 2 3 3" xfId="14706"/>
    <cellStyle name="适中 2 2 8 3" xfId="14707"/>
    <cellStyle name="好 2 3 5 2 2" xfId="14708"/>
    <cellStyle name="常规 8 5 3 5" xfId="14709"/>
    <cellStyle name="常规 3 13 7 2" xfId="14710"/>
    <cellStyle name="常规 15 2 4 2 4 2" xfId="14711"/>
    <cellStyle name="常规 15 2 4 2 4" xfId="14712"/>
    <cellStyle name="常规 3 13 7" xfId="14713"/>
    <cellStyle name="常规 3 13 6" xfId="14714"/>
    <cellStyle name="常规 20 2 4 2 3" xfId="14715"/>
    <cellStyle name="常规 15 2 4 2 3" xfId="14716"/>
    <cellStyle name="常规 31 3 4 3" xfId="14717"/>
    <cellStyle name="常规 26 3 4 3" xfId="14718"/>
    <cellStyle name="常规 9 3 2 2 2 3 3" xfId="14719"/>
    <cellStyle name="常规 7 4 4 2 2 5" xfId="14720"/>
    <cellStyle name="输出 2 2 3 2 2" xfId="14721"/>
    <cellStyle name="常规 15 2 4 2 2 2 2" xfId="14722"/>
    <cellStyle name="常规 3 13 5 2 2" xfId="14723"/>
    <cellStyle name="常规 6 5 5 2 3 2" xfId="14724"/>
    <cellStyle name="常规 3 7 4 6 2" xfId="14725"/>
    <cellStyle name="汇总 2 5 2" xfId="14726"/>
    <cellStyle name="检查单元格 2 2 5 6" xfId="14727"/>
    <cellStyle name="常规 2 3 4 3 2 4 3 2" xfId="14728"/>
    <cellStyle name="常规 3 7 4 6" xfId="14729"/>
    <cellStyle name="汇总 2 5" xfId="14730"/>
    <cellStyle name="常规 26 3 4 2" xfId="14731"/>
    <cellStyle name="常规 31 3 4 2" xfId="14732"/>
    <cellStyle name="常规 3 13 5" xfId="14733"/>
    <cellStyle name="常规 20 2 4 2 2" xfId="14734"/>
    <cellStyle name="常规 15 2 4 2 2" xfId="14735"/>
    <cellStyle name="常规 3 7 4 4" xfId="14736"/>
    <cellStyle name="常规 6 6 4 3 3 3" xfId="14737"/>
    <cellStyle name="常规 2 2 2 2 3 2 3 4" xfId="14738"/>
    <cellStyle name="常规 6 6 2 2 3 2 2 2 2" xfId="14739"/>
    <cellStyle name="常规 10 2 7 3 4" xfId="14740"/>
    <cellStyle name="常规 7 2 2 5 3 2" xfId="14741"/>
    <cellStyle name="常规 14 2 2 2 2" xfId="14742"/>
    <cellStyle name="常规 3 12 7" xfId="14743"/>
    <cellStyle name="常规 26 3 3 3" xfId="14744"/>
    <cellStyle name="常规 31 3 3 3" xfId="14745"/>
    <cellStyle name="常规 3 12 6" xfId="14746"/>
    <cellStyle name="常规 9 3 2 2 2 2 2" xfId="14747"/>
    <cellStyle name="常规 3 12 5" xfId="14748"/>
    <cellStyle name="常规 26 3 3 2" xfId="14749"/>
    <cellStyle name="常规 31 3 3 2" xfId="14750"/>
    <cellStyle name="常规 7 3 2 7 2 2" xfId="14751"/>
    <cellStyle name="警告文本 2 3 5 2 2" xfId="14752"/>
    <cellStyle name="常规 5 5 2 7 2" xfId="14753"/>
    <cellStyle name="常规 5 3 4 3 2" xfId="14754"/>
    <cellStyle name="常规 3 11 8" xfId="14755"/>
    <cellStyle name="常规 3 6 2 3 2 2" xfId="14756"/>
    <cellStyle name="常规 3 7 2 8" xfId="14757"/>
    <cellStyle name="常规 3 11 7" xfId="14758"/>
    <cellStyle name="常规 7 3 2 2 2 2 3 2 2" xfId="14759"/>
    <cellStyle name="常规 3 7 2 7 2 2" xfId="14760"/>
    <cellStyle name="常规 39 2 3 5 2" xfId="14761"/>
    <cellStyle name="常规 26 3 2 3" xfId="14762"/>
    <cellStyle name="常规 31 3 2 3" xfId="14763"/>
    <cellStyle name="常规 3 11 6" xfId="14764"/>
    <cellStyle name="常规 3 7 2 6 3" xfId="14765"/>
    <cellStyle name="常规 39 2 2 6" xfId="14766"/>
    <cellStyle name="常规 44 2 2 6" xfId="14767"/>
    <cellStyle name="常规 5 3 2 2 6 2 2" xfId="14768"/>
    <cellStyle name="常规 58 7" xfId="14769"/>
    <cellStyle name="常规 3 7 2 6 2 2" xfId="14770"/>
    <cellStyle name="常规 2 20 3" xfId="14771"/>
    <cellStyle name="常规 2 15 3" xfId="14772"/>
    <cellStyle name="常规 3 7 2 6" xfId="14773"/>
    <cellStyle name="常规 3 7 2 5" xfId="14774"/>
    <cellStyle name="常规 2 2 2 3 2 2 2 4 2" xfId="14775"/>
    <cellStyle name="常规 10 3 3 3 3 3" xfId="14776"/>
    <cellStyle name="常规 3 10 9" xfId="14777"/>
    <cellStyle name="常规 5 3 4 2 3" xfId="14778"/>
    <cellStyle name="常规 9 2 4 2 3 3 2 2" xfId="14779"/>
    <cellStyle name="常规 7 3 2 2 2" xfId="14780"/>
    <cellStyle name="常规 3 10 8" xfId="14781"/>
    <cellStyle name="常规 5 3 4 2 2" xfId="14782"/>
    <cellStyle name="常规 3 10 7" xfId="14783"/>
    <cellStyle name="常规 3 7 2 2 2" xfId="14784"/>
    <cellStyle name="常规 6 5 2 9 2" xfId="14785"/>
    <cellStyle name="常规 3 10 2 3 2 3" xfId="14786"/>
    <cellStyle name="常规 6 3 12" xfId="14787"/>
    <cellStyle name="常规 3 10 2 3 2 2 2" xfId="14788"/>
    <cellStyle name="常规 6 3 11 2" xfId="14789"/>
    <cellStyle name="常规 34 5" xfId="14790"/>
    <cellStyle name="常规 29 5" xfId="14791"/>
    <cellStyle name="解释性文本 2 2 3" xfId="14792"/>
    <cellStyle name="常规 6 2 2 2 5 2 2 2" xfId="14793"/>
    <cellStyle name="常规 3 9 3 6 2" xfId="14794"/>
    <cellStyle name="常规 7 4 3 2 2 4 2 2" xfId="14795"/>
    <cellStyle name="常规 6 3 5 4 3" xfId="14796"/>
    <cellStyle name="常规 4 3 3 2 2 4" xfId="14797"/>
    <cellStyle name="常规 3 2 4 4 2 2 2" xfId="14798"/>
    <cellStyle name="检查单元格 2 3 8 2 2" xfId="14799"/>
    <cellStyle name="强调文字颜色 1 2 3 2 6" xfId="14800"/>
    <cellStyle name="常规 6 3 3 2 4 2" xfId="14801"/>
    <cellStyle name="常规 6 2 2 3 2 7 3" xfId="14802"/>
    <cellStyle name="常规 7 3 3 4 4 4 3" xfId="14803"/>
    <cellStyle name="常规 2 2 10 2 6 2" xfId="14804"/>
    <cellStyle name="常规 6" xfId="14805"/>
    <cellStyle name="常规 4 3 2 2 3 2 2 2" xfId="14806"/>
    <cellStyle name="常规 13 2 5 3" xfId="14807"/>
    <cellStyle name="常规 3 9 3 5 2" xfId="14808"/>
    <cellStyle name="解释性文本 2 2 2 2 3" xfId="14809"/>
    <cellStyle name="常规 29 4 2 3" xfId="14810"/>
    <cellStyle name="常规 34 4 2 3" xfId="14811"/>
    <cellStyle name="常规 34 4" xfId="14812"/>
    <cellStyle name="常规 29 4" xfId="14813"/>
    <cellStyle name="解释性文本 2 2 2" xfId="14814"/>
    <cellStyle name="20% - 强调文字颜色 4 12 2" xfId="14815"/>
    <cellStyle name="常规 6 3 3 2 3 3 2" xfId="14816"/>
    <cellStyle name="汇总 2 9 2 2" xfId="14817"/>
    <cellStyle name="强调文字颜色 6 2 4 4 2" xfId="14818"/>
    <cellStyle name="常规 6 3 3 2 3 3" xfId="14819"/>
    <cellStyle name="20% - 强调文字颜色 4 12" xfId="14820"/>
    <cellStyle name="常规 38 2 3 4 3" xfId="14821"/>
    <cellStyle name="常规 34 3 5 3" xfId="14822"/>
    <cellStyle name="常规 29 3 5 3" xfId="14823"/>
    <cellStyle name="常规 2 2 3 3 2 4 3 2 2" xfId="14824"/>
    <cellStyle name="常规 6 2 2 3 2 6 3" xfId="14825"/>
    <cellStyle name="20% - 强调文字颜色 4 11" xfId="14826"/>
    <cellStyle name="常规 6 3 3 2 3 2" xfId="14827"/>
    <cellStyle name="常规 34 3 5 2 2" xfId="14828"/>
    <cellStyle name="常规 29 3 5 2 2" xfId="14829"/>
    <cellStyle name="常规 3 10 3 2 3" xfId="14830"/>
    <cellStyle name="常规 34 3 4 3" xfId="14831"/>
    <cellStyle name="常规 29 3 4 3" xfId="14832"/>
    <cellStyle name="常规 34 3 4 2 2" xfId="14833"/>
    <cellStyle name="常规 29 3 4 2 2" xfId="14834"/>
    <cellStyle name="常规 3 10 2 2 3" xfId="14835"/>
    <cellStyle name="常规 34 3 3 3" xfId="14836"/>
    <cellStyle name="常规 29 3 3 3" xfId="14837"/>
    <cellStyle name="常规 7 3 5 7 2" xfId="14838"/>
    <cellStyle name="60% - 强调文字颜色 5 2 2 2 5 2" xfId="14839"/>
    <cellStyle name="常规 29 3 3" xfId="14840"/>
    <cellStyle name="常规 34 3 3" xfId="14841"/>
    <cellStyle name="常规 5 2 4 7 2 2" xfId="14842"/>
    <cellStyle name="常规 34 3" xfId="14843"/>
    <cellStyle name="常规 29 3" xfId="14844"/>
    <cellStyle name="常规 7 3 3 3 5" xfId="14845"/>
    <cellStyle name="常规 6 3 3 2 2 3 3" xfId="14846"/>
    <cellStyle name="标题 4 2 4 3" xfId="14847"/>
    <cellStyle name="强调文字颜色 3 2 3 3 6" xfId="14848"/>
    <cellStyle name="强调文字颜色 5 2 2 10 2" xfId="14849"/>
    <cellStyle name="常规 6 5 3 2 5 2" xfId="14850"/>
    <cellStyle name="警告文本 2 2 11" xfId="14851"/>
    <cellStyle name="常规 34 2 6" xfId="14852"/>
    <cellStyle name="常规 29 2 6" xfId="14853"/>
    <cellStyle name="常规 15 5 3 4" xfId="14854"/>
    <cellStyle name="常规 9 3 2 6 2 2" xfId="14855"/>
    <cellStyle name="常规 15 5 3 2" xfId="14856"/>
    <cellStyle name="常规 20 5 3 2" xfId="14857"/>
    <cellStyle name="常规 7 3 5 6 3" xfId="14858"/>
    <cellStyle name="常规 29 2 4" xfId="14859"/>
    <cellStyle name="常规 34 2 4" xfId="14860"/>
    <cellStyle name="60% - 强调文字颜色 5 2 2 2 4 3" xfId="14861"/>
    <cellStyle name="常规 6 4 2 2 2 2 2 6" xfId="14862"/>
    <cellStyle name="常规 38 2 2 5 2" xfId="14863"/>
    <cellStyle name="常规 43 2 2 5 2" xfId="14864"/>
    <cellStyle name="常规 7 3 5 6 2" xfId="14865"/>
    <cellStyle name="60% - 强调文字颜色 5 2 2 2 4 2" xfId="14866"/>
    <cellStyle name="常规 34 2 3" xfId="14867"/>
    <cellStyle name="常规 29 2 3" xfId="14868"/>
    <cellStyle name="常规 3 2 2 6 4" xfId="14869"/>
    <cellStyle name="常规 29 2 2 7" xfId="14870"/>
    <cellStyle name="常规 34 2 2 7" xfId="14871"/>
    <cellStyle name="常规 2 4 4 5 5 3" xfId="14872"/>
    <cellStyle name="常规 3 2 2 6 3 2" xfId="14873"/>
    <cellStyle name="常规 29 2 2 6 2" xfId="14874"/>
    <cellStyle name="常规 34 2 2 6 2" xfId="14875"/>
    <cellStyle name="40% - 强调文字颜色 2 2 3 2 2 3" xfId="14876"/>
    <cellStyle name="常规 2 4 4 5 5 2 2" xfId="14877"/>
    <cellStyle name="强调文字颜色 4 2 2 2 2 4 3" xfId="14878"/>
    <cellStyle name="常规 37 4 3 2 2" xfId="14879"/>
    <cellStyle name="常规 42 4 3 2 2" xfId="14880"/>
    <cellStyle name="好 2 2 4 6" xfId="14881"/>
    <cellStyle name="常规 34 2 2 4 2 2" xfId="14882"/>
    <cellStyle name="常规 29 2 2 4 2 2" xfId="14883"/>
    <cellStyle name="60% - 强调文字颜色 6 2 2 3 2 2" xfId="14884"/>
    <cellStyle name="常规 3 2 4 2 2 5 3" xfId="14885"/>
    <cellStyle name="常规 34 2 2 3" xfId="14886"/>
    <cellStyle name="常规 29 2 2 3" xfId="14887"/>
    <cellStyle name="常规 7 2 8 4 3" xfId="14888"/>
    <cellStyle name="常规 28 8" xfId="14889"/>
    <cellStyle name="常规 33 8" xfId="14890"/>
    <cellStyle name="常规 3 8 4 6 2" xfId="14891"/>
    <cellStyle name="常规 9 3 4 3 2 2 2" xfId="14892"/>
    <cellStyle name="常规 2 2 3 3 2 3 5 2 2" xfId="14893"/>
    <cellStyle name="常规 28 5 5 3" xfId="14894"/>
    <cellStyle name="常规 28 5 5 2" xfId="14895"/>
    <cellStyle name="常规 3 8 4 5 2" xfId="14896"/>
    <cellStyle name="常规 28 5 4 3" xfId="14897"/>
    <cellStyle name="常规 3 8 3 6 2" xfId="14898"/>
    <cellStyle name="常规 33 4 4 3" xfId="14899"/>
    <cellStyle name="常规 28 4 4 3" xfId="14900"/>
    <cellStyle name="60% - 强调文字颜色 6 2 3 2 6" xfId="14901"/>
    <cellStyle name="常规 3 8 3 5 2" xfId="14902"/>
    <cellStyle name="常规 6 7 2 2 2 2 4" xfId="14903"/>
    <cellStyle name="常规 33 4 4 2 2" xfId="14904"/>
    <cellStyle name="常规 28 4 4 2 2" xfId="14905"/>
    <cellStyle name="常规 6 2 2 3 2" xfId="14906"/>
    <cellStyle name="常规 5 2 4 4 4 2" xfId="14907"/>
    <cellStyle name="常规 6 2 2 3" xfId="14908"/>
    <cellStyle name="常规 5 2 4 4 4" xfId="14909"/>
    <cellStyle name="常规 15 2 6 2 3" xfId="14910"/>
    <cellStyle name="常规 7 3 4 8 2" xfId="14911"/>
    <cellStyle name="常规 33 4 3" xfId="14912"/>
    <cellStyle name="常规 28 4 3" xfId="14913"/>
    <cellStyle name="常规 2 8 3 2 2 3" xfId="14914"/>
    <cellStyle name="常规 6 4 7 3 3" xfId="14915"/>
    <cellStyle name="常规 3 2 2 3 4 6" xfId="14916"/>
    <cellStyle name="常规 5 2 4 3 4" xfId="14917"/>
    <cellStyle name="常规 8 3 3 3 6" xfId="14918"/>
    <cellStyle name="常规 6 8 4 4" xfId="14919"/>
    <cellStyle name="常规 33 3 5 2 2" xfId="14920"/>
    <cellStyle name="常规 28 3 5 2 2" xfId="14921"/>
    <cellStyle name="常规 15 4 4 3 2 2" xfId="14922"/>
    <cellStyle name="常规 6 5 2 4 3 3 2 2" xfId="14923"/>
    <cellStyle name="常规 15 4 4 2 3" xfId="14924"/>
    <cellStyle name="常规 33 3 4 3" xfId="14925"/>
    <cellStyle name="常规 28 3 4 3" xfId="14926"/>
    <cellStyle name="60% - 强调文字颜色 6 2 2 2 6" xfId="14927"/>
    <cellStyle name="常规 3 8 2 5 2" xfId="14928"/>
    <cellStyle name="常规 8 3 2 3 6" xfId="14929"/>
    <cellStyle name="常规 6 7 4 4" xfId="14930"/>
    <cellStyle name="常规 5 2 3 5 4" xfId="14931"/>
    <cellStyle name="常规 2 4 2 6" xfId="14932"/>
    <cellStyle name="常规 6 6 4 4 2" xfId="14933"/>
    <cellStyle name="常规 5 2 3 4 4" xfId="14934"/>
    <cellStyle name="常规 6 3 3 5 5 2" xfId="14935"/>
    <cellStyle name="常规 3 2 2 3 2 2 2 7" xfId="14936"/>
    <cellStyle name="常规 28 3 2 4" xfId="14937"/>
    <cellStyle name="检查单元格 2 11 2 2" xfId="14938"/>
    <cellStyle name="常规 7 4 3 2 7" xfId="14939"/>
    <cellStyle name="常规 3 2 2 3 2 2 2 6 2" xfId="14940"/>
    <cellStyle name="40% - 强调文字颜色 2 2 3 3 4" xfId="14941"/>
    <cellStyle name="强调文字颜色 4 2 2 2 3 6" xfId="14942"/>
    <cellStyle name="常规 2 2 2 2 2 3 2 2" xfId="14943"/>
    <cellStyle name="常规 3 2 2 3 2 2 2 6" xfId="14944"/>
    <cellStyle name="常规 33 3 2 3" xfId="14945"/>
    <cellStyle name="常规 28 3 2 3" xfId="14946"/>
    <cellStyle name="常规 6 5 4 4 2" xfId="14947"/>
    <cellStyle name="输出 2 2 8 2 2" xfId="14948"/>
    <cellStyle name="常规 15 4 3 4 2 2" xfId="14949"/>
    <cellStyle name="汇总 2 5 6" xfId="14950"/>
    <cellStyle name="常规 28 2 6 2 2" xfId="14951"/>
    <cellStyle name="常规 33 2 6 2 2" xfId="14952"/>
    <cellStyle name="常规 15 4 3 3 2 2" xfId="14953"/>
    <cellStyle name="常规 33 2 5 2 2" xfId="14954"/>
    <cellStyle name="常规 28 2 5 2 2" xfId="14955"/>
    <cellStyle name="常规 11 6 6 2 2" xfId="14956"/>
    <cellStyle name="常规 7 2 2 9 2" xfId="14957"/>
    <cellStyle name="常规 2 2 6 4 7" xfId="14958"/>
    <cellStyle name="20% - 强调文字颜色 6 2 5 2 3" xfId="14959"/>
    <cellStyle name="常规 4 3 3 2 3 4 2" xfId="14960"/>
    <cellStyle name="常规 33 2 3 4 3" xfId="14961"/>
    <cellStyle name="常规 28 2 3 4 3" xfId="14962"/>
    <cellStyle name="常规 33 2 3 4 2" xfId="14963"/>
    <cellStyle name="常规 28 2 3 4 2" xfId="14964"/>
    <cellStyle name="常规 33 2 3 2 3" xfId="14965"/>
    <cellStyle name="常规 28 2 3 2 3" xfId="14966"/>
    <cellStyle name="常规 4 3 3 2 3 2 2" xfId="14967"/>
    <cellStyle name="常规 33 2 3 2 2" xfId="14968"/>
    <cellStyle name="常规 28 2 3 2 2" xfId="14969"/>
    <cellStyle name="常规 33 2 3 2" xfId="14970"/>
    <cellStyle name="常规 28 2 3 2" xfId="14971"/>
    <cellStyle name="常规 7 3 4 6 2 2" xfId="14972"/>
    <cellStyle name="常规 5 5 3 3 2" xfId="14973"/>
    <cellStyle name="常规 33 2 2 5" xfId="14974"/>
    <cellStyle name="常规 28 2 2 5" xfId="14975"/>
    <cellStyle name="常规 6 2 2 2 2 5" xfId="14976"/>
    <cellStyle name="常规 5 2 2 3 6 2 2" xfId="14977"/>
    <cellStyle name="常规 6 10 2 4 3 3" xfId="14978"/>
    <cellStyle name="常规 4 3 3 2 2 3 2" xfId="14979"/>
    <cellStyle name="常规 33 2 2 3 3" xfId="14980"/>
    <cellStyle name="常规 28 2 2 3 3" xfId="14981"/>
    <cellStyle name="常规 6 6 3 3 3 3 2 2" xfId="14982"/>
    <cellStyle name="常规 6 4 10 2 2" xfId="14983"/>
    <cellStyle name="常规 33 2 2 2 3" xfId="14984"/>
    <cellStyle name="常规 28 2 2 2 3" xfId="14985"/>
    <cellStyle name="常规 4 3 3 2 2 2 2" xfId="14986"/>
    <cellStyle name="常规 3 2 3 3 2 2 6 2" xfId="14987"/>
    <cellStyle name="强调文字颜色 5 2 4 2 3" xfId="14988"/>
    <cellStyle name="常规 4 2 2 2 2 8" xfId="14989"/>
    <cellStyle name="常规 3 2 3 3 2 2 6" xfId="14990"/>
    <cellStyle name="常规 3 2 3 3 2 2 5 2 2" xfId="14991"/>
    <cellStyle name="常规 27 6 5 2 2" xfId="14992"/>
    <cellStyle name="常规 4 2 2 2 2 6 2 2" xfId="14993"/>
    <cellStyle name="常规 3 2 3 3 2 2 4 2 2" xfId="14994"/>
    <cellStyle name="常规 27 6 4 2 2" xfId="14995"/>
    <cellStyle name="常规 4 2 2 2 2 5 2 2" xfId="14996"/>
    <cellStyle name="注释 12 2" xfId="14997"/>
    <cellStyle name="常规 3 2 3 3 2 2 3 2 2" xfId="14998"/>
    <cellStyle name="常规 3 12 6 2" xfId="14999"/>
    <cellStyle name="链接单元格 2 9 3" xfId="15000"/>
    <cellStyle name="常规 15 3 5 4 3" xfId="15001"/>
    <cellStyle name="常规 27 4 6 3" xfId="15002"/>
    <cellStyle name="链接单元格 2 8 3" xfId="15003"/>
    <cellStyle name="常规 15 3 5 3 3" xfId="15004"/>
    <cellStyle name="常规 2 2 3 3 2 2 4 2 2" xfId="15005"/>
    <cellStyle name="常规 27 4 5 3" xfId="15006"/>
    <cellStyle name="常规 32 4 5 3" xfId="15007"/>
    <cellStyle name="常规 26 3 3 2 2" xfId="15008"/>
    <cellStyle name="常规 31 3 3 2 2" xfId="15009"/>
    <cellStyle name="常规 3 12 5 2" xfId="15010"/>
    <cellStyle name="常规 2 2 6 2 7" xfId="15011"/>
    <cellStyle name="常规 2 3 14" xfId="15012"/>
    <cellStyle name="常规 6 5 2 4 2 4 2 2" xfId="15013"/>
    <cellStyle name="常规 15 3 5 2 3" xfId="15014"/>
    <cellStyle name="常规 32 4 4 3" xfId="15015"/>
    <cellStyle name="常规 27 4 4 3" xfId="15016"/>
    <cellStyle name="链接单元格 2 7 3" xfId="15017"/>
    <cellStyle name="常规 3 12 4 2" xfId="15018"/>
    <cellStyle name="常规 32 4 3 3" xfId="15019"/>
    <cellStyle name="常规 27 4 3 3" xfId="15020"/>
    <cellStyle name="链接单元格 2 6 3" xfId="15021"/>
    <cellStyle name="常规 3 12 3 2" xfId="15022"/>
    <cellStyle name="链接单元格 2 6 2" xfId="15023"/>
    <cellStyle name="常规 7 3 3 8 2 2" xfId="15024"/>
    <cellStyle name="常规 32 4 3 2" xfId="15025"/>
    <cellStyle name="常规 27 4 3 2" xfId="15026"/>
    <cellStyle name="常规 13 4 6" xfId="15027"/>
    <cellStyle name="常规 3 2 4 2 7" xfId="15028"/>
    <cellStyle name="常规 6 6 2 2 2 4 6" xfId="15029"/>
    <cellStyle name="常规 21 5 6 3" xfId="15030"/>
    <cellStyle name="常规 5 6 2 5 2 2" xfId="15031"/>
    <cellStyle name="常规 3 11 7 2" xfId="15032"/>
    <cellStyle name="常规 15 3 4 5 3" xfId="15033"/>
    <cellStyle name="常规 2 2 3 3 2 2 3 4 2" xfId="15034"/>
    <cellStyle name="常规 27 3 7 3" xfId="15035"/>
    <cellStyle name="常规 15 3 4 5 2 2" xfId="15036"/>
    <cellStyle name="常规 27 3 7 2 2" xfId="15037"/>
    <cellStyle name="常规 3 7 2 9" xfId="15038"/>
    <cellStyle name="常规 3 11 6 2" xfId="15039"/>
    <cellStyle name="常规 15 3 4 4 3" xfId="15040"/>
    <cellStyle name="常规 3 8 2 2 7" xfId="15041"/>
    <cellStyle name="常规 2 2 3 3 2 2 3 3 2" xfId="15042"/>
    <cellStyle name="常规 27 3 6 3" xfId="15043"/>
    <cellStyle name="常规 4 3 2 3 6 2" xfId="15044"/>
    <cellStyle name="常规 27 3 6 2 2" xfId="15045"/>
    <cellStyle name="常规 15 3 4 4 2 2" xfId="15046"/>
    <cellStyle name="常规 7 7 8" xfId="15047"/>
    <cellStyle name="常规 3 8 2 2 6 2" xfId="15048"/>
    <cellStyle name="常规 4 3 2 3 6" xfId="15049"/>
    <cellStyle name="60% - 强调文字颜色 4 2 2 5 2 2" xfId="15050"/>
    <cellStyle name="常规 32 3 6 2" xfId="15051"/>
    <cellStyle name="常规 27 3 6 2" xfId="15052"/>
    <cellStyle name="常规 15 3 4 4 2" xfId="15053"/>
    <cellStyle name="常规 3 8 2 2 6" xfId="15054"/>
    <cellStyle name="常规 2 3 7 2 2 2 2" xfId="15055"/>
    <cellStyle name="常规 7 3 3 7 5 2" xfId="15056"/>
    <cellStyle name="常规 7 3 3 7 4 3" xfId="15057"/>
    <cellStyle name="常规 2 2 3 3 2 2 3 2 2" xfId="15058"/>
    <cellStyle name="常规 32 3 5 3" xfId="15059"/>
    <cellStyle name="常规 27 3 5 3" xfId="15060"/>
    <cellStyle name="常规 15 3 4 3 3" xfId="15061"/>
    <cellStyle name="常规 5 5 2 6 2 2" xfId="15062"/>
    <cellStyle name="常规 15 4 2 3 5 2" xfId="15063"/>
    <cellStyle name="常规 2 2 5 2 7" xfId="15064"/>
    <cellStyle name="常规 3 11 5 2" xfId="15065"/>
    <cellStyle name="常规 31 3 2 2 2" xfId="15066"/>
    <cellStyle name="常规 26 3 2 2 2" xfId="15067"/>
    <cellStyle name="常规 15 3 4 3 2 2" xfId="15068"/>
    <cellStyle name="常规 32 3 5 2 2" xfId="15069"/>
    <cellStyle name="常规 27 3 5 2 2" xfId="15070"/>
    <cellStyle name="常规 6 7 8" xfId="15071"/>
    <cellStyle name="常规 7 3 3 7 4 2 2" xfId="15072"/>
    <cellStyle name="常规 8 2 3 2" xfId="15073"/>
    <cellStyle name="常规 2 4 2 6 7 2" xfId="15074"/>
    <cellStyle name="常规 27 3 4 6" xfId="15075"/>
    <cellStyle name="常规 27 3 4 5 2" xfId="15076"/>
    <cellStyle name="常规 2 11 4 2" xfId="15077"/>
    <cellStyle name="常规 49 8 2" xfId="15078"/>
    <cellStyle name="常规 54 8 2" xfId="15079"/>
    <cellStyle name="常规 6 3 2 2 2 4 2 2" xfId="15080"/>
    <cellStyle name="常规 3 4 3 7 2 2" xfId="15081"/>
    <cellStyle name="常规 27 3 4 4 3" xfId="15082"/>
    <cellStyle name="常规 27 3 4 4 2" xfId="15083"/>
    <cellStyle name="检查单元格 2 2 7 2 2" xfId="15084"/>
    <cellStyle name="常规 54 7 2" xfId="15085"/>
    <cellStyle name="常规 49 7 2" xfId="15086"/>
    <cellStyle name="常规 2 11 3 2" xfId="15087"/>
    <cellStyle name="常规 27 3 4 3 3" xfId="15088"/>
    <cellStyle name="常规 3 11 4 2 2" xfId="15089"/>
    <cellStyle name="常规 27 3 4 3 2" xfId="15090"/>
    <cellStyle name="常规 7 3 3 7 3 3" xfId="15091"/>
    <cellStyle name="常规 6 5 2 4 2 3 2 2" xfId="15092"/>
    <cellStyle name="常规 15 3 4 2 3" xfId="15093"/>
    <cellStyle name="常规 32 3 4 3" xfId="15094"/>
    <cellStyle name="常规 27 3 4 3" xfId="15095"/>
    <cellStyle name="常规 54 6 2" xfId="15096"/>
    <cellStyle name="常规 49 6 2" xfId="15097"/>
    <cellStyle name="常规 2 11 2 2" xfId="15098"/>
    <cellStyle name="常规 4 3 2 3 4 2 2" xfId="15099"/>
    <cellStyle name="常规 27 3 4 2 3" xfId="15100"/>
    <cellStyle name="常规 7 3 3 7 3 2 2" xfId="15101"/>
    <cellStyle name="常规 32 3 4 2 2" xfId="15102"/>
    <cellStyle name="常规 27 3 4 2 2" xfId="15103"/>
    <cellStyle name="常规 15 3 4 2 2 2" xfId="15104"/>
    <cellStyle name="常规 5 7 8" xfId="15105"/>
    <cellStyle name="常规 5 6 2 8 2" xfId="15106"/>
    <cellStyle name="常规 32 3 4 2" xfId="15107"/>
    <cellStyle name="常规 27 3 4 2" xfId="15108"/>
    <cellStyle name="常规 7 3 3 7 3 2" xfId="15109"/>
    <cellStyle name="常规 4 2 3 3 2 2 2 2" xfId="15110"/>
    <cellStyle name="常规 20 3 4 2 2" xfId="15111"/>
    <cellStyle name="常规 15 3 4 2 2" xfId="15112"/>
    <cellStyle name="常规 2 5 3 2 3 3" xfId="15113"/>
    <cellStyle name="常规 3 7 2 4 6" xfId="15114"/>
    <cellStyle name="常规 15 2 4 6 2" xfId="15115"/>
    <cellStyle name="常规 2 2 6 4 3 2" xfId="15116"/>
    <cellStyle name="常规 27 3 3 7" xfId="15117"/>
    <cellStyle name="常规 2 4 2 6 6 3" xfId="15118"/>
    <cellStyle name="常规 8 2 2 3" xfId="15119"/>
    <cellStyle name="常规 3 7 2 4 5 2" xfId="15120"/>
    <cellStyle name="常规 3 11 3 5 2" xfId="15121"/>
    <cellStyle name="常规 2 4 2 6 6 2 2" xfId="15122"/>
    <cellStyle name="常规 27 3 3 6 2" xfId="15123"/>
    <cellStyle name="常规 8 2 2 2 2" xfId="15124"/>
    <cellStyle name="常规 3 7 2 4 5" xfId="15125"/>
    <cellStyle name="常规 3 11 3 5" xfId="15126"/>
    <cellStyle name="常规 8 2 2 2" xfId="15127"/>
    <cellStyle name="常规 5 4 4 4 3" xfId="15128"/>
    <cellStyle name="常规 2 4 2 6 6 2" xfId="15129"/>
    <cellStyle name="常规 27 3 3 6" xfId="15130"/>
    <cellStyle name="常规 3 7 2 4 4 3" xfId="15131"/>
    <cellStyle name="60% - 强调文字颜色 1 2 10 2" xfId="15132"/>
    <cellStyle name="常规 3 11 3 4 3" xfId="15133"/>
    <cellStyle name="标题 2 2 3 2 2" xfId="15134"/>
    <cellStyle name="常规 27 3 3 5 3" xfId="15135"/>
    <cellStyle name="常规 3 4 2 2 4" xfId="15136"/>
    <cellStyle name="常规 3 11 3 4 2 2" xfId="15137"/>
    <cellStyle name="常规 2 2 2 4 4 3" xfId="15138"/>
    <cellStyle name="常规 3 7 2 4 4 2" xfId="15139"/>
    <cellStyle name="常规 3 11 3 4 2" xfId="15140"/>
    <cellStyle name="常规 5 4 4 4 2 2" xfId="15141"/>
    <cellStyle name="常规 27 3 3 5 2" xfId="15142"/>
    <cellStyle name="常规 3 7 2 4 4" xfId="15143"/>
    <cellStyle name="常规 6 2 6 2 5" xfId="15144"/>
    <cellStyle name="常规 2 10 4 2" xfId="15145"/>
    <cellStyle name="常规 48 8 2" xfId="15146"/>
    <cellStyle name="常规 53 8 2" xfId="15147"/>
    <cellStyle name="常规 6 3 2 2 2 3 2 2" xfId="15148"/>
    <cellStyle name="常规 3 7 2 4 3 2 2" xfId="15149"/>
    <cellStyle name="常规 3 2 2 2 5 5 3" xfId="15150"/>
    <cellStyle name="常规 3 7 2 4 3 2" xfId="15151"/>
    <cellStyle name="常规 10 5 2 3 6" xfId="15152"/>
    <cellStyle name="常规 27 3 3 4" xfId="15153"/>
    <cellStyle name="常规 3 17 2" xfId="15154"/>
    <cellStyle name="常规 3 7 2 4 3" xfId="15155"/>
    <cellStyle name="常规 2 2 5 4 6 2" xfId="15156"/>
    <cellStyle name="常规 53 7 2" xfId="15157"/>
    <cellStyle name="常规 48 7 2" xfId="15158"/>
    <cellStyle name="常规 2 10 3 2" xfId="15159"/>
    <cellStyle name="常规 9 2 2 4 4 2 2" xfId="15160"/>
    <cellStyle name="常规 10 5 2 2 7" xfId="15161"/>
    <cellStyle name="常规 3 7 2 4 2 3" xfId="15162"/>
    <cellStyle name="常规 27 3 3 3 3" xfId="15163"/>
    <cellStyle name="常规 10 5 2 2 6 2" xfId="15164"/>
    <cellStyle name="常规 3 7 2 4 2 2 2" xfId="15165"/>
    <cellStyle name="常规 10 5 2 2 6" xfId="15166"/>
    <cellStyle name="常规 3 2 2 2 5 4 3" xfId="15167"/>
    <cellStyle name="常规 3 7 2 4 2 2" xfId="15168"/>
    <cellStyle name="常规 27 3 3 3 2" xfId="15169"/>
    <cellStyle name="常规 6 6 3 10 2" xfId="15170"/>
    <cellStyle name="常规 3 7 2 4 2" xfId="15171"/>
    <cellStyle name="常规 5 6 2 7 3" xfId="15172"/>
    <cellStyle name="常规 32 3 3 3" xfId="15173"/>
    <cellStyle name="常规 27 3 3 3" xfId="15174"/>
    <cellStyle name="常规 7 3 3 7 2 3" xfId="15175"/>
    <cellStyle name="常规 53 6 2" xfId="15176"/>
    <cellStyle name="常规 48 6 2" xfId="15177"/>
    <cellStyle name="常规 2 10 2 2" xfId="15178"/>
    <cellStyle name="常规 4 3 2 3 3 2 2" xfId="15179"/>
    <cellStyle name="常规 4 7 9" xfId="15180"/>
    <cellStyle name="常规 27 3 3 2 3" xfId="15181"/>
    <cellStyle name="常规 3 7 2 3 6 2" xfId="15182"/>
    <cellStyle name="常规 15 2 4 5 2 2" xfId="15183"/>
    <cellStyle name="常规 3 7 2 3 6" xfId="15184"/>
    <cellStyle name="常规 15 2 4 5 2" xfId="15185"/>
    <cellStyle name="常规 27 3 2 7" xfId="15186"/>
    <cellStyle name="常规 3 7 2 3 5" xfId="15187"/>
    <cellStyle name="强调文字颜色 4 2 2 4 4 3" xfId="15188"/>
    <cellStyle name="常规 3 11 2 5" xfId="15189"/>
    <cellStyle name="常规 5 4 4 3 3" xfId="15190"/>
    <cellStyle name="常规 2 4 2 6 5 2" xfId="15191"/>
    <cellStyle name="常规 27 3 2 6" xfId="15192"/>
    <cellStyle name="常规 3 7 2 3 4 3" xfId="15193"/>
    <cellStyle name="常规 9 2 2 4 3 4 2" xfId="15194"/>
    <cellStyle name="常规 3 11 2 4 3" xfId="15195"/>
    <cellStyle name="标题 2 2 2 2 2" xfId="15196"/>
    <cellStyle name="常规 27 3 2 5 3" xfId="15197"/>
    <cellStyle name="常规 7 5 3" xfId="15198"/>
    <cellStyle name="常规 3 7 2 3 4 2 2" xfId="15199"/>
    <cellStyle name="常规 3 3 2 2 4" xfId="15200"/>
    <cellStyle name="常规 3 11 2 4 2 2" xfId="15201"/>
    <cellStyle name="常规 7 4 7 3 2 2" xfId="15202"/>
    <cellStyle name="常规 3 3 2 3 4 5 2" xfId="15203"/>
    <cellStyle name="常规 2 9 3 2 2 2 2" xfId="15204"/>
    <cellStyle name="常规 3 3 3 2 7 2" xfId="15205"/>
    <cellStyle name="常规 3 7 2 3 4 2" xfId="15206"/>
    <cellStyle name="常规 3 2 2 2 4 6 3" xfId="15207"/>
    <cellStyle name="强调文字颜色 4 2 2 4 4 2 2" xfId="15208"/>
    <cellStyle name="常规 3 11 2 4 2" xfId="15209"/>
    <cellStyle name="常规 5 4 4 3 2" xfId="15210"/>
    <cellStyle name="常规 27 3 2 5" xfId="15211"/>
    <cellStyle name="常规 2 2 5 4 5 3" xfId="15212"/>
    <cellStyle name="常规 3 16 3" xfId="15213"/>
    <cellStyle name="常规 3 7 2 3 4" xfId="15214"/>
    <cellStyle name="常规 6 2 5 2 5" xfId="15215"/>
    <cellStyle name="常规 52 8 2" xfId="15216"/>
    <cellStyle name="常规 47 8 2" xfId="15217"/>
    <cellStyle name="常规 6 3 2 2 2 2 2 2" xfId="15218"/>
    <cellStyle name="常规 9 2 2 4 3 3 2" xfId="15219"/>
    <cellStyle name="常规 3 7 2 3 3 3" xfId="15220"/>
    <cellStyle name="常规 3 9 9" xfId="15221"/>
    <cellStyle name="常规 27 3 2 4 3" xfId="15222"/>
    <cellStyle name="常规 3 3 2 3 2 3 4 3" xfId="15223"/>
    <cellStyle name="常规 3 7 2 3 3 2 2" xfId="15224"/>
    <cellStyle name="常规 6 5 3" xfId="15225"/>
    <cellStyle name="常规 3 11 2 3 2 2" xfId="15226"/>
    <cellStyle name="常规 3 2 2 2 4 5 3" xfId="15227"/>
    <cellStyle name="常规 3 7 2 3 3 2" xfId="15228"/>
    <cellStyle name="常规 3 16 2 2" xfId="15229"/>
    <cellStyle name="常规 2 2 5 4 5 2 2" xfId="15230"/>
    <cellStyle name="常规 2 2 2 2 3 2 5 2" xfId="15231"/>
    <cellStyle name="常规 8 2 5 2 2 2" xfId="15232"/>
    <cellStyle name="常规 14 3 2 5" xfId="15233"/>
    <cellStyle name="常规 7 2 3 5 6" xfId="15234"/>
    <cellStyle name="常规 55 2 3 2 3" xfId="15235"/>
    <cellStyle name="常规 27 3 2 4" xfId="15236"/>
    <cellStyle name="常规 7 3 2 2 2 3 3 2 2" xfId="15237"/>
    <cellStyle name="常规 3 7 2 3 3" xfId="15238"/>
    <cellStyle name="常规 2 2 5 4 5 2" xfId="15239"/>
    <cellStyle name="常规 3 16 2" xfId="15240"/>
    <cellStyle name="常规 27 3 2 3 6" xfId="15241"/>
    <cellStyle name="常规 52 7 2 2" xfId="15242"/>
    <cellStyle name="常规 47 7 2 2" xfId="15243"/>
    <cellStyle name="常规 52 7 2" xfId="15244"/>
    <cellStyle name="常规 47 7 2" xfId="15245"/>
    <cellStyle name="常规 9 2 2 4 3 2 2" xfId="15246"/>
    <cellStyle name="常规 3 7 2 3 2 3" xfId="15247"/>
    <cellStyle name="常规 3 8 9" xfId="15248"/>
    <cellStyle name="常规 27 3 2 3 3" xfId="15249"/>
    <cellStyle name="20% - 强调文字颜色 1 2 2 4" xfId="15250"/>
    <cellStyle name="常规 4 2 2 3 3 5 3" xfId="15251"/>
    <cellStyle name="常规 27 3 2 2 5 2 2" xfId="15252"/>
    <cellStyle name="常规 3 4 3 4 5 3" xfId="15253"/>
    <cellStyle name="常规 3 2 2 3 2 3 6 2" xfId="15254"/>
    <cellStyle name="常规 2 4 5 3 2 2 3" xfId="15255"/>
    <cellStyle name="常规 27 3 2 2 5" xfId="15256"/>
    <cellStyle name="常规 3 2 7 2 2 2" xfId="15257"/>
    <cellStyle name="常规 5 2 3 2 4 5 2" xfId="15258"/>
    <cellStyle name="常规 52 6 2" xfId="15259"/>
    <cellStyle name="常规 47 6 2" xfId="15260"/>
    <cellStyle name="常规 2 5 2 2 2 5" xfId="15261"/>
    <cellStyle name="60% - 强调文字颜色 1 2 6 4 3" xfId="15262"/>
    <cellStyle name="常规 2 2 3 3 2 2 2 3 2" xfId="15263"/>
    <cellStyle name="常规 15 3 3 4 3" xfId="15264"/>
    <cellStyle name="常规 7 3 3 6 5 3" xfId="15265"/>
    <cellStyle name="常规 27 2 6 3" xfId="15266"/>
    <cellStyle name="常规 32 2 6 3" xfId="15267"/>
    <cellStyle name="常规 7 3 3 2 7" xfId="15268"/>
    <cellStyle name="常规 6 12 2 6 2" xfId="15269"/>
    <cellStyle name="常规 2 5 2 2 2 4 2" xfId="15270"/>
    <cellStyle name="常规 15 3 3 4 2 2" xfId="15271"/>
    <cellStyle name="常规 7 3 3 6 5 2 2" xfId="15272"/>
    <cellStyle name="常规 27 2 6 2 2" xfId="15273"/>
    <cellStyle name="常规 32 2 6 2 2" xfId="15274"/>
    <cellStyle name="常规 6 8 3 3 3 2 2" xfId="15275"/>
    <cellStyle name="常规 32 2 6 2" xfId="15276"/>
    <cellStyle name="常规 27 2 6 2" xfId="15277"/>
    <cellStyle name="常规 7 3 3 6 5 2" xfId="15278"/>
    <cellStyle name="常规 15 3 3 4 2" xfId="15279"/>
    <cellStyle name="60% - 强调文字颜色 1 2 6 3 3" xfId="15280"/>
    <cellStyle name="常规 15 3 2 2 5 2 2" xfId="15281"/>
    <cellStyle name="常规 4 2 2 2 4 2 3" xfId="15282"/>
    <cellStyle name="常规 3 3 3 2 4 2 3" xfId="15283"/>
    <cellStyle name="常规 32 2 5 3" xfId="15284"/>
    <cellStyle name="常规 27 2 5 3" xfId="15285"/>
    <cellStyle name="常规 2 2 6 3 3 6" xfId="15286"/>
    <cellStyle name="常规 15 3 3 3 3" xfId="15287"/>
    <cellStyle name="常规 2 2 3 3 2 2 2 2 2" xfId="15288"/>
    <cellStyle name="常规 7 3 3 6 4 3" xfId="15289"/>
    <cellStyle name="20% - 强调文字颜色 2 2 5 2 2" xfId="15290"/>
    <cellStyle name="常规 3 5 4 3 3" xfId="15291"/>
    <cellStyle name="常规 45 2 3 3 2 2" xfId="15292"/>
    <cellStyle name="常规 50 2 3 3 2 2" xfId="15293"/>
    <cellStyle name="常规 2 2 3 6 5 2" xfId="15294"/>
    <cellStyle name="常规 3 10 5 2" xfId="15295"/>
    <cellStyle name="常规 32 2 5 2 2" xfId="15296"/>
    <cellStyle name="常规 27 2 5 2 2" xfId="15297"/>
    <cellStyle name="常规 2 2 6 3 3 5 2" xfId="15298"/>
    <cellStyle name="常规 15 3 3 3 2 2" xfId="15299"/>
    <cellStyle name="常规 7 3 3 6 4 2 2" xfId="15300"/>
    <cellStyle name="常规 27 2 4 5" xfId="15301"/>
    <cellStyle name="常规 5 4 3 5 2" xfId="15302"/>
    <cellStyle name="常规 15 3 3 2 5" xfId="15303"/>
    <cellStyle name="常规 3 10 4 4" xfId="15304"/>
    <cellStyle name="常规 15 3 3 2 4 2" xfId="15305"/>
    <cellStyle name="常规 27 2 4 4 2" xfId="15306"/>
    <cellStyle name="计算 2 2 4" xfId="15307"/>
    <cellStyle name="常规 58 2 3 3 2" xfId="15308"/>
    <cellStyle name="强调文字颜色 5 2 2 2 7 3" xfId="15309"/>
    <cellStyle name="常规 3 10 4 3 2" xfId="15310"/>
    <cellStyle name="常规 15 3 3 2 4" xfId="15311"/>
    <cellStyle name="常规 2 2 6 3 2 7" xfId="15312"/>
    <cellStyle name="常规 27 2 4 4" xfId="15313"/>
    <cellStyle name="常规 27 2 4 3 3" xfId="15314"/>
    <cellStyle name="常规 15 3 3 2 3 3" xfId="15315"/>
    <cellStyle name="常规 7 2 3 7 4" xfId="15316"/>
    <cellStyle name="常规 27 2 4 3 2 2" xfId="15317"/>
    <cellStyle name="常规 14 3 4 3" xfId="15318"/>
    <cellStyle name="常规 4 2 3 2 2 2 3" xfId="15319"/>
    <cellStyle name="常规 15 3 3 2 3 2 2" xfId="15320"/>
    <cellStyle name="强调文字颜色 5 2 2 2 6 3" xfId="15321"/>
    <cellStyle name="常规 3 10 4 2 2" xfId="15322"/>
    <cellStyle name="常规 21 2 3 2 2 4 3" xfId="15323"/>
    <cellStyle name="常规 27 2 4 3 2" xfId="15324"/>
    <cellStyle name="常规 2 2 6 3 2 6 2" xfId="15325"/>
    <cellStyle name="常规 15 3 3 2 3 2" xfId="15326"/>
    <cellStyle name="常规 7 3 3 6 3 3" xfId="15327"/>
    <cellStyle name="常规 6 5 2 4 2 2 2 2" xfId="15328"/>
    <cellStyle name="常规 32 2 4 3" xfId="15329"/>
    <cellStyle name="常规 27 2 4 3" xfId="15330"/>
    <cellStyle name="常规 2 2 6 3 2 6" xfId="15331"/>
    <cellStyle name="常规 20 3 3 2 3" xfId="15332"/>
    <cellStyle name="常规 15 3 3 2 3" xfId="15333"/>
    <cellStyle name="常规 6 10 3 2 3 2" xfId="15334"/>
    <cellStyle name="常规 27 2 4 2 3" xfId="15335"/>
    <cellStyle name="常规 2 2 6 3 2 5 3" xfId="15336"/>
    <cellStyle name="常规 4 3 2 2 4 2 2" xfId="15337"/>
    <cellStyle name="常规 15 3 3 2 2 3" xfId="15338"/>
    <cellStyle name="常规 2 2 6 3 2 5 2 2" xfId="15339"/>
    <cellStyle name="常规 27 2 4 2 2 2" xfId="15340"/>
    <cellStyle name="常规 14 2 4 3" xfId="15341"/>
    <cellStyle name="常规 15 3 3 2 2 2 2" xfId="15342"/>
    <cellStyle name="常规 7 3 3 6 3 2 2" xfId="15343"/>
    <cellStyle name="常规 2 2 6 3 2 5 2" xfId="15344"/>
    <cellStyle name="常规 32 2 4 2 2" xfId="15345"/>
    <cellStyle name="常规 27 2 4 2 2" xfId="15346"/>
    <cellStyle name="常规 20 3 3 2 2 2" xfId="15347"/>
    <cellStyle name="常规 15 3 3 2 2 2" xfId="15348"/>
    <cellStyle name="常规 2 2 6 3 2 5" xfId="15349"/>
    <cellStyle name="常规 27 2 4 2" xfId="15350"/>
    <cellStyle name="常规 32 2 4 2" xfId="15351"/>
    <cellStyle name="常规 20 3 3 2 2" xfId="15352"/>
    <cellStyle name="常规 15 3 3 2 2" xfId="15353"/>
    <cellStyle name="常规 7 3 3 6 3 2" xfId="15354"/>
    <cellStyle name="常规 32 2 3 4 2" xfId="15355"/>
    <cellStyle name="常规 27 2 3 4 2" xfId="15356"/>
    <cellStyle name="常规 32 2 3 3 3" xfId="15357"/>
    <cellStyle name="常规 27 2 3 3 3" xfId="15358"/>
    <cellStyle name="常规 4 3 2 2 3 3 2" xfId="15359"/>
    <cellStyle name="常规 32 2 3 3 2 2" xfId="15360"/>
    <cellStyle name="常规 27 2 3 3 2 2" xfId="15361"/>
    <cellStyle name="常规 13 3 4 3" xfId="15362"/>
    <cellStyle name="常规 32 2 3 3 2" xfId="15363"/>
    <cellStyle name="常规 27 2 3 3 2" xfId="15364"/>
    <cellStyle name="常规 7 3 3 6 2 3" xfId="15365"/>
    <cellStyle name="常规 32 2 3 3" xfId="15366"/>
    <cellStyle name="常规 27 2 3 3" xfId="15367"/>
    <cellStyle name="常规 32 2 3 2 3" xfId="15368"/>
    <cellStyle name="常规 27 2 3 2 3" xfId="15369"/>
    <cellStyle name="常规 4 3 2 2 3 2 2" xfId="15370"/>
    <cellStyle name="常规 32 2 3 2 2 2" xfId="15371"/>
    <cellStyle name="常规 27 2 3 2 2 2" xfId="15372"/>
    <cellStyle name="常规 13 2 4 3" xfId="15373"/>
    <cellStyle name="常规 7 3 3 6 2 2 2" xfId="15374"/>
    <cellStyle name="常规 32 2 3 2 2" xfId="15375"/>
    <cellStyle name="常规 27 2 3 2 2" xfId="15376"/>
    <cellStyle name="常规 7 3 3 6 2 2" xfId="15377"/>
    <cellStyle name="常规 27 2 3 2" xfId="15378"/>
    <cellStyle name="常规 32 2 3 2" xfId="15379"/>
    <cellStyle name="常规 32 2 2 7" xfId="15380"/>
    <cellStyle name="常规 27 2 2 7" xfId="15381"/>
    <cellStyle name="常规 2 4 2 5 5 3" xfId="15382"/>
    <cellStyle name="常规 3 3 5 3 4 2" xfId="15383"/>
    <cellStyle name="常规 3 7 2" xfId="15384"/>
    <cellStyle name="常规 2 4 3 2 2 2 3 3" xfId="15385"/>
    <cellStyle name="常规 27 2 2 6 2 2" xfId="15386"/>
    <cellStyle name="常规 34 2 3 3 2 2" xfId="15387"/>
    <cellStyle name="常规 29 2 3 3 2 2" xfId="15388"/>
    <cellStyle name="常规 3 10 2 5 2" xfId="15389"/>
    <cellStyle name="常规 3 4 3 4 6 2" xfId="15390"/>
    <cellStyle name="常规 32 2 2 6" xfId="15391"/>
    <cellStyle name="常规 27 2 2 6" xfId="15392"/>
    <cellStyle name="常规 5 4 3 3 3" xfId="15393"/>
    <cellStyle name="常规 2 4 2 5 5 2" xfId="15394"/>
    <cellStyle name="常规 4 3 2 2 2 5 2" xfId="15395"/>
    <cellStyle name="常规 32 2 2 5 3" xfId="15396"/>
    <cellStyle name="常规 27 2 2 5 3" xfId="15397"/>
    <cellStyle name="常规 2 3 2 2 4" xfId="15398"/>
    <cellStyle name="常规 3 10 2 4 2 2" xfId="15399"/>
    <cellStyle name="常规 5 4 3 3 2 2" xfId="15400"/>
    <cellStyle name="常规 27 2 2 5 2" xfId="15401"/>
    <cellStyle name="常规 32 2 2 5 2" xfId="15402"/>
    <cellStyle name="常规 3 10 2 4 2" xfId="15403"/>
    <cellStyle name="强调文字颜色 4 2 2 3 4 2 2" xfId="15404"/>
    <cellStyle name="常规 5 4 3 3 2" xfId="15405"/>
    <cellStyle name="常规 32 2 2 5" xfId="15406"/>
    <cellStyle name="常规 27 2 2 5" xfId="15407"/>
    <cellStyle name="常规 4 3 2 2 2 4 2" xfId="15408"/>
    <cellStyle name="常规 27 2 2 4 3" xfId="15409"/>
    <cellStyle name="常规 32 2 2 4 3" xfId="15410"/>
    <cellStyle name="常规 10 10 3 6" xfId="15411"/>
    <cellStyle name="常规 27 2 2 4 2" xfId="15412"/>
    <cellStyle name="常规 32 2 2 4 2" xfId="15413"/>
    <cellStyle name="常规 4 3 2 2 2 3 2 2" xfId="15414"/>
    <cellStyle name="常规 12 3 5 3" xfId="15415"/>
    <cellStyle name="常规 27 2 2 3 3 2" xfId="15416"/>
    <cellStyle name="常规 4 3 2 2 2 3 2" xfId="15417"/>
    <cellStyle name="常规 10 10 2 7" xfId="15418"/>
    <cellStyle name="常规 27 2 2 3 3" xfId="15419"/>
    <cellStyle name="常规 32 2 2 3 3" xfId="15420"/>
    <cellStyle name="常规 2 3 4 2 2 2" xfId="15421"/>
    <cellStyle name="常规 12 3 4 4" xfId="15422"/>
    <cellStyle name="常规 27 2 2 3 2 3" xfId="15423"/>
    <cellStyle name="常规 6 2 3 2 2 2 5" xfId="15424"/>
    <cellStyle name="输入 2 2 11" xfId="15425"/>
    <cellStyle name="常规 12 3 4 3 2" xfId="15426"/>
    <cellStyle name="常规 27 2 2 3 2 2 2" xfId="15427"/>
    <cellStyle name="常规 10 10 2 6 2" xfId="15428"/>
    <cellStyle name="常规 12 3 4 3" xfId="15429"/>
    <cellStyle name="常规 27 2 2 3 2 2" xfId="15430"/>
    <cellStyle name="常规 32 2 2 3 2 2" xfId="15431"/>
    <cellStyle name="常规 15 4 7 2" xfId="15432"/>
    <cellStyle name="常规 4 2 3 3 3 5 2" xfId="15433"/>
    <cellStyle name="常规 15 4 2 2 3 2 2" xfId="15434"/>
    <cellStyle name="常规 27 2 2 2 4" xfId="15435"/>
    <cellStyle name="常规 4 3 2 2 2 2 3" xfId="15436"/>
    <cellStyle name="常规 12 2 5 3" xfId="15437"/>
    <cellStyle name="常规 4 3 2 2 2 2 2 2" xfId="15438"/>
    <cellStyle name="常规 27 2 2 2 3 2" xfId="15439"/>
    <cellStyle name="常规 4 3 2 2 2 2 2" xfId="15440"/>
    <cellStyle name="常规 32 2 2 2 3" xfId="15441"/>
    <cellStyle name="常规 27 2 2 2 3" xfId="15442"/>
    <cellStyle name="常规 6 2 8 3 2" xfId="15443"/>
    <cellStyle name="常规 27 2 2 2 2 3" xfId="15444"/>
    <cellStyle name="常规 12 2 4 4" xfId="15445"/>
    <cellStyle name="常规 5 3 2 2 2 4 3" xfId="15446"/>
    <cellStyle name="常规 12 2 4 3 2" xfId="15447"/>
    <cellStyle name="常规 27 2 2 2 2 2 2" xfId="15448"/>
    <cellStyle name="常规 32 2 2 2 2" xfId="15449"/>
    <cellStyle name="常规 27 2 2 2 2" xfId="15450"/>
    <cellStyle name="常规 32 2 2 2" xfId="15451"/>
    <cellStyle name="常规 27 2 2 2" xfId="15452"/>
    <cellStyle name="常规 7 3 2 9 2" xfId="15453"/>
    <cellStyle name="常规 26 5 3" xfId="15454"/>
    <cellStyle name="常规 31 5 3" xfId="15455"/>
    <cellStyle name="常规 4 4 2 2 4 2 2" xfId="15456"/>
    <cellStyle name="常规 31 5 2 2" xfId="15457"/>
    <cellStyle name="常规 26 5 2 2" xfId="15458"/>
    <cellStyle name="常规 15 2 5 3 2" xfId="15459"/>
    <cellStyle name="常规 31 4 5 2" xfId="15460"/>
    <cellStyle name="常规 26 4 5 2" xfId="15461"/>
    <cellStyle name="常规 15 2 5 3" xfId="15462"/>
    <cellStyle name="常规 20 2 5 3" xfId="15463"/>
    <cellStyle name="常规 31 4 5" xfId="15464"/>
    <cellStyle name="常规 26 4 5" xfId="15465"/>
    <cellStyle name="常规 15 2 5 2 3" xfId="15466"/>
    <cellStyle name="常规 31 4 4 3" xfId="15467"/>
    <cellStyle name="常规 26 4 4 3" xfId="15468"/>
    <cellStyle name="常规 31 4 4 2" xfId="15469"/>
    <cellStyle name="常规 26 4 4 2" xfId="15470"/>
    <cellStyle name="常规 20 2 5 2 2" xfId="15471"/>
    <cellStyle name="常规 15 2 5 2 2" xfId="15472"/>
    <cellStyle name="常规 31 4 3 3" xfId="15473"/>
    <cellStyle name="常规 26 4 3 3" xfId="15474"/>
    <cellStyle name="常规 7 3 2 8 2 2" xfId="15475"/>
    <cellStyle name="常规 26 4 3 2" xfId="15476"/>
    <cellStyle name="常规 31 4 3 2" xfId="15477"/>
    <cellStyle name="常规 7 3 2 8 2" xfId="15478"/>
    <cellStyle name="常规 26 4 3" xfId="15479"/>
    <cellStyle name="常规 31 4 3" xfId="15480"/>
    <cellStyle name="常规 3 2 2 2 3 3 4 2 2" xfId="15481"/>
    <cellStyle name="常规 6 8 3 2 4 2 2" xfId="15482"/>
    <cellStyle name="常规 31 3 6 2" xfId="15483"/>
    <cellStyle name="常规 26 3 6 2" xfId="15484"/>
    <cellStyle name="常规 3 7 2 2 6" xfId="15485"/>
    <cellStyle name="常规 15 2 4 4 2" xfId="15486"/>
    <cellStyle name="常规 20 2 4 4 2" xfId="15487"/>
    <cellStyle name="常规 3 2 4 5 2 2" xfId="15488"/>
    <cellStyle name="常规 15 2 4 4" xfId="15489"/>
    <cellStyle name="常规 20 2 4 4" xfId="15490"/>
    <cellStyle name="常规 26 3 6" xfId="15491"/>
    <cellStyle name="常规 31 3 6" xfId="15492"/>
    <cellStyle name="40% - 强调文字颜色 2 12" xfId="15493"/>
    <cellStyle name="常规 31 3 5 3" xfId="15494"/>
    <cellStyle name="常规 26 3 5 3" xfId="15495"/>
    <cellStyle name="常规 20 2 4 3 3" xfId="15496"/>
    <cellStyle name="常规 15 2 4 3 3" xfId="15497"/>
    <cellStyle name="常规 31 3 5 2" xfId="15498"/>
    <cellStyle name="常规 26 3 5 2" xfId="15499"/>
    <cellStyle name="常规 20 2 4 3 2" xfId="15500"/>
    <cellStyle name="常规 15 2 4 3 2" xfId="15501"/>
    <cellStyle name="常规 15 3 3 3 2 2 2" xfId="15502"/>
    <cellStyle name="常规 31 3 5" xfId="15503"/>
    <cellStyle name="常规 26 3 5" xfId="15504"/>
    <cellStyle name="常规 20 2 4 3" xfId="15505"/>
    <cellStyle name="常规 15 2 4 3" xfId="15506"/>
    <cellStyle name="常规 7 3 2 7 3" xfId="15507"/>
    <cellStyle name="常规 15 2 4 2" xfId="15508"/>
    <cellStyle name="常规 20 2 4 2" xfId="15509"/>
    <cellStyle name="常规 26 3 4" xfId="15510"/>
    <cellStyle name="常规 31 3 4" xfId="15511"/>
    <cellStyle name="常规 7 3 2 6 5 2 2" xfId="15512"/>
    <cellStyle name="常规 15 2 3 4 2 2" xfId="15513"/>
    <cellStyle name="常规 26 2 6 2 2" xfId="15514"/>
    <cellStyle name="常规 31 2 6 2 2" xfId="15515"/>
    <cellStyle name="常规 15 2 3 4 2" xfId="15516"/>
    <cellStyle name="常规 20 2 3 4 2" xfId="15517"/>
    <cellStyle name="常规 7 3 2 6 5 2" xfId="15518"/>
    <cellStyle name="常规 26 2 6 2" xfId="15519"/>
    <cellStyle name="常规 31 2 6 2" xfId="15520"/>
    <cellStyle name="常规 11 11" xfId="15521"/>
    <cellStyle name="常规 5 3 3 3 3 2 2" xfId="15522"/>
    <cellStyle name="常规 7 3 2 6 4 2 2" xfId="15523"/>
    <cellStyle name="常规 15 2 3 3 2 2" xfId="15524"/>
    <cellStyle name="常规 20 2 3 3 2 2" xfId="15525"/>
    <cellStyle name="常规 31 2 5 2 2" xfId="15526"/>
    <cellStyle name="常规 26 2 5 2 2" xfId="15527"/>
    <cellStyle name="常规 15 2 3 3 2" xfId="15528"/>
    <cellStyle name="常规 20 2 3 3 2" xfId="15529"/>
    <cellStyle name="常规 31 2 5 2" xfId="15530"/>
    <cellStyle name="常规 26 2 5 2" xfId="15531"/>
    <cellStyle name="常规 7 3 2 6 4 2" xfId="15532"/>
    <cellStyle name="常规 7 3 2 6 3 3" xfId="15533"/>
    <cellStyle name="常规 31 2 4 3" xfId="15534"/>
    <cellStyle name="常规 26 2 4 3" xfId="15535"/>
    <cellStyle name="常规 20 2 3 2 3" xfId="15536"/>
    <cellStyle name="常规 15 2 3 2 3" xfId="15537"/>
    <cellStyle name="常规 7 3 2 6 3 2 2" xfId="15538"/>
    <cellStyle name="常规 15 2 3 2 2 2" xfId="15539"/>
    <cellStyle name="常规 20 2 3 2 2 2" xfId="15540"/>
    <cellStyle name="常规 26 2 4 2 2" xfId="15541"/>
    <cellStyle name="常规 31 2 4 2 2" xfId="15542"/>
    <cellStyle name="常规 6 4 5 2 3" xfId="15543"/>
    <cellStyle name="常规 5 3 3 4 3" xfId="15544"/>
    <cellStyle name="常规 31 2 3 6" xfId="15545"/>
    <cellStyle name="常规 26 2 3 6" xfId="15546"/>
    <cellStyle name="常规 5 3 3 4 2 2" xfId="15547"/>
    <cellStyle name="常规 31 2 3 5 2" xfId="15548"/>
    <cellStyle name="常规 26 2 3 5 2" xfId="15549"/>
    <cellStyle name="常规 5 3 3 4 2" xfId="15550"/>
    <cellStyle name="常规 31 2 3 5" xfId="15551"/>
    <cellStyle name="常规 26 2 3 5" xfId="15552"/>
    <cellStyle name="常规 31 2 3 4 3" xfId="15553"/>
    <cellStyle name="常规 26 2 3 4 3" xfId="15554"/>
    <cellStyle name="常规 3 2 4 2 2 3 2 2" xfId="15555"/>
    <cellStyle name="常规 2 4 9 2" xfId="15556"/>
    <cellStyle name="常规 6 3 2 2 2 4 2 3" xfId="15557"/>
    <cellStyle name="常规 2 11 4 3" xfId="15558"/>
    <cellStyle name="常规 31 2 3 4 2" xfId="15559"/>
    <cellStyle name="常规 26 2 3 4 2" xfId="15560"/>
    <cellStyle name="常规 31 2 3 3 3" xfId="15561"/>
    <cellStyle name="常规 26 2 3 3 3" xfId="15562"/>
    <cellStyle name="常规 31 2 3 3 2" xfId="15563"/>
    <cellStyle name="常规 26 2 3 3 2" xfId="15564"/>
    <cellStyle name="常规 31 2 3 2 3" xfId="15565"/>
    <cellStyle name="常规 26 2 3 2 3" xfId="15566"/>
    <cellStyle name="常规 5 3 3 3 2 2 2" xfId="15567"/>
    <cellStyle name="常规 26 2 2 5 2 2" xfId="15568"/>
    <cellStyle name="常规 31 2 2 5 2 2" xfId="15569"/>
    <cellStyle name="常规 31 2 2 4 3" xfId="15570"/>
    <cellStyle name="常规 26 2 2 4 3" xfId="15571"/>
    <cellStyle name="常规 3 2 4 2 2 2 2 2" xfId="15572"/>
    <cellStyle name="常规 31 2 2 2 3" xfId="15573"/>
    <cellStyle name="常规 26 2 2 2 3" xfId="15574"/>
    <cellStyle name="常规 31 2 2 2 2 2" xfId="15575"/>
    <cellStyle name="常规 26 2 2 2 2 2" xfId="15576"/>
    <cellStyle name="常规 30 7 2 2" xfId="15577"/>
    <cellStyle name="常规 25 7 2 2" xfId="15578"/>
    <cellStyle name="常规 30 6 2 2" xfId="15579"/>
    <cellStyle name="常规 25 6 2 2" xfId="15580"/>
    <cellStyle name="常规 30 4 7" xfId="15581"/>
    <cellStyle name="常规 25 4 7" xfId="15582"/>
    <cellStyle name="常规 3 2 3 6 2 2" xfId="15583"/>
    <cellStyle name="常规 6 7 2 5 2 2 2" xfId="15584"/>
    <cellStyle name="常规 6 5 2 2 5 6" xfId="15585"/>
    <cellStyle name="常规 30 4 6 2" xfId="15586"/>
    <cellStyle name="常规 25 4 6 2" xfId="15587"/>
    <cellStyle name="常规 3 6 3 2 6" xfId="15588"/>
    <cellStyle name="常规 30 4 5 3" xfId="15589"/>
    <cellStyle name="常规 25 4 5 3" xfId="15590"/>
    <cellStyle name="常规 6 10 2 3 4 2" xfId="15591"/>
    <cellStyle name="常规 6 5 3 3 2 3 3 2 2" xfId="15592"/>
    <cellStyle name="常规 36 2 3 4 3" xfId="15593"/>
    <cellStyle name="检查单元格 2 6 3 2 2" xfId="15594"/>
    <cellStyle name="常规 41 2 3 3 3" xfId="15595"/>
    <cellStyle name="常规 36 2 3 3 3" xfId="15596"/>
    <cellStyle name="常规 5 2 2 3 2 2 4 3" xfId="15597"/>
    <cellStyle name="常规 41 2 3 2 3" xfId="15598"/>
    <cellStyle name="常规 36 2 3 2 3" xfId="15599"/>
    <cellStyle name="常规 30 3 5 2 2" xfId="15600"/>
    <cellStyle name="常规 25 3 5 2 2" xfId="15601"/>
    <cellStyle name="常规 2 2 4 4 3 5 2" xfId="15602"/>
    <cellStyle name="检查单元格 2 6 2 2 2" xfId="15603"/>
    <cellStyle name="常规 41 2 2 3 3" xfId="15604"/>
    <cellStyle name="常规 36 2 2 3 3" xfId="15605"/>
    <cellStyle name="常规 41 2 2 2 3" xfId="15606"/>
    <cellStyle name="常规 36 2 2 2 3" xfId="15607"/>
    <cellStyle name="常规 3 4 4 3 3" xfId="15608"/>
    <cellStyle name="常规 6 6 2 4 2 5 2" xfId="15609"/>
    <cellStyle name="常规 45 2 2 3 2 2" xfId="15610"/>
    <cellStyle name="常规 50 2 2 3 2 2" xfId="15611"/>
    <cellStyle name="常规 2 2 2 6 5 2" xfId="15612"/>
    <cellStyle name="常规 30 2 7 2" xfId="15613"/>
    <cellStyle name="常规 25 2 7 2" xfId="15614"/>
    <cellStyle name="常规 3 4 4 3 2 2" xfId="15615"/>
    <cellStyle name="常规 35 4 6 2" xfId="15616"/>
    <cellStyle name="常规 2 4 2 2 4 3 2 2" xfId="15617"/>
    <cellStyle name="常规 3 2 2 2 3 2 3 4 3" xfId="15618"/>
    <cellStyle name="常规 2 2 4 3 4 6" xfId="15619"/>
    <cellStyle name="常规 30 2 6 3" xfId="15620"/>
    <cellStyle name="常规 25 2 6 3" xfId="15621"/>
    <cellStyle name="常规 30 2 6 2" xfId="15622"/>
    <cellStyle name="常规 25 2 6 2" xfId="15623"/>
    <cellStyle name="常规 2 2 4 3 4 5" xfId="15624"/>
    <cellStyle name="常规 3 2 2 2 3 2 3 4 2 2" xfId="15625"/>
    <cellStyle name="常规 2 2 4 3 3 6" xfId="15626"/>
    <cellStyle name="常规 25 2 5 3" xfId="15627"/>
    <cellStyle name="常规 30 2 5 3" xfId="15628"/>
    <cellStyle name="常规 2 2 4 3 3 5 2" xfId="15629"/>
    <cellStyle name="常规 25 2 5 2 2" xfId="15630"/>
    <cellStyle name="常规 30 2 5 2 2" xfId="15631"/>
    <cellStyle name="常规 5 2 3 4 3" xfId="15632"/>
    <cellStyle name="常规 30 2 3 6" xfId="15633"/>
    <cellStyle name="常规 25 2 3 6" xfId="15634"/>
    <cellStyle name="常规 30 2 3 5 2" xfId="15635"/>
    <cellStyle name="常规 25 2 3 5 2" xfId="15636"/>
    <cellStyle name="常规 5 2 3 4 2 2" xfId="15637"/>
    <cellStyle name="好 2 5 6 2 2" xfId="15638"/>
    <cellStyle name="常规 30 2 3 4 3" xfId="15639"/>
    <cellStyle name="常规 25 2 3 4 3" xfId="15640"/>
    <cellStyle name="常规 30 2 3 3 2" xfId="15641"/>
    <cellStyle name="常规 25 2 3 3 2" xfId="15642"/>
    <cellStyle name="常规 5 2 3 3 3" xfId="15643"/>
    <cellStyle name="常规 30 2 2 6" xfId="15644"/>
    <cellStyle name="常规 25 2 2 6" xfId="15645"/>
    <cellStyle name="常规 30 2 2 3 2 2" xfId="15646"/>
    <cellStyle name="常规 25 2 2 3 2 2" xfId="15647"/>
    <cellStyle name="常规 30 2 2 3 2" xfId="15648"/>
    <cellStyle name="常规 25 2 2 3 2" xfId="15649"/>
    <cellStyle name="常规 30 2 2 2 2 2" xfId="15650"/>
    <cellStyle name="常规 25 2 2 2 2 2" xfId="15651"/>
    <cellStyle name="常规 6 6 2 2 5 2 3" xfId="15652"/>
    <cellStyle name="常规 17 3 2 3 3" xfId="15653"/>
    <cellStyle name="常规 22 3 2 3 3" xfId="15654"/>
    <cellStyle name="常规 6 2 5 2 2 2 2 2" xfId="15655"/>
    <cellStyle name="常规 30 15" xfId="15656"/>
    <cellStyle name="常规 13 4 2 2" xfId="15657"/>
    <cellStyle name="常规 15 2 3 4" xfId="15658"/>
    <cellStyle name="常规 20 2 3 4" xfId="15659"/>
    <cellStyle name="常规 7 3 2 6 5" xfId="15660"/>
    <cellStyle name="常规 26 2 6" xfId="15661"/>
    <cellStyle name="常规 31 2 6" xfId="15662"/>
    <cellStyle name="常规 2 9 6" xfId="15663"/>
    <cellStyle name="常规 24 6 2 2" xfId="15664"/>
    <cellStyle name="常规 2 2 3 5 3 6" xfId="15665"/>
    <cellStyle name="常规 24 4 5 3" xfId="15666"/>
    <cellStyle name="常规 3 2 2 2 3 2 2 7" xfId="15667"/>
    <cellStyle name="常规 6 5 2 2 2 2 2 4" xfId="15668"/>
    <cellStyle name="常规 3 4 3 5 2" xfId="15669"/>
    <cellStyle name="常规 3 2 2 2 3 2 2 6 2" xfId="15670"/>
    <cellStyle name="常规 24 2 3 5 2" xfId="15671"/>
    <cellStyle name="常规 6 7 2 4 5 2" xfId="15672"/>
    <cellStyle name="常规 3 2 2 9 2" xfId="15673"/>
    <cellStyle name="常规 2 2 2 3 3 2 2 2 3" xfId="15674"/>
    <cellStyle name="常规 10 2 3 2 3 4 3" xfId="15675"/>
    <cellStyle name="常规 24 2 3 4 2 2" xfId="15676"/>
    <cellStyle name="常规 50 2 5 3" xfId="15677"/>
    <cellStyle name="常规 45 2 5 3" xfId="15678"/>
    <cellStyle name="常规 24 2 2 5 2 2" xfId="15679"/>
    <cellStyle name="常规 23 4 7" xfId="15680"/>
    <cellStyle name="常规 6 15 5 3" xfId="15681"/>
    <cellStyle name="强调文字颜色 1 2 2 3 4 2 2" xfId="15682"/>
    <cellStyle name="常规 3 2 2 3 2 4 5 3" xfId="15683"/>
    <cellStyle name="常规 6 15 5 2" xfId="15684"/>
    <cellStyle name="强调文字颜色 4 2 4 4 2 2" xfId="15685"/>
    <cellStyle name="常规 3 2 2 3 2 4 5 2" xfId="15686"/>
    <cellStyle name="常规 2 4 3 9 3" xfId="15687"/>
    <cellStyle name="常规 3 4 3 3 2 3" xfId="15688"/>
    <cellStyle name="常规 6 13 3 2" xfId="15689"/>
    <cellStyle name="常规 3 2 2 3 2 2 3 2" xfId="15690"/>
    <cellStyle name="常规 3 4 3 3 2 2 2" xfId="15691"/>
    <cellStyle name="常规 6 2 2 2 2 4" xfId="15692"/>
    <cellStyle name="常规 22 7 6 2" xfId="15693"/>
    <cellStyle name="常规 3 3 4 2 6" xfId="15694"/>
    <cellStyle name="常规 17 5 6 2" xfId="15695"/>
    <cellStyle name="常规 22 5 6 2" xfId="15696"/>
    <cellStyle name="常规 22 7 5" xfId="15697"/>
    <cellStyle name="常规 10 4 2 2 2 2 2" xfId="15698"/>
    <cellStyle name="60% - 强调文字颜色 2 2 6 5" xfId="15699"/>
    <cellStyle name="常规 21 3 3 5" xfId="15700"/>
    <cellStyle name="常规 22 7 4" xfId="15701"/>
    <cellStyle name="常规 4 2 3 5 6 2" xfId="15702"/>
    <cellStyle name="常规 3 5 4 4 2" xfId="15703"/>
    <cellStyle name="常规 22 7 3 3" xfId="15704"/>
    <cellStyle name="20% - 强调文字颜色 3 2 2 11" xfId="15705"/>
    <cellStyle name="常规 22 7 3 2" xfId="15706"/>
    <cellStyle name="20% - 强调文字颜色 3 2 2 10" xfId="15707"/>
    <cellStyle name="常规 22 7 2 2 2" xfId="15708"/>
    <cellStyle name="常规 3 3 4 3 6" xfId="15709"/>
    <cellStyle name="常规 22 5 7 2" xfId="15710"/>
    <cellStyle name="常规 2 2 3 2 2 2 2 5 3" xfId="15711"/>
    <cellStyle name="20% - 强调文字颜色 4 2 2 2 2 5" xfId="15712"/>
    <cellStyle name="常规 3 3 4 2 6 2" xfId="15713"/>
    <cellStyle name="常规 22 5 6 2 2" xfId="15714"/>
    <cellStyle name="常规 3 2 5 2 3 2" xfId="15715"/>
    <cellStyle name="常规 6 6 2 2 3 4 2 2" xfId="15716"/>
    <cellStyle name="常规 30 2 2 7" xfId="15717"/>
    <cellStyle name="常规 25 2 2 7" xfId="15718"/>
    <cellStyle name="常规 5 2 3 3 4" xfId="15719"/>
    <cellStyle name="常规 9 2 3 3 8" xfId="15720"/>
    <cellStyle name="常规 4 12 4" xfId="15721"/>
    <cellStyle name="常规 2 4 3 3 2 2 5 2" xfId="15722"/>
    <cellStyle name="常规 22 5 3 2 2 2" xfId="15723"/>
    <cellStyle name="常规 22 5 2 2 3" xfId="15724"/>
    <cellStyle name="常规 2 4 4 3 2 3" xfId="15725"/>
    <cellStyle name="常规 22 4 8 2" xfId="15726"/>
    <cellStyle name="常规 3 3 3 4 6" xfId="15727"/>
    <cellStyle name="常规 3 2 3 5 4" xfId="15728"/>
    <cellStyle name="常规 3 6 2 3 6" xfId="15729"/>
    <cellStyle name="常规 3 2 3 5 3 2" xfId="15730"/>
    <cellStyle name="常规 3 6 2 2 7" xfId="15731"/>
    <cellStyle name="常规 3 2 3 5 2 3" xfId="15732"/>
    <cellStyle name="常规 22 4 3 5 3" xfId="15733"/>
    <cellStyle name="常规 21 4 7 3" xfId="15734"/>
    <cellStyle name="常规 3 2 3 3 7" xfId="15735"/>
    <cellStyle name="解释性文本 2 4 4" xfId="15736"/>
    <cellStyle name="常规 7 8 2 3 3 2 2" xfId="15737"/>
    <cellStyle name="常规 36 6" xfId="15738"/>
    <cellStyle name="常规 41 6" xfId="15739"/>
    <cellStyle name="常规 21 4 7 2 2" xfId="15740"/>
    <cellStyle name="常规 3 2 3 3 6 2" xfId="15741"/>
    <cellStyle name="常规 7 3 3 2 2 2 2" xfId="15742"/>
    <cellStyle name="常规 6 10" xfId="15743"/>
    <cellStyle name="常规 3 2 3 3 2 6" xfId="15744"/>
    <cellStyle name="常规 7 5 2 6 3" xfId="15745"/>
    <cellStyle name="20% - 强调文字颜色 6 7 2" xfId="15746"/>
    <cellStyle name="常规 22 4 2 3 6" xfId="15747"/>
    <cellStyle name="常规 22 2 3 2" xfId="15748"/>
    <cellStyle name="常规 17 2 3 2" xfId="15749"/>
    <cellStyle name="20% - 强调文字颜色 6 2 3 5 2" xfId="15750"/>
    <cellStyle name="常规 2 2 2 2 2 2 2 4 2 2" xfId="15751"/>
    <cellStyle name="常规 7 5 2 6 2" xfId="15752"/>
    <cellStyle name="常规 22 4 2 3 5" xfId="15753"/>
    <cellStyle name="常规 7 2 8 3 3" xfId="15754"/>
    <cellStyle name="常规 27 8" xfId="15755"/>
    <cellStyle name="常规 32 8" xfId="15756"/>
    <cellStyle name="常规 33 7 3" xfId="15757"/>
    <cellStyle name="常规 28 7 3" xfId="15758"/>
    <cellStyle name="常规 22 4 2 2 6" xfId="15759"/>
    <cellStyle name="常规 22 2 2 2" xfId="15760"/>
    <cellStyle name="常规 17 2 2 2" xfId="15761"/>
    <cellStyle name="20% - 强调文字颜色 6 6 2" xfId="15762"/>
    <cellStyle name="常规 7 5 2 5 3" xfId="15763"/>
    <cellStyle name="20% - 强调文字颜色 6 2 3 4 2" xfId="15764"/>
    <cellStyle name="常规 7 5 2 5 2" xfId="15765"/>
    <cellStyle name="常规 22 4 2 2 5" xfId="15766"/>
    <cellStyle name="常规 22 4 2 2 4 2" xfId="15767"/>
    <cellStyle name="常规 7 2 8 2 3" xfId="15768"/>
    <cellStyle name="常规 26 8" xfId="15769"/>
    <cellStyle name="常规 31 8" xfId="15770"/>
    <cellStyle name="常规 31 6 2 2" xfId="15771"/>
    <cellStyle name="常规 26 6 2 2" xfId="15772"/>
    <cellStyle name="常规 22 12" xfId="15773"/>
    <cellStyle name="常规 21 9 3" xfId="15774"/>
    <cellStyle name="常规 21 9 2" xfId="15775"/>
    <cellStyle name="常规 21 8 3" xfId="15776"/>
    <cellStyle name="常规 21 8 2 2" xfId="15777"/>
    <cellStyle name="常规 3 4 4 3 2" xfId="15778"/>
    <cellStyle name="常规 21 7 2 3" xfId="15779"/>
    <cellStyle name="常规 21 7 2 2" xfId="15780"/>
    <cellStyle name="常规 3 3 3 3" xfId="15781"/>
    <cellStyle name="常规 21 6 3 2 2" xfId="15782"/>
    <cellStyle name="60% - 强调文字颜色 5 2 3 3 4 3" xfId="15783"/>
    <cellStyle name="常规 21 6 3 2" xfId="15784"/>
    <cellStyle name="常规 3 8 4 3 2 2" xfId="15785"/>
    <cellStyle name="常规 21 5 7" xfId="15786"/>
    <cellStyle name="常规 6 7 4 4 2 2" xfId="15787"/>
    <cellStyle name="常规 3 4 2 6 2" xfId="15788"/>
    <cellStyle name="常规 2 7 2 5 3" xfId="15789"/>
    <cellStyle name="常规 3 9 3 4 2 2" xfId="15790"/>
    <cellStyle name="常规 3 4 2 4 2 2" xfId="15791"/>
    <cellStyle name="常规 21 5 3 3 2" xfId="15792"/>
    <cellStyle name="常规 2 4 2 3 2 3 5" xfId="15793"/>
    <cellStyle name="常规 2 3 4 3" xfId="15794"/>
    <cellStyle name="常规 2 4 3 2 3 4 2 2" xfId="15795"/>
    <cellStyle name="常规 21 5 3 2 2 2" xfId="15796"/>
    <cellStyle name="常规 2 3 3 3 2" xfId="15797"/>
    <cellStyle name="常规 2 4 2 3 2 2 5 2" xfId="15798"/>
    <cellStyle name="常规 2 4 2 3 2 2 5" xfId="15799"/>
    <cellStyle name="常规 2 3 3 3" xfId="15800"/>
    <cellStyle name="常规 21 4 4 7" xfId="15801"/>
    <cellStyle name="常规 21 5 3 2 2" xfId="15802"/>
    <cellStyle name="常规 3 11 2 5 2 2" xfId="15803"/>
    <cellStyle name="常规 3 3 3 2 4" xfId="15804"/>
    <cellStyle name="常规 21 5 2 2 3" xfId="15805"/>
    <cellStyle name="常规 2 2 3 4" xfId="15806"/>
    <cellStyle name="常规 2 2 10 3 3 2" xfId="15807"/>
    <cellStyle name="常规 6 5 3 2 4 4" xfId="15808"/>
    <cellStyle name="常规 3 2 2 4 7 2 2" xfId="15809"/>
    <cellStyle name="常规 2 4 3 2 2 4 2 2" xfId="15810"/>
    <cellStyle name="常规 21 5 2 2 2 2" xfId="15811"/>
    <cellStyle name="常规 2 2 3 3 2" xfId="15812"/>
    <cellStyle name="差 2 2 7" xfId="15813"/>
    <cellStyle name="常规 21 3 4 7" xfId="15814"/>
    <cellStyle name="常规 21 5 2 2 2" xfId="15815"/>
    <cellStyle name="常规 2 2 3 3" xfId="15816"/>
    <cellStyle name="常规 3 2 3 4 6" xfId="15817"/>
    <cellStyle name="常规 21 4 8 2" xfId="15818"/>
    <cellStyle name="强调文字颜色 4 2 4 4" xfId="15819"/>
    <cellStyle name="强调文字颜色 4 2 3 7 3" xfId="15820"/>
    <cellStyle name="常规 5 2 4 3 2 2 2" xfId="15821"/>
    <cellStyle name="常规 3 2 3 3 6" xfId="15822"/>
    <cellStyle name="常规 21 4 7 2" xfId="15823"/>
    <cellStyle name="常规 21 4 7" xfId="15824"/>
    <cellStyle name="常规 21 4 6" xfId="15825"/>
    <cellStyle name="常规 21 4 5 3" xfId="15826"/>
    <cellStyle name="常规 2 2 2 2 2 2 2 2 2 2" xfId="15827"/>
    <cellStyle name="常规 21 4 4 5" xfId="15828"/>
    <cellStyle name="常规 2 4 2 3 2 2 3" xfId="15829"/>
    <cellStyle name="常规 2 4 2 3 2 2 2" xfId="15830"/>
    <cellStyle name="常规 21 4 4 4" xfId="15831"/>
    <cellStyle name="常规 2 3 8 3 2 2" xfId="15832"/>
    <cellStyle name="常规 2 2 3 3 3 3 3 2 2" xfId="15833"/>
    <cellStyle name="常规 21 4 4 3 3" xfId="15834"/>
    <cellStyle name="常规 24 2 2 3 2 2" xfId="15835"/>
    <cellStyle name="常规 19 2 2 3 2 2" xfId="15836"/>
    <cellStyle name="解释性文本 2 2 2 9" xfId="15837"/>
    <cellStyle name="常规 21 4 4 3 2" xfId="15838"/>
    <cellStyle name="常规 2 3 4 3 2 4" xfId="15839"/>
    <cellStyle name="常规 11 7 3 2 2" xfId="15840"/>
    <cellStyle name="常规 23 5 3" xfId="15841"/>
    <cellStyle name="常规 18 5 3" xfId="15842"/>
    <cellStyle name="常规 21 4 4 3" xfId="15843"/>
    <cellStyle name="常规 21 4 3 5" xfId="15844"/>
    <cellStyle name="常规 21 4 3 4" xfId="15845"/>
    <cellStyle name="常规 21 4 3 3 3" xfId="15846"/>
    <cellStyle name="常规 2 4 2 2 2 3 6" xfId="15847"/>
    <cellStyle name="常规 2 2 3 3 3 3 2 2 2" xfId="15848"/>
    <cellStyle name="常规 2 4 2 2 2 3 5 2" xfId="15849"/>
    <cellStyle name="常规 21 4 3 3 2 2" xfId="15850"/>
    <cellStyle name="常规 2 4 2 2 2 3 5" xfId="15851"/>
    <cellStyle name="常规 21 4 3 3 2" xfId="15852"/>
    <cellStyle name="常规 21 4 3 3" xfId="15853"/>
    <cellStyle name="常规 2 4 2 2 2 2 5 2" xfId="15854"/>
    <cellStyle name="常规 21 4 3 2 2 2" xfId="15855"/>
    <cellStyle name="常规 21 4 2 8" xfId="15856"/>
    <cellStyle name="常规 3 3 2 3 4 7" xfId="15857"/>
    <cellStyle name="强调文字颜色 3 2 2 5 3 2 2" xfId="15858"/>
    <cellStyle name="常规 5 3 4 3 4 2" xfId="15859"/>
    <cellStyle name="常规 9 2 2 10" xfId="15860"/>
    <cellStyle name="常规 25 6" xfId="15861"/>
    <cellStyle name="常规 30 6" xfId="15862"/>
    <cellStyle name="解释性文本 2 2 2 2 2 2" xfId="15863"/>
    <cellStyle name="常规 29 4 2 2 2" xfId="15864"/>
    <cellStyle name="常规 34 4 2 2 2" xfId="15865"/>
    <cellStyle name="常规 55 4 4 2 2" xfId="15866"/>
    <cellStyle name="常规 21 4 2 4" xfId="15867"/>
    <cellStyle name="常规 21 4 2 3 5 2" xfId="15868"/>
    <cellStyle name="常规 6 5 2 6 2 2" xfId="15869"/>
    <cellStyle name="常规 21 4 2 3 5" xfId="15870"/>
    <cellStyle name="常规 6 5 2 6 2" xfId="15871"/>
    <cellStyle name="20% - 强调文字颜色 3 2 2 4 4" xfId="15872"/>
    <cellStyle name="警告文本 2 3 2 5 2" xfId="15873"/>
    <cellStyle name="常规 21 4 2 3 4 2 2" xfId="15874"/>
    <cellStyle name="常规 21 4 2 3 4 2" xfId="15875"/>
    <cellStyle name="常规 57 4 3 2 2" xfId="15876"/>
    <cellStyle name="常规 21 4 2 3 4" xfId="15877"/>
    <cellStyle name="常规 21 4 2 3 3 3" xfId="15878"/>
    <cellStyle name="常规 21 4 2 3 3 2 2" xfId="15879"/>
    <cellStyle name="常规 21 4 2 3 3 2" xfId="15880"/>
    <cellStyle name="常规 21 4 2 3 2 3" xfId="15881"/>
    <cellStyle name="常规 3 2 4 2 2 6 2" xfId="15882"/>
    <cellStyle name="常规 9 2 2 3 2 8" xfId="15883"/>
    <cellStyle name="常规 6 4 3 3 4 4 2" xfId="15884"/>
    <cellStyle name="常规 33 2 3 5" xfId="15885"/>
    <cellStyle name="常规 28 2 3 5" xfId="15886"/>
    <cellStyle name="常规 5 5 3 4 2" xfId="15887"/>
    <cellStyle name="常规 21 4 2 3 2 2 2" xfId="15888"/>
    <cellStyle name="常规 21 4 2 3 2 2" xfId="15889"/>
    <cellStyle name="常规 14 2 2 4 2 2" xfId="15890"/>
    <cellStyle name="常规 21 4 2 3 2" xfId="15891"/>
    <cellStyle name="常规 15 3 5 7" xfId="15892"/>
    <cellStyle name="常规 6 5 2 5 3 2" xfId="15893"/>
    <cellStyle name="常规 21 4 2 2 6 2" xfId="15894"/>
    <cellStyle name="常规 21 4 2 2 5 2 2" xfId="15895"/>
    <cellStyle name="常规 6 5 2 5 2 2 2" xfId="15896"/>
    <cellStyle name="常规 6 5 2 5 2 2" xfId="15897"/>
    <cellStyle name="常规 21 4 2 2 5 2" xfId="15898"/>
    <cellStyle name="警告文本 2 3 2 4 2" xfId="15899"/>
    <cellStyle name="20% - 强调文字颜色 3 2 2 3 4" xfId="15900"/>
    <cellStyle name="常规 7 8 2 8 2 3" xfId="15901"/>
    <cellStyle name="常规 2 2 4 3 3 4 3" xfId="15902"/>
    <cellStyle name="常规 21 4 2 2 4 2 2" xfId="15903"/>
    <cellStyle name="常规 5 3 2 2 3 2 3" xfId="15904"/>
    <cellStyle name="常规 21 4 2 2 4 2" xfId="15905"/>
    <cellStyle name="常规 21 4 2 2 4" xfId="15906"/>
    <cellStyle name="常规 21 4 2 2 3 3" xfId="15907"/>
    <cellStyle name="常规 5 4 4 4 2" xfId="15908"/>
    <cellStyle name="常规 27 3 3 5" xfId="15909"/>
    <cellStyle name="常规 21 4 2 2 3 2 2" xfId="15910"/>
    <cellStyle name="常规 5 3 2 2 2 2 3" xfId="15911"/>
    <cellStyle name="常规 21 4 2 2 3 2" xfId="15912"/>
    <cellStyle name="常规 21 4 2 2 3" xfId="15913"/>
    <cellStyle name="常规 8 2 5 3 3 2 2" xfId="15914"/>
    <cellStyle name="常规 6 4 3 2 4 5" xfId="15915"/>
    <cellStyle name="常规 21 4 2 2 2 3" xfId="15916"/>
    <cellStyle name="常规 6 4 3 2 4 4 2" xfId="15917"/>
    <cellStyle name="常规 5 4 3 4 2" xfId="15918"/>
    <cellStyle name="常规 32 2 3 5" xfId="15919"/>
    <cellStyle name="常规 27 2 3 5" xfId="15920"/>
    <cellStyle name="常规 21 4 2 2 2 2 2" xfId="15921"/>
    <cellStyle name="常规 6 4 3 2 4 4" xfId="15922"/>
    <cellStyle name="常规 21 4 2 2 2 2" xfId="15923"/>
    <cellStyle name="强调文字颜色 4 2 5 3 2 2" xfId="15924"/>
    <cellStyle name="常规 3 2 2 3 3 3 5 2" xfId="15925"/>
    <cellStyle name="常规 3 2 2 3 7" xfId="15926"/>
    <cellStyle name="常规 21 3 7 3" xfId="15927"/>
    <cellStyle name="40% - 强调文字颜色 6 2 2 5 2 2" xfId="15928"/>
    <cellStyle name="常规 21 3 5 3" xfId="15929"/>
    <cellStyle name="常规 5 3 4 2 4 3" xfId="15930"/>
    <cellStyle name="常规 3 3 2 4 3 2 2" xfId="15931"/>
    <cellStyle name="常规 34 2 6 2 2" xfId="15932"/>
    <cellStyle name="常规 29 2 6 2 2" xfId="15933"/>
    <cellStyle name="常规 15 5 3 4 2 2" xfId="15934"/>
    <cellStyle name="常规 3 3 2 2 4 7" xfId="15935"/>
    <cellStyle name="常规 21 3 2 4 2 2" xfId="15936"/>
    <cellStyle name="常规 3 3 2 2 4 6 2" xfId="15937"/>
    <cellStyle name="强调文字颜色 3 2 2 5 2 2 2" xfId="15938"/>
    <cellStyle name="常规 5 3 4 2 4 2" xfId="15939"/>
    <cellStyle name="常规 7 4 6 3 3" xfId="15940"/>
    <cellStyle name="常规 3 3 2 2 4 6" xfId="15941"/>
    <cellStyle name="常规 56 8 2" xfId="15942"/>
    <cellStyle name="常规 6 3 2 2 2 6 2 2" xfId="15943"/>
    <cellStyle name="常规 2 13 4 2" xfId="15944"/>
    <cellStyle name="40% - 强调文字颜色 5 6" xfId="15945"/>
    <cellStyle name="常规 21 3 2 3 6" xfId="15946"/>
    <cellStyle name="常规 6 4 2 6 3" xfId="15947"/>
    <cellStyle name="60% - 强调文字颜色 1 2 5 3 2" xfId="15948"/>
    <cellStyle name="警告文本 2 2 2 5 3" xfId="15949"/>
    <cellStyle name="常规 6 4 2 6 2 2" xfId="15950"/>
    <cellStyle name="常规 21 3 2 3 5 2" xfId="15951"/>
    <cellStyle name="汇总 2 3 3 3 2 2" xfId="15952"/>
    <cellStyle name="警告文本 2 2 2 5 2" xfId="15953"/>
    <cellStyle name="强调文字颜色 4 2 10 3" xfId="15954"/>
    <cellStyle name="常规 6 2 8 2" xfId="15955"/>
    <cellStyle name="常规 4 3 3 4 2 3" xfId="15956"/>
    <cellStyle name="常规 3 2 3 2 2 3 3 2" xfId="15957"/>
    <cellStyle name="常规 21 3 2 3 4 2 2" xfId="15958"/>
    <cellStyle name="常规 9 5 5 4 3" xfId="15959"/>
    <cellStyle name="常规 5 2 2 3 3 2 3" xfId="15960"/>
    <cellStyle name="常规 21 3 2 3 4 2" xfId="15961"/>
    <cellStyle name="常规 21 3 2 3 3 3" xfId="15962"/>
    <cellStyle name="常规 9 5 4 4 3" xfId="15963"/>
    <cellStyle name="常规 5 2 2 3 2 2 3" xfId="15964"/>
    <cellStyle name="常规 21 3 2 3 3 2 2" xfId="15965"/>
    <cellStyle name="常规 2 3 6 2 3 6 2" xfId="15966"/>
    <cellStyle name="常规 21 3 2 3 3 2" xfId="15967"/>
    <cellStyle name="常规 21 3 2 3 2 3" xfId="15968"/>
    <cellStyle name="常规 2 3 2 4 3 4 2 2" xfId="15969"/>
    <cellStyle name="常规 6 4 2 5 3 2" xfId="15970"/>
    <cellStyle name="常规 21 3 2 2 6 2" xfId="15971"/>
    <cellStyle name="常规 6 4 2 5 3" xfId="15972"/>
    <cellStyle name="常规 21 3 2 2 6" xfId="15973"/>
    <cellStyle name="常规 6 4 2 5 2 3" xfId="15974"/>
    <cellStyle name="常规 21 3 2 2 5 3" xfId="15975"/>
    <cellStyle name="常规 6 4 2 5 2 2" xfId="15976"/>
    <cellStyle name="常规 21 3 2 2 5 2" xfId="15977"/>
    <cellStyle name="常规 21 3 2 2 3 3" xfId="15978"/>
    <cellStyle name="常规 2 2 2 2 2 3 6 2 2" xfId="15979"/>
    <cellStyle name="常规 6 3 3 2 4 5" xfId="15980"/>
    <cellStyle name="常规 8 2 4 3 3 2 2" xfId="15981"/>
    <cellStyle name="常规 21 3 2 2 2 3" xfId="15982"/>
    <cellStyle name="常规 2 3 2 4 3 3 2 2" xfId="15983"/>
    <cellStyle name="常规 21 3 2 2 2 2 2" xfId="15984"/>
    <cellStyle name="常规 9 4 3 4 3" xfId="15985"/>
    <cellStyle name="常规 6 3 3 3 3 4" xfId="15986"/>
    <cellStyle name="常规 3 2 2 3 3 3 4 2 2" xfId="15987"/>
    <cellStyle name="常规 21 2 9 2" xfId="15988"/>
    <cellStyle name="常规 3 2 2 3 3 3 4 2" xfId="15989"/>
    <cellStyle name="40% - 强调文字颜色 6 2 2 4 3 2" xfId="15990"/>
    <cellStyle name="常规 21 2 8 3" xfId="15991"/>
    <cellStyle name="常规 21 2 8 2" xfId="15992"/>
    <cellStyle name="常规 21 2 7 3" xfId="15993"/>
    <cellStyle name="40% - 强调文字颜色 6 2 2 4 2 2" xfId="15994"/>
    <cellStyle name="常规 21 2 6 6" xfId="15995"/>
    <cellStyle name="常规 7 4 3 2 4 3" xfId="15996"/>
    <cellStyle name="常规 6 4 3 2 2 2 3 2 2" xfId="15997"/>
    <cellStyle name="常规 21 2 6 4 3" xfId="15998"/>
    <cellStyle name="常规 21 2 6 4" xfId="15999"/>
    <cellStyle name="常规 9 6 2 5 2 2" xfId="16000"/>
    <cellStyle name="常规 10 3 2 2 2 5 2 2" xfId="16001"/>
    <cellStyle name="常规 21 2 5 4" xfId="16002"/>
    <cellStyle name="常规 5 2 3 2 7" xfId="16003"/>
    <cellStyle name="常规 21 2 5 3 3" xfId="16004"/>
    <cellStyle name="常规 21 2 4 7" xfId="16005"/>
    <cellStyle name="常规 6 6 4 4 4 2 2" xfId="16006"/>
    <cellStyle name="常规 2 4 2 8 2 2" xfId="16007"/>
    <cellStyle name="常规 21 2 4 5" xfId="16008"/>
    <cellStyle name="常规 21 2 4 2 3" xfId="16009"/>
    <cellStyle name="好 2 2 2 4" xfId="16010"/>
    <cellStyle name="常规 21 2 4 2 2 3" xfId="16011"/>
    <cellStyle name="60% - 强调文字颜色 4 2 6 4 3" xfId="16012"/>
    <cellStyle name="常规 21 2 3 6" xfId="16013"/>
    <cellStyle name="常规 21 2 3 5 3" xfId="16014"/>
    <cellStyle name="常规 4 2 3 4 5 3" xfId="16015"/>
    <cellStyle name="常规 21 6 5" xfId="16016"/>
    <cellStyle name="常规 6 3 3 2 2 3 2 2 2" xfId="16017"/>
    <cellStyle name="常规 2 5 4 2 3 3" xfId="16018"/>
    <cellStyle name="常规 15 3 4 6 2" xfId="16019"/>
    <cellStyle name="常规 27 3 8 2" xfId="16020"/>
    <cellStyle name="常规 53 4 2" xfId="16021"/>
    <cellStyle name="常规 48 4 2" xfId="16022"/>
    <cellStyle name="常规 2 2 3 2 11" xfId="16023"/>
    <cellStyle name="常规 21 2 3 3 6" xfId="16024"/>
    <cellStyle name="常规 6 3 3 6 3" xfId="16025"/>
    <cellStyle name="常规 6 3 3 6 2" xfId="16026"/>
    <cellStyle name="常规 21 2 3 3 5" xfId="16027"/>
    <cellStyle name="60% - 强调文字颜色 2 3" xfId="16028"/>
    <cellStyle name="常规 6 9 2 2 7 2" xfId="16029"/>
    <cellStyle name="常规 6 10 9 2 2" xfId="16030"/>
    <cellStyle name="60% - 强调文字颜色 2 2 2 3 2 3" xfId="16031"/>
    <cellStyle name="常规 48 3 2 2" xfId="16032"/>
    <cellStyle name="常规 53 3 2 2" xfId="16033"/>
    <cellStyle name="常规 6 3 3 5 4 2" xfId="16034"/>
    <cellStyle name="常规 21 2 3 2 7 2" xfId="16035"/>
    <cellStyle name="常规 6 3 3 5 4" xfId="16036"/>
    <cellStyle name="常规 21 2 3 2 7" xfId="16037"/>
    <cellStyle name="常规 6 3 3 5 3 3" xfId="16038"/>
    <cellStyle name="常规 21 2 3 2 6 3" xfId="16039"/>
    <cellStyle name="常规 6 3 3 5 3 2" xfId="16040"/>
    <cellStyle name="常规 21 2 3 2 6 2" xfId="16041"/>
    <cellStyle name="常规 6 3 3 5 3" xfId="16042"/>
    <cellStyle name="常规 21 2 3 2 6" xfId="16043"/>
    <cellStyle name="常规 6 3 3 5 2 3" xfId="16044"/>
    <cellStyle name="常规 21 2 3 2 5 3" xfId="16045"/>
    <cellStyle name="常规 6 3 3 5 2 2 2" xfId="16046"/>
    <cellStyle name="常规 21 2 3 2 5 2 2" xfId="16047"/>
    <cellStyle name="常规 6 3 3 5 2 2" xfId="16048"/>
    <cellStyle name="60% - 强调文字颜色 1 3 2" xfId="16049"/>
    <cellStyle name="常规 21 2 3 2 5 2" xfId="16050"/>
    <cellStyle name="60% - 强调文字颜色 1 3" xfId="16051"/>
    <cellStyle name="常规 21 2 3 2 5" xfId="16052"/>
    <cellStyle name="常规 6 3 3 5 2" xfId="16053"/>
    <cellStyle name="常规 21 2 3 2 3 5" xfId="16054"/>
    <cellStyle name="常规 21 2 3 2 3 4 2 2" xfId="16055"/>
    <cellStyle name="60% - 强调文字颜色 4 2 2 3 3 2" xfId="16056"/>
    <cellStyle name="常规 21 2 3 2 3 4 2" xfId="16057"/>
    <cellStyle name="60% - 强调文字颜色 4 2 2 3 3" xfId="16058"/>
    <cellStyle name="常规 8 3 3 4 4 2 2" xfId="16059"/>
    <cellStyle name="常规 6 8 5 2 2 2" xfId="16060"/>
    <cellStyle name="常规 7 2 4 3 4 5" xfId="16061"/>
    <cellStyle name="常规 21 2 3 2 3 3" xfId="16062"/>
    <cellStyle name="常规 21 2 3 2 3 2 2" xfId="16063"/>
    <cellStyle name="常规 21 2 3 2 3 2" xfId="16064"/>
    <cellStyle name="常规 21 2 3 2 2 5 3" xfId="16065"/>
    <cellStyle name="常规 21 2 3 2 2 5 2" xfId="16066"/>
    <cellStyle name="常规 21 2 3 2 2 5" xfId="16067"/>
    <cellStyle name="常规 21 2 3 2 2 4 2 2" xfId="16068"/>
    <cellStyle name="常规 21 2 3 2 2 4 2" xfId="16069"/>
    <cellStyle name="常规 21 2 3 2 2 3 2" xfId="16070"/>
    <cellStyle name="常规 21 2 3 2 2 2" xfId="16071"/>
    <cellStyle name="常规 21 2 2 5 3" xfId="16072"/>
    <cellStyle name="常规 21 2 2 5 2 2" xfId="16073"/>
    <cellStyle name="常规 7 4 4 3 5 3" xfId="16074"/>
    <cellStyle name="检查单元格 2 2 3 3 3" xfId="16075"/>
    <cellStyle name="常规 7 4 4 2 6 3" xfId="16076"/>
    <cellStyle name="常规 21 2 2 4 3 2" xfId="16077"/>
    <cellStyle name="常规 21 2 2 4 2 3" xfId="16078"/>
    <cellStyle name="常规 2 3 2 3 3 5 2 2" xfId="16079"/>
    <cellStyle name="常规 21 2 2 4 2 2" xfId="16080"/>
    <cellStyle name="常规 7 4 4 2 5 3" xfId="16081"/>
    <cellStyle name="常规 21 2 2 3 3 3" xfId="16082"/>
    <cellStyle name="常规 21 2 2 3 3 2" xfId="16083"/>
    <cellStyle name="常规 2 3 2 3 3 4 2 2" xfId="16084"/>
    <cellStyle name="常规 21 2 2 3 2 3" xfId="16085"/>
    <cellStyle name="强调文字颜色 6 2" xfId="16086"/>
    <cellStyle name="汇总 2 3 2 4 2" xfId="16087"/>
    <cellStyle name="常规 52 3 2 2" xfId="16088"/>
    <cellStyle name="常规 47 3 2 2" xfId="16089"/>
    <cellStyle name="常规 5 2 3 2 4 2 2 2" xfId="16090"/>
    <cellStyle name="常规 6 3 2 5 4" xfId="16091"/>
    <cellStyle name="常规 21 2 2 2 7" xfId="16092"/>
    <cellStyle name="常规 21 2 2 2 6 2" xfId="16093"/>
    <cellStyle name="常规 6 3 2 5 3 2" xfId="16094"/>
    <cellStyle name="常规 2 2 4 3 4 2 3" xfId="16095"/>
    <cellStyle name="常规 21 2 2 2 6" xfId="16096"/>
    <cellStyle name="常规 6 3 2 5 3" xfId="16097"/>
    <cellStyle name="常规 6 3 2 5 2 2 2" xfId="16098"/>
    <cellStyle name="常规 21 2 2 2 5 2 2" xfId="16099"/>
    <cellStyle name="常规 6 3 2 5 2 2" xfId="16100"/>
    <cellStyle name="常规 21 2 2 2 5 2" xfId="16101"/>
    <cellStyle name="常规 5 3 10 2" xfId="16102"/>
    <cellStyle name="常规 21 2 2 2 4 2 2" xfId="16103"/>
    <cellStyle name="常规 6 2 2 2 5 4 3" xfId="16104"/>
    <cellStyle name="常规 5 3 10" xfId="16105"/>
    <cellStyle name="常规 21 2 2 2 4 2" xfId="16106"/>
    <cellStyle name="常规 7 4 3 10 2" xfId="16107"/>
    <cellStyle name="常规 7 2 3 3 4 5" xfId="16108"/>
    <cellStyle name="常规 6 8 4 2 2 2" xfId="16109"/>
    <cellStyle name="常规 8 3 3 3 4 2 2" xfId="16110"/>
    <cellStyle name="常规 6 9 2" xfId="16111"/>
    <cellStyle name="常规 21 2 2 2 3 2 2 2" xfId="16112"/>
    <cellStyle name="常规 21 2 2 2 2 3 2" xfId="16113"/>
    <cellStyle name="常规 6 2 3 2 4 4 3" xfId="16114"/>
    <cellStyle name="常规 21 2 2 2 2 2 2 2" xfId="16115"/>
    <cellStyle name="常规 6 2 3 2 4 4 2" xfId="16116"/>
    <cellStyle name="常规 6 4 2 2 4 4 2" xfId="16117"/>
    <cellStyle name="常规 6 4 2 2 4 4" xfId="16118"/>
    <cellStyle name="检查单元格 2 2 5 4 2" xfId="16119"/>
    <cellStyle name="常规 21 10 3" xfId="16120"/>
    <cellStyle name="常规 7 3 3 3 3 3 3" xfId="16121"/>
    <cellStyle name="常规 21 10 2 2" xfId="16122"/>
    <cellStyle name="常规 2 4 3 3 3 2" xfId="16123"/>
    <cellStyle name="常规 2 9 9 3" xfId="16124"/>
    <cellStyle name="常规 2 9 9 2 2" xfId="16125"/>
    <cellStyle name="常规 5 5 6 2 2" xfId="16126"/>
    <cellStyle name="常规 2 4 8 2 2" xfId="16127"/>
    <cellStyle name="常规 2 9 7 3" xfId="16128"/>
    <cellStyle name="常规 2 9 6 3" xfId="16129"/>
    <cellStyle name="常规 56 4 2 3" xfId="16130"/>
    <cellStyle name="常规 2 9 6 2" xfId="16131"/>
    <cellStyle name="强调文字颜色 6 2 2 5 4 3" xfId="16132"/>
    <cellStyle name="常规 7 2 4 3 4 2 2" xfId="16133"/>
    <cellStyle name="常规 2 9 5 8" xfId="16134"/>
    <cellStyle name="常规 2 9 5 7 2" xfId="16135"/>
    <cellStyle name="常规 2 9 5 6 2 2" xfId="16136"/>
    <cellStyle name="常规 2 9 5 5 2 2" xfId="16137"/>
    <cellStyle name="常规 2 9 5" xfId="16138"/>
    <cellStyle name="常规 17 2 2 2 3 2" xfId="16139"/>
    <cellStyle name="常规 22 2 2 2 3 2" xfId="16140"/>
    <cellStyle name="常规 6 3 2 2 5 3 3" xfId="16141"/>
    <cellStyle name="60% - 强调文字颜色 1 2 9 2" xfId="16142"/>
    <cellStyle name="60% - 强调文字颜色 4 2 3 8 3" xfId="16143"/>
    <cellStyle name="常规 27 5 4" xfId="16144"/>
    <cellStyle name="常规 20 3 6 2" xfId="16145"/>
    <cellStyle name="常规 15 3 6 2" xfId="16146"/>
    <cellStyle name="常规 7 3 3 9 3" xfId="16147"/>
    <cellStyle name="常规 3 2 3 4 3 2 2 2" xfId="16148"/>
    <cellStyle name="常规 4 2 3 3 2 4 2" xfId="16149"/>
    <cellStyle name="常规 8 3 9 2 2" xfId="16150"/>
    <cellStyle name="注释 2 6 3 3" xfId="16151"/>
    <cellStyle name="常规 6 3 2 2 5 2 3" xfId="16152"/>
    <cellStyle name="常规 22 2 2 2 2 2" xfId="16153"/>
    <cellStyle name="常规 17 2 2 2 2 2" xfId="16154"/>
    <cellStyle name="常规 9 7 2 3 3" xfId="16155"/>
    <cellStyle name="常规 2 9 4 6" xfId="16156"/>
    <cellStyle name="常规 2 9 4 3 2 2" xfId="16157"/>
    <cellStyle name="常规 2 9 4 3" xfId="16158"/>
    <cellStyle name="常规 22 4 2 3 4" xfId="16159"/>
    <cellStyle name="常规 58 4 3 2 2" xfId="16160"/>
    <cellStyle name="常规 39 4 5" xfId="16161"/>
    <cellStyle name="常规 44 4 5" xfId="16162"/>
    <cellStyle name="常规 2 9 4 2" xfId="16163"/>
    <cellStyle name="强调文字颜色 6 2 2 5 2 3" xfId="16164"/>
    <cellStyle name="常规 2 9 4" xfId="16165"/>
    <cellStyle name="常规 6 3 2 2 4 3 3" xfId="16166"/>
    <cellStyle name="常规 22 4 2 2 5 2 2" xfId="16167"/>
    <cellStyle name="常规 6 3 2 2 4 2 3" xfId="16168"/>
    <cellStyle name="常规 9 7 2 2 3" xfId="16169"/>
    <cellStyle name="常规 2 9 3 6" xfId="16170"/>
    <cellStyle name="强调文字颜色 3 2 2 3 4" xfId="16171"/>
    <cellStyle name="常规 2 9 3 5 2 2" xfId="16172"/>
    <cellStyle name="常规 2 9 3 5" xfId="16173"/>
    <cellStyle name="常规 9 7 2 2 2" xfId="16174"/>
    <cellStyle name="60% - 强调文字颜色 5 2 3 6 2" xfId="16175"/>
    <cellStyle name="常规 2 9 3 4 3" xfId="16176"/>
    <cellStyle name="常规 10 3 2 3 2 2 2" xfId="16177"/>
    <cellStyle name="常规 9 2 2 3 2 2 5 2" xfId="16178"/>
    <cellStyle name="常规 2 9 3 4" xfId="16179"/>
    <cellStyle name="常规 2 9 3 3" xfId="16180"/>
    <cellStyle name="常规 7 4 7 5 2" xfId="16181"/>
    <cellStyle name="常规 2 9 3 2 4 2" xfId="16182"/>
    <cellStyle name="常规 4 3 4 2 7" xfId="16183"/>
    <cellStyle name="常规 7 4 7 5" xfId="16184"/>
    <cellStyle name="60% - 强调文字颜色 5 2 3 4 3" xfId="16185"/>
    <cellStyle name="常规 2 9 3 2 4" xfId="16186"/>
    <cellStyle name="常规 5 3 2 4 4 3" xfId="16187"/>
    <cellStyle name="常规 38 3 2 2" xfId="16188"/>
    <cellStyle name="常规 43 3 2 2" xfId="16189"/>
    <cellStyle name="常规 4 2 6 3 4" xfId="16190"/>
    <cellStyle name="常规 11 6 9" xfId="16191"/>
    <cellStyle name="常规 10 2 2 2 2 3 4 3" xfId="16192"/>
    <cellStyle name="常规 7 4 7 4 3" xfId="16193"/>
    <cellStyle name="常规 2 9 3 2 3 3" xfId="16194"/>
    <cellStyle name="常规 3 3 2 3 4 5 3" xfId="16195"/>
    <cellStyle name="常规 4 3 4 2 6 2" xfId="16196"/>
    <cellStyle name="20% - 强调文字颜色 5 2 2 2 2 5" xfId="16197"/>
    <cellStyle name="常规 7 4 7 4 2" xfId="16198"/>
    <cellStyle name="常规 2 9 3 2 3 2" xfId="16199"/>
    <cellStyle name="常规 3 3 2 3 4 6" xfId="16200"/>
    <cellStyle name="常规 7 4 7 3 3" xfId="16201"/>
    <cellStyle name="常规 2 9 3 2 2 3" xfId="16202"/>
    <cellStyle name="常规 2 9 3 2" xfId="16203"/>
    <cellStyle name="常规 2 9 3" xfId="16204"/>
    <cellStyle name="常规 15 2 3 2 3 2 2" xfId="16205"/>
    <cellStyle name="常规 2 9 2 9 2" xfId="16206"/>
    <cellStyle name="40% - 强调文字颜色 1 2 7 2" xfId="16207"/>
    <cellStyle name="常规 2 9 2 6 2" xfId="16208"/>
    <cellStyle name="常规 2 9 2 6" xfId="16209"/>
    <cellStyle name="40% - 强调文字颜色 1 2 7" xfId="16210"/>
    <cellStyle name="常规 3 2 5 2 3 4 2" xfId="16211"/>
    <cellStyle name="强调文字颜色 5 2 2 2 2 3" xfId="16212"/>
    <cellStyle name="60% - 强调文字颜色 5 2 2 7 2" xfId="16213"/>
    <cellStyle name="40% - 强调文字颜色 1 2 6 3" xfId="16214"/>
    <cellStyle name="常规 2 9 2 5 3" xfId="16215"/>
    <cellStyle name="常规 3 9 5 4 2 2" xfId="16216"/>
    <cellStyle name="40% - 强调文字颜色 1 2 6 2" xfId="16217"/>
    <cellStyle name="常规 2 9 2 5 2" xfId="16218"/>
    <cellStyle name="常规 9 2 2 3 2 2 4 3" xfId="16219"/>
    <cellStyle name="40% - 强调文字颜色 1 2 6" xfId="16220"/>
    <cellStyle name="常规 2 9 2 5" xfId="16221"/>
    <cellStyle name="40% - 强调文字颜色 1 2 5 6" xfId="16222"/>
    <cellStyle name="常规 2 9 2 4 6" xfId="16223"/>
    <cellStyle name="常规 2 2 4 2 6 2" xfId="16224"/>
    <cellStyle name="常规 3 2 5 2 3 3 3" xfId="16225"/>
    <cellStyle name="解释性文本 2 2 2 2 3 2" xfId="16226"/>
    <cellStyle name="常规 26 6" xfId="16227"/>
    <cellStyle name="常规 31 6" xfId="16228"/>
    <cellStyle name="常规 2 9 2 4 4" xfId="16229"/>
    <cellStyle name="40% - 强调文字颜色 1 2 5 4" xfId="16230"/>
    <cellStyle name="常规 4 2 3 4 4" xfId="16231"/>
    <cellStyle name="常规 2 9 2 4 3 2 2" xfId="16232"/>
    <cellStyle name="40% - 强调文字颜色 1 2 5 3" xfId="16233"/>
    <cellStyle name="60% - 强调文字颜色 5 2 2 6 2" xfId="16234"/>
    <cellStyle name="常规 2 9 2 4 3" xfId="16235"/>
    <cellStyle name="40% - 强调文字颜色 1 2 5 2 3" xfId="16236"/>
    <cellStyle name="常规 2 9 2 4 2 3" xfId="16237"/>
    <cellStyle name="常规 4 2 2 4 4" xfId="16238"/>
    <cellStyle name="常规 2 9 2 4 2 2 2" xfId="16239"/>
    <cellStyle name="常规 9 2 2 3 2 2 4 2 2" xfId="16240"/>
    <cellStyle name="40% - 强调文字颜色 1 2 5 2" xfId="16241"/>
    <cellStyle name="常规 7 3 9 3" xfId="16242"/>
    <cellStyle name="常规 2 9 2 4 2" xfId="16243"/>
    <cellStyle name="常规 9 2 2 3 2 2 4 2" xfId="16244"/>
    <cellStyle name="40% - 强调文字颜色 1 2 5" xfId="16245"/>
    <cellStyle name="常规 2 9 2 4" xfId="16246"/>
    <cellStyle name="60% - 强调文字颜色 5 2 2 5 5" xfId="16247"/>
    <cellStyle name="常规 2 3 6 3 2 3 2" xfId="16248"/>
    <cellStyle name="常规 2 9 2 3 6" xfId="16249"/>
    <cellStyle name="常规 2 9 2 3 3 2 2" xfId="16250"/>
    <cellStyle name="40% - 强调文字颜色 1 2 4 3 2" xfId="16251"/>
    <cellStyle name="60% - 强调文字颜色 5 2 2 5 2 2" xfId="16252"/>
    <cellStyle name="常规 2 9 2 3 3 2" xfId="16253"/>
    <cellStyle name="常规 5 3 2 3 5 2" xfId="16254"/>
    <cellStyle name="常规 2 3 6 2 8" xfId="16255"/>
    <cellStyle name="40% - 强调文字颜色 1 2 4 3" xfId="16256"/>
    <cellStyle name="60% - 强调文字颜色 5 2 2 5 2" xfId="16257"/>
    <cellStyle name="常规 2 9 2 3 3" xfId="16258"/>
    <cellStyle name="常规 22 4 6 2 2" xfId="16259"/>
    <cellStyle name="常规 17 4 6 2 2" xfId="16260"/>
    <cellStyle name="常规 3 3 3 2 6 2" xfId="16261"/>
    <cellStyle name="40% - 强调文字颜色 1 2 4 2 3" xfId="16262"/>
    <cellStyle name="常规 2 9 2 3 2 3" xfId="16263"/>
    <cellStyle name="计算 2 10 2 2" xfId="16264"/>
    <cellStyle name="常规 3 4 2 9" xfId="16265"/>
    <cellStyle name="常规 5 2 4 3 3 3" xfId="16266"/>
    <cellStyle name="常规 4 3 3 3 5 2 2" xfId="16267"/>
    <cellStyle name="常规 2 9 2 3 2 2 2" xfId="16268"/>
    <cellStyle name="常规 4 3 3 3 5 2" xfId="16269"/>
    <cellStyle name="40% - 强调文字颜色 1 2 4 2 2" xfId="16270"/>
    <cellStyle name="常规 2 9 2 3 2 2" xfId="16271"/>
    <cellStyle name="常规 4 3 3 3 5" xfId="16272"/>
    <cellStyle name="常规 7 3 8 3" xfId="16273"/>
    <cellStyle name="40% - 强调文字颜色 1 2 4 2" xfId="16274"/>
    <cellStyle name="常规 2 9 2 3 2" xfId="16275"/>
    <cellStyle name="常规 2 9 7 2" xfId="16276"/>
    <cellStyle name="常规 56 4 3 3" xfId="16277"/>
    <cellStyle name="60% - 强调文字颜色 5 2 2 4 4 3" xfId="16278"/>
    <cellStyle name="常规 2 9 2 2 5 3" xfId="16279"/>
    <cellStyle name="常规 41 2 4" xfId="16280"/>
    <cellStyle name="常规 36 2 4" xfId="16281"/>
    <cellStyle name="常规 15 7 3 2" xfId="16282"/>
    <cellStyle name="常规 2 9 2 2 5 2" xfId="16283"/>
    <cellStyle name="40% - 强调文字颜色 1 2 3 5 2" xfId="16284"/>
    <cellStyle name="60% - 强调文字颜色 5 2 2 4 4 2" xfId="16285"/>
    <cellStyle name="常规 41 2 3" xfId="16286"/>
    <cellStyle name="常规 36 2 3" xfId="16287"/>
    <cellStyle name="常规 2 9 2 2 4 3" xfId="16288"/>
    <cellStyle name="40% - 强调文字颜色 1 2 3 4 3" xfId="16289"/>
    <cellStyle name="60% - 强调文字颜色 5 2 2 4 3 3" xfId="16290"/>
    <cellStyle name="常规 15 7 2 2" xfId="16291"/>
    <cellStyle name="常规 20 7 2 2" xfId="16292"/>
    <cellStyle name="常规 4 2 5 3 4 3" xfId="16293"/>
    <cellStyle name="常规 43 2 2 2 3" xfId="16294"/>
    <cellStyle name="常规 38 2 2 2 3" xfId="16295"/>
    <cellStyle name="常规 4 3 3 2 7 2" xfId="16296"/>
    <cellStyle name="40% - 强调文字颜色 1 2 3 4 2" xfId="16297"/>
    <cellStyle name="常规 2 9 2 2 4 2" xfId="16298"/>
    <cellStyle name="60% - 强调文字颜色 5 2 2 4 3 2" xfId="16299"/>
    <cellStyle name="常规 7 3 7 5 2" xfId="16300"/>
    <cellStyle name="常规 43 2 2 2" xfId="16301"/>
    <cellStyle name="常规 38 2 2 2" xfId="16302"/>
    <cellStyle name="常规 4 2 5 3 4" xfId="16303"/>
    <cellStyle name="常规 10 6 9" xfId="16304"/>
    <cellStyle name="常规 10 2 2 2 2 2 4 3" xfId="16305"/>
    <cellStyle name="常规 34 2 3 3 3" xfId="16306"/>
    <cellStyle name="常规 29 2 3 3 3" xfId="16307"/>
    <cellStyle name="常规 3 10 2 6" xfId="16308"/>
    <cellStyle name="常规 2 9 2 2 4" xfId="16309"/>
    <cellStyle name="40% - 强调文字颜色 1 2 3 4" xfId="16310"/>
    <cellStyle name="60% - 强调文字颜色 5 2 2 4 3" xfId="16311"/>
    <cellStyle name="常规 7 3 7 5" xfId="16312"/>
    <cellStyle name="常规 5 3 2 3 4 3" xfId="16313"/>
    <cellStyle name="60% - 强调文字颜色 5 2 2 4 2" xfId="16314"/>
    <cellStyle name="常规 7 3 7 4" xfId="16315"/>
    <cellStyle name="40% - 强调文字颜色 1 2 3 3" xfId="16316"/>
    <cellStyle name="常规 2 9 2 2 3" xfId="16317"/>
    <cellStyle name="常规 7 3 7 3" xfId="16318"/>
    <cellStyle name="40% - 强调文字颜色 1 2 3 2" xfId="16319"/>
    <cellStyle name="常规 2 9 2 2 2" xfId="16320"/>
    <cellStyle name="40% - 强调文字颜色 1 2 3" xfId="16321"/>
    <cellStyle name="常规 2 9 2 2" xfId="16322"/>
    <cellStyle name="常规 2 9 2" xfId="16323"/>
    <cellStyle name="常规 3 3 5 2 6 2" xfId="16324"/>
    <cellStyle name="常规 3 2 2 4 4 5 3" xfId="16325"/>
    <cellStyle name="常规 2 4 7 3 2" xfId="16326"/>
    <cellStyle name="常规 2 4 3 2 2 2" xfId="16327"/>
    <cellStyle name="常规 2 8 8 3" xfId="16328"/>
    <cellStyle name="常规 3 2 2 4 5" xfId="16329"/>
    <cellStyle name="常规 56 3 4 3" xfId="16330"/>
    <cellStyle name="常规 2 8 8 2" xfId="16331"/>
    <cellStyle name="常规 56 3 3 3" xfId="16332"/>
    <cellStyle name="常规 2 8 7 2" xfId="16333"/>
    <cellStyle name="常规 10 2 6 4 5 2 2" xfId="16334"/>
    <cellStyle name="常规 2 8 7" xfId="16335"/>
    <cellStyle name="常规 7 2 2 2 4 4 2 2" xfId="16336"/>
    <cellStyle name="常规 2 8 6 3" xfId="16337"/>
    <cellStyle name="常规 56 3 2 3" xfId="16338"/>
    <cellStyle name="常规 2 8 6 2" xfId="16339"/>
    <cellStyle name="强调文字颜色 6 2 2 4 4 3" xfId="16340"/>
    <cellStyle name="常规 2 8 6" xfId="16341"/>
    <cellStyle name="强调文字颜色 6 2 2 4 3 3" xfId="16342"/>
    <cellStyle name="常规 2 8 5 2" xfId="16343"/>
    <cellStyle name="常规 2 8 5" xfId="16344"/>
    <cellStyle name="常规 6 3 3 2 2 5" xfId="16345"/>
    <cellStyle name="标题 4 2 6" xfId="16346"/>
    <cellStyle name="常规 11 6 3 5 2 2" xfId="16347"/>
    <cellStyle name="常规 2 8 4 7" xfId="16348"/>
    <cellStyle name="20% - 强调文字颜色 6 2 2 5 3 2" xfId="16349"/>
    <cellStyle name="常规 2 8 4 6" xfId="16350"/>
    <cellStyle name="常规 2 8 4 5 2 3" xfId="16351"/>
    <cellStyle name="常规 2 8 4 5 2 2" xfId="16352"/>
    <cellStyle name="常规 2 8 4 5 2" xfId="16353"/>
    <cellStyle name="常规 2 8 4 2" xfId="16354"/>
    <cellStyle name="强调文字颜色 6 2 2 4 2 3" xfId="16355"/>
    <cellStyle name="常规 2 8 4" xfId="16356"/>
    <cellStyle name="常规 2 8 3 7" xfId="16357"/>
    <cellStyle name="常规 3 6 2 7 2 2" xfId="16358"/>
    <cellStyle name="常规 38 2 3 5 2" xfId="16359"/>
    <cellStyle name="常规 2 8 3 6" xfId="16360"/>
    <cellStyle name="常规 3 4 4 2 5 2" xfId="16361"/>
    <cellStyle name="常规 6 11 10" xfId="16362"/>
    <cellStyle name="常规 2 8 3 5 2 2" xfId="16363"/>
    <cellStyle name="强调文字颜色 2 2 2 3 4" xfId="16364"/>
    <cellStyle name="常规 6 4 9 3" xfId="16365"/>
    <cellStyle name="常规 2 8 3 4 2" xfId="16366"/>
    <cellStyle name="常规 6 4 7 3" xfId="16367"/>
    <cellStyle name="常规 2 8 3 2 2" xfId="16368"/>
    <cellStyle name="常规 2 2 3 2 2 3 3 2 2" xfId="16369"/>
    <cellStyle name="常规 2 8 3 2" xfId="16370"/>
    <cellStyle name="常规 2 8 2 8" xfId="16371"/>
    <cellStyle name="常规 43 2 3 4 2" xfId="16372"/>
    <cellStyle name="常规 38 2 3 4 2" xfId="16373"/>
    <cellStyle name="常规 2 8 2 4 3" xfId="16374"/>
    <cellStyle name="常规 2 8 2 4 2 3" xfId="16375"/>
    <cellStyle name="常规 2 8 2 4 2 2" xfId="16376"/>
    <cellStyle name="常规 15 7 5" xfId="16377"/>
    <cellStyle name="常规 4 2 3 3 6 3" xfId="16378"/>
    <cellStyle name="常规 2 8 2 3 3 3" xfId="16379"/>
    <cellStyle name="常规 2 7 5 3 2" xfId="16380"/>
    <cellStyle name="常规 5 6 8 3" xfId="16381"/>
    <cellStyle name="计算 2 2 2 6" xfId="16382"/>
    <cellStyle name="常规 2 8 2 3 3 2" xfId="16383"/>
    <cellStyle name="常规 2 8 2 3 3" xfId="16384"/>
    <cellStyle name="常规 15 6 5" xfId="16385"/>
    <cellStyle name="常规 4 2 3 3 5 3" xfId="16386"/>
    <cellStyle name="常规 2 8 2 3 2 3" xfId="16387"/>
    <cellStyle name="常规 2 7 4 3 2" xfId="16388"/>
    <cellStyle name="常规 5 5 8 3" xfId="16389"/>
    <cellStyle name="常规 15 6 4" xfId="16390"/>
    <cellStyle name="常规 4 2 3 3 5 2" xfId="16391"/>
    <cellStyle name="常规 2 8 2 3 2 2" xfId="16392"/>
    <cellStyle name="常规 2 8 2 2 3 2 3" xfId="16393"/>
    <cellStyle name="常规 6 3 7 4 2" xfId="16394"/>
    <cellStyle name="常规 2 8 2 2 3 2" xfId="16395"/>
    <cellStyle name="常规 6 3 7 3 3" xfId="16396"/>
    <cellStyle name="常规 2 8 2 2 2 3" xfId="16397"/>
    <cellStyle name="常规 3 3 3 2 2 2 5 2 2" xfId="16398"/>
    <cellStyle name="常规 4 2 3 2 5 2" xfId="16399"/>
    <cellStyle name="常规 14 6 4" xfId="16400"/>
    <cellStyle name="常规 6 3 7 3 2" xfId="16401"/>
    <cellStyle name="常规 2 8 2 2 2 2" xfId="16402"/>
    <cellStyle name="常规 3 3 5 2 5 2 2" xfId="16403"/>
    <cellStyle name="常规 2 8 2 2" xfId="16404"/>
    <cellStyle name="常规 2 4 6 3 2" xfId="16405"/>
    <cellStyle name="常规 2 7 8 3" xfId="16406"/>
    <cellStyle name="常规 2 7 8 2 3" xfId="16407"/>
    <cellStyle name="常规 2 7 8 2" xfId="16408"/>
    <cellStyle name="常规 56 2 4 3" xfId="16409"/>
    <cellStyle name="常规 56 2 3 3 3" xfId="16410"/>
    <cellStyle name="常规 2 7 7 2 3" xfId="16411"/>
    <cellStyle name="常规 56 2 3 3" xfId="16412"/>
    <cellStyle name="常规 2 7 7 2" xfId="16413"/>
    <cellStyle name="强调文字颜色 6 2 2 2 11" xfId="16414"/>
    <cellStyle name="常规 2 7 7" xfId="16415"/>
    <cellStyle name="常规 7 2 2 2 4 3 2 2" xfId="16416"/>
    <cellStyle name="常规 56 2 2 4" xfId="16417"/>
    <cellStyle name="常规 2 7 6 3" xfId="16418"/>
    <cellStyle name="常规 56 2 2 3 3" xfId="16419"/>
    <cellStyle name="常规 59 2 3 5" xfId="16420"/>
    <cellStyle name="常规 2 7 6 2 3" xfId="16421"/>
    <cellStyle name="常规 8 2 2 6 6" xfId="16422"/>
    <cellStyle name="常规 56 2 2 3" xfId="16423"/>
    <cellStyle name="常规 2 7 6 2" xfId="16424"/>
    <cellStyle name="强调文字颜色 6 2 2 3 4 3" xfId="16425"/>
    <cellStyle name="常规 2 7 6" xfId="16426"/>
    <cellStyle name="常规 2 7 5 8" xfId="16427"/>
    <cellStyle name="常规 2 7 5 7 2" xfId="16428"/>
    <cellStyle name="常规 2 2 7 2 4 3 2" xfId="16429"/>
    <cellStyle name="常规 6 6 4 2 3 3" xfId="16430"/>
    <cellStyle name="常规 4 2 3 3 4 2 2" xfId="16431"/>
    <cellStyle name="常规 20 5 4 2" xfId="16432"/>
    <cellStyle name="常规 15 5 4 2" xfId="16433"/>
    <cellStyle name="常规 34 3 4" xfId="16434"/>
    <cellStyle name="常规 29 3 4" xfId="16435"/>
    <cellStyle name="常规 3 6 4 4 2 2" xfId="16436"/>
    <cellStyle name="常规 2 7 5 7" xfId="16437"/>
    <cellStyle name="常规 3 2 3 2 2 2 5 3" xfId="16438"/>
    <cellStyle name="常规 2 7 5 6" xfId="16439"/>
    <cellStyle name="常规 8 5 2 2 2 3" xfId="16440"/>
    <cellStyle name="常规 2 7 5 5 2 2" xfId="16441"/>
    <cellStyle name="常规 3 2 3 2 2 2 4 3" xfId="16442"/>
    <cellStyle name="常规 2 2 4 2 2 4 2 2" xfId="16443"/>
    <cellStyle name="常规 2 7 5 5" xfId="16444"/>
    <cellStyle name="常规 2 7 5 2" xfId="16445"/>
    <cellStyle name="强调文字颜色 6 2 2 3 3 3" xfId="16446"/>
    <cellStyle name="常规 2 6 2 8 3" xfId="16447"/>
    <cellStyle name="常规 3 9 2 4 5 2" xfId="16448"/>
    <cellStyle name="常规 2 7 5" xfId="16449"/>
    <cellStyle name="常规 11 6 3 4 2 2" xfId="16450"/>
    <cellStyle name="常规 2 7 4 7" xfId="16451"/>
    <cellStyle name="常规 2 7 4 6" xfId="16452"/>
    <cellStyle name="常规 2 7 4" xfId="16453"/>
    <cellStyle name="常规 2 7 3 8" xfId="16454"/>
    <cellStyle name="常规 2 7 3 7" xfId="16455"/>
    <cellStyle name="强调文字颜色 1 2 3 3 4" xfId="16456"/>
    <cellStyle name="常规 6 10 2 5" xfId="16457"/>
    <cellStyle name="常规 2 7 3 6 2 2" xfId="16458"/>
    <cellStyle name="强调文字颜色 2 2 6 5 2" xfId="16459"/>
    <cellStyle name="常规 3 2 2 4 2 2 4 3" xfId="16460"/>
    <cellStyle name="常规 2 7 3 2 6 2" xfId="16461"/>
    <cellStyle name="常规 8 3 3 3 4 2" xfId="16462"/>
    <cellStyle name="常规 6 8 4 2 2" xfId="16463"/>
    <cellStyle name="常规 6 10 3 4" xfId="16464"/>
    <cellStyle name="强调文字颜色 1 2 3 4 3" xfId="16465"/>
    <cellStyle name="常规 2 7 3 2 5 2 2" xfId="16466"/>
    <cellStyle name="常规 51 2 6 2" xfId="16467"/>
    <cellStyle name="常规 46 2 6 2" xfId="16468"/>
    <cellStyle name="常规 10 2 3 2 4 5 2" xfId="16469"/>
    <cellStyle name="常规 7 4 6 2 2 2" xfId="16470"/>
    <cellStyle name="常规 3 3 2 2 3 5 2" xfId="16471"/>
    <cellStyle name="常规 3 3 5 2 4 3" xfId="16472"/>
    <cellStyle name="常规 2 7 3" xfId="16473"/>
    <cellStyle name="常规 2 7 2 8" xfId="16474"/>
    <cellStyle name="常规 2 7 2 7 3" xfId="16475"/>
    <cellStyle name="常规 2 7 2 6 3" xfId="16476"/>
    <cellStyle name="常规 2 7 2 6 2 2" xfId="16477"/>
    <cellStyle name="60% - 强调文字颜色 3 2 3 6" xfId="16478"/>
    <cellStyle name="强调文字颜色 5 2 3 7 2 2" xfId="16479"/>
    <cellStyle name="常规 3 3 2 3 2 3 5" xfId="16480"/>
    <cellStyle name="常规 43 2 2 4 2 2" xfId="16481"/>
    <cellStyle name="常规 38 2 2 4 2 2" xfId="16482"/>
    <cellStyle name="常规 6 4 2 4 3 5" xfId="16483"/>
    <cellStyle name="常规 38 2 2 4 2" xfId="16484"/>
    <cellStyle name="常规 43 2 2 4 2" xfId="16485"/>
    <cellStyle name="常规 2 7 2 4 3" xfId="16486"/>
    <cellStyle name="常规 2 7 2 3 6" xfId="16487"/>
    <cellStyle name="常规 2 7 2 3 5" xfId="16488"/>
    <cellStyle name="强调文字颜色 6 2 7 2 2" xfId="16489"/>
    <cellStyle name="常规 2 7 2 3 4" xfId="16490"/>
    <cellStyle name="常规 2 7 2 3 3 2" xfId="16491"/>
    <cellStyle name="常规 2 7 2 3 3" xfId="16492"/>
    <cellStyle name="常规 50 3 5 2" xfId="16493"/>
    <cellStyle name="常规 45 3 5 2" xfId="16494"/>
    <cellStyle name="常规 5 2 3 2 2 2 5 2" xfId="16495"/>
    <cellStyle name="常规 2 7 2 3 2 2" xfId="16496"/>
    <cellStyle name="常规 7 5 5 2" xfId="16497"/>
    <cellStyle name="常规 2 7 2 2 6 3" xfId="16498"/>
    <cellStyle name="常规 2 7 2 2 6 2" xfId="16499"/>
    <cellStyle name="常规 55 2 2 4 2 2" xfId="16500"/>
    <cellStyle name="常规 2 7 2 2 6" xfId="16501"/>
    <cellStyle name="常规 5 2 3 2 4 2 2" xfId="16502"/>
    <cellStyle name="汇总 2 3 2 4" xfId="16503"/>
    <cellStyle name="常规 52 3 2" xfId="16504"/>
    <cellStyle name="常规 47 3 2" xfId="16505"/>
    <cellStyle name="常规 2 7 2 2 5 3" xfId="16506"/>
    <cellStyle name="常规 7 5 4 2" xfId="16507"/>
    <cellStyle name="常规 2 7 2 2 5 2 2" xfId="16508"/>
    <cellStyle name="常规 2 7 2 2 5 2" xfId="16509"/>
    <cellStyle name="常规 7 2 5 5 6 3" xfId="16510"/>
    <cellStyle name="常规 2 7 2 2 5" xfId="16511"/>
    <cellStyle name="常规 7 5 3 2" xfId="16512"/>
    <cellStyle name="常规 2 7 2 2 4 3" xfId="16513"/>
    <cellStyle name="常规 2 7 2 2 4 2" xfId="16514"/>
    <cellStyle name="常规 7 2 5 5 5 3" xfId="16515"/>
    <cellStyle name="常规 2 7 2 2 4" xfId="16516"/>
    <cellStyle name="常规 2 7 2 2 3 2" xfId="16517"/>
    <cellStyle name="20% - 强调文字颜色 3 2 2 4 4 2" xfId="16518"/>
    <cellStyle name="常规 7 2 5 5 4 3" xfId="16519"/>
    <cellStyle name="常规 2 7 2 2 3" xfId="16520"/>
    <cellStyle name="常规 50 2 5 2" xfId="16521"/>
    <cellStyle name="常规 45 2 5 2" xfId="16522"/>
    <cellStyle name="常规 6 5 2 2 8 2 2" xfId="16523"/>
    <cellStyle name="常规 6 4 2 10 2" xfId="16524"/>
    <cellStyle name="常规 27 2 8" xfId="16525"/>
    <cellStyle name="常规 32 2 8" xfId="16526"/>
    <cellStyle name="常规 15 3 3 6" xfId="16527"/>
    <cellStyle name="常规 7 3 3 6 7" xfId="16528"/>
    <cellStyle name="常规 2 5 3 2 3 3 3" xfId="16529"/>
    <cellStyle name="60% - 强调文字颜色 1 2 6 6" xfId="16530"/>
    <cellStyle name="常规 2 7 2 2 2 2" xfId="16531"/>
    <cellStyle name="常规 3 3 5 2 4 2 2" xfId="16532"/>
    <cellStyle name="常规 2 7 2 2" xfId="16533"/>
    <cellStyle name="常规 3 3 5 2 4 2" xfId="16534"/>
    <cellStyle name="常规 2 7 2" xfId="16535"/>
    <cellStyle name="20% - 强调文字颜色 6 2 2 2 9 3" xfId="16536"/>
    <cellStyle name="常规 6 5 4 2 2 4 2 2" xfId="16537"/>
    <cellStyle name="常规 9 2 3 2 2 3 2 2 2" xfId="16538"/>
    <cellStyle name="常规 6 5 4 2 2 4 2" xfId="16539"/>
    <cellStyle name="常规 9 2 3 2 2 3 2 2" xfId="16540"/>
    <cellStyle name="常规 3 2 2 5 2 2 2 2" xfId="16541"/>
    <cellStyle name="常规 2 4 5 3 2" xfId="16542"/>
    <cellStyle name="常规 2 6 8 3" xfId="16543"/>
    <cellStyle name="常规 2 4 5 2 4" xfId="16544"/>
    <cellStyle name="常规 2 2 4 2 2 3 4 2" xfId="16545"/>
    <cellStyle name="常规 2 6 7 5" xfId="16546"/>
    <cellStyle name="常规 2 4 5 2 3 2" xfId="16547"/>
    <cellStyle name="常规 2 6 7 4 2" xfId="16548"/>
    <cellStyle name="常规 2 4 5 2 2 2 2" xfId="16549"/>
    <cellStyle name="常规 2 6 7 3 2 2" xfId="16550"/>
    <cellStyle name="常规 2 4 5 2 2 2" xfId="16551"/>
    <cellStyle name="常规 2 6 7 3 2" xfId="16552"/>
    <cellStyle name="常规 3 4 2 4 5" xfId="16553"/>
    <cellStyle name="常规 2 4 5 2 2" xfId="16554"/>
    <cellStyle name="常规 2 6 7 3" xfId="16555"/>
    <cellStyle name="常规 2 6 7 2 2 2" xfId="16556"/>
    <cellStyle name="常规 2 6 7" xfId="16557"/>
    <cellStyle name="常规 9 3 3 2 3 2 2 2" xfId="16558"/>
    <cellStyle name="常规 2 2 4 2 2 3 3 3" xfId="16559"/>
    <cellStyle name="常规 2 6 6 6" xfId="16560"/>
    <cellStyle name="常规 3 9 2 8 2 2" xfId="16561"/>
    <cellStyle name="常规 2 6 6 5 3" xfId="16562"/>
    <cellStyle name="常规 2 2 4 2 2 3 3 2 2" xfId="16563"/>
    <cellStyle name="常规 2 6 6 5 2" xfId="16564"/>
    <cellStyle name="常规 2 6 6 5" xfId="16565"/>
    <cellStyle name="常规 2 2 4 2 2 3 3 2" xfId="16566"/>
    <cellStyle name="常规 2 6 6 4" xfId="16567"/>
    <cellStyle name="常规 2 6 6 3 2" xfId="16568"/>
    <cellStyle name="常规 6 2 3 3 5 2" xfId="16569"/>
    <cellStyle name="常规 2 6 6 2" xfId="16570"/>
    <cellStyle name="强调文字颜色 6 2 2 2 4 3" xfId="16571"/>
    <cellStyle name="适中 2 2 11" xfId="16572"/>
    <cellStyle name="常规 3 9 2 4 4 3" xfId="16573"/>
    <cellStyle name="常规 2 6 6" xfId="16574"/>
    <cellStyle name="常规 5 3 3 2 3 2" xfId="16575"/>
    <cellStyle name="常规 2 6 5 9" xfId="16576"/>
    <cellStyle name="强调文字颜色 1 2 9 3" xfId="16577"/>
    <cellStyle name="常规 3 2 2 2 3 2 6 2 2" xfId="16578"/>
    <cellStyle name="常规 2 6 5 8" xfId="16579"/>
    <cellStyle name="常规 20 4 4 2" xfId="16580"/>
    <cellStyle name="常规 15 4 4 2" xfId="16581"/>
    <cellStyle name="常规 4 2 3 3 3 2 2" xfId="16582"/>
    <cellStyle name="常规 7 3 4 7 3" xfId="16583"/>
    <cellStyle name="常规 33 3 4" xfId="16584"/>
    <cellStyle name="常规 28 3 4" xfId="16585"/>
    <cellStyle name="常规 3 6 4 3 2 2" xfId="16586"/>
    <cellStyle name="常规 7 3 3 3 3 5 2 2" xfId="16587"/>
    <cellStyle name="常规 38 2 6 2" xfId="16588"/>
    <cellStyle name="常规 43 2 6 2" xfId="16589"/>
    <cellStyle name="常规 4 2 2 6 5 2 2" xfId="16590"/>
    <cellStyle name="常规 2 6 5 7" xfId="16591"/>
    <cellStyle name="常规 2 2 4 2 2 3 2 3" xfId="16592"/>
    <cellStyle name="常规 2 6 5 6" xfId="16593"/>
    <cellStyle name="常规 2 2 4 2 2 3 2 2 2" xfId="16594"/>
    <cellStyle name="常规 2 6 5 5 2" xfId="16595"/>
    <cellStyle name="强调文字颜色 6 2 2 2 3 6" xfId="16596"/>
    <cellStyle name="常规 2 2 4 2 2 3 2 2" xfId="16597"/>
    <cellStyle name="常规 2 6 5 5" xfId="16598"/>
    <cellStyle name="强调文字颜色 6 2 2 2 3 5 2" xfId="16599"/>
    <cellStyle name="常规 2 6 5 4 2" xfId="16600"/>
    <cellStyle name="常规 6 2 2 3 5 2" xfId="16601"/>
    <cellStyle name="适中 2 2 10" xfId="16602"/>
    <cellStyle name="常规 2 6 2 7 3" xfId="16603"/>
    <cellStyle name="常规 3 9 2 4 4 2" xfId="16604"/>
    <cellStyle name="常规 2 6 5" xfId="16605"/>
    <cellStyle name="常规 7 7 6 2 2" xfId="16606"/>
    <cellStyle name="常规 2 6 4 7 2" xfId="16607"/>
    <cellStyle name="常规 9 4 8" xfId="16608"/>
    <cellStyle name="常规 2 2 6 4 6 2 2" xfId="16609"/>
    <cellStyle name="常规 9 2 8 3" xfId="16610"/>
    <cellStyle name="常规 2 6 4 5 2 3" xfId="16611"/>
    <cellStyle name="常规 2 6 4 4 2 3" xfId="16612"/>
    <cellStyle name="常规 4 3 3 2 6 3" xfId="16613"/>
    <cellStyle name="常规 7 3 7 4 3" xfId="16614"/>
    <cellStyle name="60% - 强调文字颜色 5 2 2 4 2 3" xfId="16615"/>
    <cellStyle name="常规 2 9 2 2 3 3" xfId="16616"/>
    <cellStyle name="40% - 强调文字颜色 1 2 3 3 3" xfId="16617"/>
    <cellStyle name="常规 7 5 2 2 3 3" xfId="16618"/>
    <cellStyle name="常规 2 6 4 3 6" xfId="16619"/>
    <cellStyle name="常规 2 6 4 3 5 3" xfId="16620"/>
    <cellStyle name="40% - 强调文字颜色 1 2 3 3 2" xfId="16621"/>
    <cellStyle name="60% - 强调文字颜色 5 2 2 4 2 2" xfId="16622"/>
    <cellStyle name="常规 2 9 2 2 3 2" xfId="16623"/>
    <cellStyle name="常规 7 3 7 4 2" xfId="16624"/>
    <cellStyle name="常规 3 7 4 8" xfId="16625"/>
    <cellStyle name="常规 40 2 2 4 2 2" xfId="16626"/>
    <cellStyle name="常规 35 2 2 4 2 2" xfId="16627"/>
    <cellStyle name="常规 2 6 3 4 4 2 2" xfId="16628"/>
    <cellStyle name="常规 7 5 2 2 3 2" xfId="16629"/>
    <cellStyle name="常规 2 6 4 3 5" xfId="16630"/>
    <cellStyle name="常规 21 2 2 9" xfId="16631"/>
    <cellStyle name="常规 9 3 2 3 4 2 2" xfId="16632"/>
    <cellStyle name="常规 2 6 4 2 6 3" xfId="16633"/>
    <cellStyle name="常规 2 6 4 2 6 2" xfId="16634"/>
    <cellStyle name="常规 4 3 3 2 5 3" xfId="16635"/>
    <cellStyle name="40% - 强调文字颜色 1 2 3 2 3" xfId="16636"/>
    <cellStyle name="常规 7 3 7 3 3" xfId="16637"/>
    <cellStyle name="常规 2 9 2 2 2 3" xfId="16638"/>
    <cellStyle name="常规 7 5 2 2 2 3" xfId="16639"/>
    <cellStyle name="常规 2 6 4 2 6" xfId="16640"/>
    <cellStyle name="常规 8 2 4 3 4 2" xfId="16641"/>
    <cellStyle name="常规 2 2 2 2 2 3 7 2" xfId="16642"/>
    <cellStyle name="常规 5 9 4 2 2" xfId="16643"/>
    <cellStyle name="40% - 强调文字颜色 1 2 3 2 2 2" xfId="16644"/>
    <cellStyle name="常规 2 9 2 2 2 2 2" xfId="16645"/>
    <cellStyle name="常规 7 3 7 3 2 2" xfId="16646"/>
    <cellStyle name="40% - 强调文字颜色 1 2 3 2 2" xfId="16647"/>
    <cellStyle name="常规 2 9 2 2 2 2" xfId="16648"/>
    <cellStyle name="常规 7 3 7 3 2" xfId="16649"/>
    <cellStyle name="常规 3 2 5 2 2 2" xfId="16650"/>
    <cellStyle name="常规 7 2 2 3 2 2 3 2 2" xfId="16651"/>
    <cellStyle name="适中 2 7" xfId="16652"/>
    <cellStyle name="常规 2 6 4" xfId="16653"/>
    <cellStyle name="常规 6 4 4 2 2 3 2 2" xfId="16654"/>
    <cellStyle name="20% - 强调文字颜色 4 6" xfId="16655"/>
    <cellStyle name="常规 2 6 3 2 7" xfId="16656"/>
    <cellStyle name="20% - 强调文字颜色 4 5 2" xfId="16657"/>
    <cellStyle name="常规 2 6 3 2 6 2" xfId="16658"/>
    <cellStyle name="20% - 强调文字颜色 4 5" xfId="16659"/>
    <cellStyle name="常规 2 6 3 2 6" xfId="16660"/>
    <cellStyle name="常规 60 7" xfId="16661"/>
    <cellStyle name="常规 55 7" xfId="16662"/>
    <cellStyle name="常规 2 12 3" xfId="16663"/>
    <cellStyle name="20% - 强调文字颜色 4 2" xfId="16664"/>
    <cellStyle name="常规 2 6 3 2 3" xfId="16665"/>
    <cellStyle name="常规 2 6 3 2 2" xfId="16666"/>
    <cellStyle name="常规 4 4 7 3" xfId="16667"/>
    <cellStyle name="常规 3 8 2 2 2" xfId="16668"/>
    <cellStyle name="常规 4 2 2 2 4 4 3" xfId="16669"/>
    <cellStyle name="常规 2 5 5" xfId="16670"/>
    <cellStyle name="常规 2 6 2 6 3" xfId="16671"/>
    <cellStyle name="常规 3 9 2 4 3 2" xfId="16672"/>
    <cellStyle name="常规 2 2 3 4 4 3 2" xfId="16673"/>
    <cellStyle name="常规 6 2 6 2 3 3" xfId="16674"/>
    <cellStyle name="常规 3 5 2 2 4 2" xfId="16675"/>
    <cellStyle name="常规 2 6 2 4 3 2 2" xfId="16676"/>
    <cellStyle name="常规 6 4 4 7" xfId="16677"/>
    <cellStyle name="常规 7 2 3 8 2 2" xfId="16678"/>
    <cellStyle name="常规 2 6 2 3 3 3" xfId="16679"/>
    <cellStyle name="常规 2 6 2 3 3 2 2" xfId="16680"/>
    <cellStyle name="常规 2 6 2 3 3 2" xfId="16681"/>
    <cellStyle name="常规 2 6 2 3 2 3" xfId="16682"/>
    <cellStyle name="常规 2 6 2 2 7 3" xfId="16683"/>
    <cellStyle name="常规 2 6 2 2 3 3" xfId="16684"/>
    <cellStyle name="常规 6 5 4 4 3 2 2" xfId="16685"/>
    <cellStyle name="常规 6 4 6 2 2 2" xfId="16686"/>
    <cellStyle name="常规 3 2 2 2 3 5 2" xfId="16687"/>
    <cellStyle name="常规 5 2 2 10 2" xfId="16688"/>
    <cellStyle name="40% - 强调文字颜色 5 2 6 6" xfId="16689"/>
    <cellStyle name="常规 3 2 2 3 6 2 2" xfId="16690"/>
    <cellStyle name="常规 3 2 2 2 2 2 3 2" xfId="16691"/>
    <cellStyle name="常规 3 3 3 3 2 3" xfId="16692"/>
    <cellStyle name="常规 6 10 4 3 3 3" xfId="16693"/>
    <cellStyle name="常规 2 4 4 4 2" xfId="16694"/>
    <cellStyle name="常规 2 5 9 3" xfId="16695"/>
    <cellStyle name="常规 2 4 4 3 2" xfId="16696"/>
    <cellStyle name="常规 2 5 8 3" xfId="16697"/>
    <cellStyle name="常规 6 6 2 2 2 2 6 2 2" xfId="16698"/>
    <cellStyle name="常规 2 5 7 3" xfId="16699"/>
    <cellStyle name="常规 2 4 4 2 2" xfId="16700"/>
    <cellStyle name="常规 2 5 6 9" xfId="16701"/>
    <cellStyle name="常规 2 5 6 8" xfId="16702"/>
    <cellStyle name="常规 2 5 6 7 3" xfId="16703"/>
    <cellStyle name="常规 11 2 2 3 3 2" xfId="16704"/>
    <cellStyle name="常规 3 2 2 4 2 2 7" xfId="16705"/>
    <cellStyle name="常规 2 5 6 7" xfId="16706"/>
    <cellStyle name="常规 2 2 4 2 2 2 3 3" xfId="16707"/>
    <cellStyle name="常规 2 5 6 6" xfId="16708"/>
    <cellStyle name="常规 62 4" xfId="16709"/>
    <cellStyle name="常规 57 4" xfId="16710"/>
    <cellStyle name="常规 2 5 6 5 3" xfId="16711"/>
    <cellStyle name="常规 8 3 3 2 2 3" xfId="16712"/>
    <cellStyle name="常规 2 5 6 5 2 2" xfId="16713"/>
    <cellStyle name="常规 21 5 4 3" xfId="16714"/>
    <cellStyle name="常规 6 6 2 2 2 2 6" xfId="16715"/>
    <cellStyle name="常规 2 2 4 2 2 2 3 2 2" xfId="16716"/>
    <cellStyle name="常规 27 3 2 2 4 3" xfId="16717"/>
    <cellStyle name="常规 2 5 6 5 2" xfId="16718"/>
    <cellStyle name="常规 2 5 6 4" xfId="16719"/>
    <cellStyle name="常规 2 5 6 2 3" xfId="16720"/>
    <cellStyle name="常规 57 2 3 5" xfId="16721"/>
    <cellStyle name="常规 2 5 6 2 2 3" xfId="16722"/>
    <cellStyle name="常规 4 16 2" xfId="16723"/>
    <cellStyle name="常规 2 3 5 3 3" xfId="16724"/>
    <cellStyle name="强调文字颜色 6 2 2 2 2 4" xfId="16725"/>
    <cellStyle name="常规 2 6 4 3" xfId="16726"/>
    <cellStyle name="常规 3 2 4 2 7 2" xfId="16727"/>
    <cellStyle name="常规 2 2 3 2 4 3 2 3" xfId="16728"/>
    <cellStyle name="常规 15 3 2 8 2" xfId="16729"/>
    <cellStyle name="常规 6 2 4 2 3 3 3" xfId="16730"/>
    <cellStyle name="常规 2 5 6 2" xfId="16731"/>
    <cellStyle name="常规 20 3 4 2" xfId="16732"/>
    <cellStyle name="常规 15 3 4 2" xfId="16733"/>
    <cellStyle name="常规 7 3 3 7 3" xfId="16734"/>
    <cellStyle name="常规 27 3 4" xfId="16735"/>
    <cellStyle name="常规 32 3 4" xfId="16736"/>
    <cellStyle name="常规 4 2 3 3 2 2 2" xfId="16737"/>
    <cellStyle name="常规 2 5 5 7" xfId="16738"/>
    <cellStyle name="常规 4 2 2 6 4 2 2" xfId="16739"/>
    <cellStyle name="常规 6 6 2 2 2 4 5 2" xfId="16740"/>
    <cellStyle name="常规 21 5 6 2 2" xfId="16741"/>
    <cellStyle name="常规 2 6 3 3" xfId="16742"/>
    <cellStyle name="常规 3 2 4 2 6 2" xfId="16743"/>
    <cellStyle name="常规 15 3 2 7 2" xfId="16744"/>
    <cellStyle name="常规 6 2 4 2 3 2 3" xfId="16745"/>
    <cellStyle name="常规 7 2 2 2 2 2" xfId="16746"/>
    <cellStyle name="常规 2 5 4 7 3" xfId="16747"/>
    <cellStyle name="常规 2 3 4 3 2 2 6" xfId="16748"/>
    <cellStyle name="常规 5 2 2 4 5 2 2" xfId="16749"/>
    <cellStyle name="常规 6 10 3 3 3 3" xfId="16750"/>
    <cellStyle name="常规 30 10 2 3" xfId="16751"/>
    <cellStyle name="常规 2 3 4 3 2 2 5" xfId="16752"/>
    <cellStyle name="常规 2 5 4 7 2" xfId="16753"/>
    <cellStyle name="常规 2 5 4 6 3" xfId="16754"/>
    <cellStyle name="60% - 强调文字颜色 3 2 2 2 9" xfId="16755"/>
    <cellStyle name="20% - 强调文字颜色 1 2 5 4 2" xfId="16756"/>
    <cellStyle name="常规 2 5 4 5 3" xfId="16757"/>
    <cellStyle name="60% - 强调文字颜色 3 2 2 2 8 3" xfId="16758"/>
    <cellStyle name="常规 2 5 4 5 2 3" xfId="16759"/>
    <cellStyle name="60% - 强调文字颜色 3 2 2 2 8 2" xfId="16760"/>
    <cellStyle name="常规 2 5 4 5 2 2" xfId="16761"/>
    <cellStyle name="常规 2 5 4 4 2 3" xfId="16762"/>
    <cellStyle name="常规 9 9 2 3" xfId="16763"/>
    <cellStyle name="常规 6 3 4 2 6 2" xfId="16764"/>
    <cellStyle name="常规 6 6 3 2 2 2 2 3" xfId="16765"/>
    <cellStyle name="常规 57 4 5" xfId="16766"/>
    <cellStyle name="常规 6 5 4 4 4 2 2" xfId="16767"/>
    <cellStyle name="常规 2 5 4 3 8 3" xfId="16768"/>
    <cellStyle name="常规 6 6 3 2 2 2 2 2" xfId="16769"/>
    <cellStyle name="常规 57 4 4" xfId="16770"/>
    <cellStyle name="常规 57 3 5" xfId="16771"/>
    <cellStyle name="常规 57 3 4" xfId="16772"/>
    <cellStyle name="常规 57 2 5" xfId="16773"/>
    <cellStyle name="常规 2 5 4 3 6 3" xfId="16774"/>
    <cellStyle name="常规 2 5 4 3 6 2 2" xfId="16775"/>
    <cellStyle name="常规 4 2 4 2 2 2" xfId="16776"/>
    <cellStyle name="常规 59 3 4" xfId="16777"/>
    <cellStyle name="常规 6 8 3 2 5 2" xfId="16778"/>
    <cellStyle name="常规 57 2 4" xfId="16779"/>
    <cellStyle name="强调文字颜色 6 2 3 3 6" xfId="16780"/>
    <cellStyle name="常规 2 5 4 3 6 2" xfId="16781"/>
    <cellStyle name="常规 4 3 2 2 6 3" xfId="16782"/>
    <cellStyle name="常规 3 2 2 3 4 4" xfId="16783"/>
    <cellStyle name="常规 22 4 3 5 2 2" xfId="16784"/>
    <cellStyle name="常规 2 5 4 3 6" xfId="16785"/>
    <cellStyle name="常规 4 3 2 2 6 2 2" xfId="16786"/>
    <cellStyle name="常规 2 5 4 3 4 3" xfId="16787"/>
    <cellStyle name="常规 2 2 3 3 3 2 5 3" xfId="16788"/>
    <cellStyle name="常规 2 5 4 3 4 2 2" xfId="16789"/>
    <cellStyle name="常规 2 5 4 3 4 2" xfId="16790"/>
    <cellStyle name="20% - 强调文字颜色 1 2 5 2 3" xfId="16791"/>
    <cellStyle name="常规 2 5 4 3 4" xfId="16792"/>
    <cellStyle name="常规 6 9 3 2 2 4 3" xfId="16793"/>
    <cellStyle name="常规 2 5 4 3 3 2 2" xfId="16794"/>
    <cellStyle name="常规 2 5 4 3 3 2" xfId="16795"/>
    <cellStyle name="20% - 强调文字颜色 1 2 5 2 2" xfId="16796"/>
    <cellStyle name="常规 2 5 4 3 3" xfId="16797"/>
    <cellStyle name="常规 4 3 3 4 5 2" xfId="16798"/>
    <cellStyle name="常规 2 5 4 3 2 2 2" xfId="16799"/>
    <cellStyle name="常规 4 3 3 4 5" xfId="16800"/>
    <cellStyle name="常规 2 5 4 3 2 2" xfId="16801"/>
    <cellStyle name="常规 2 5 4 2 7" xfId="16802"/>
    <cellStyle name="常规 56 2 5" xfId="16803"/>
    <cellStyle name="常规 11 3 2 4 3 2" xfId="16804"/>
    <cellStyle name="常规 2 5 4 2 6 3" xfId="16805"/>
    <cellStyle name="常规 56 2 4" xfId="16806"/>
    <cellStyle name="强调文字颜色 6 2 2 3 6" xfId="16807"/>
    <cellStyle name="常规 2 5 4 2 6 2" xfId="16808"/>
    <cellStyle name="常规 2 3 3 2 7" xfId="16809"/>
    <cellStyle name="常规 5 5 3 4 2 2" xfId="16810"/>
    <cellStyle name="常规 33 2 3 5 2" xfId="16811"/>
    <cellStyle name="常规 28 2 3 5 2" xfId="16812"/>
    <cellStyle name="常规 2 5 4 2 6" xfId="16813"/>
    <cellStyle name="常规 2 5 4 2 5 3" xfId="16814"/>
    <cellStyle name="常规 11 3 2 4 2 2" xfId="16815"/>
    <cellStyle name="常规 3 4 2 2 3 2 2 2" xfId="16816"/>
    <cellStyle name="常规 39 2" xfId="16817"/>
    <cellStyle name="常规 44 2" xfId="16818"/>
    <cellStyle name="常规 2 2 3 3 2 3 5 3" xfId="16819"/>
    <cellStyle name="常规 9 3 4 3 2 3" xfId="16820"/>
    <cellStyle name="常规 2 5 4 2 5 2 2" xfId="16821"/>
    <cellStyle name="常规 2 5 4 2 5 2" xfId="16822"/>
    <cellStyle name="常规 4 3 2 2 5 2" xfId="16823"/>
    <cellStyle name="常规 2 5 4 2 4 2 3" xfId="16824"/>
    <cellStyle name="常规 2 5 3 9 3" xfId="16825"/>
    <cellStyle name="常规 2 5 3 9 2" xfId="16826"/>
    <cellStyle name="常规 5 2 3 4 4 3" xfId="16827"/>
    <cellStyle name="常规 2 5 3 9" xfId="16828"/>
    <cellStyle name="常规 2 5 3 8 3" xfId="16829"/>
    <cellStyle name="常规 5 2 3 4 4 2 2" xfId="16830"/>
    <cellStyle name="常规 2 5 3 8 2" xfId="16831"/>
    <cellStyle name="常规 2 5 3 7 3" xfId="16832"/>
    <cellStyle name="常规 2 5 3 7 2 2" xfId="16833"/>
    <cellStyle name="常规 2 5 3 6 3" xfId="16834"/>
    <cellStyle name="常规 6 10 6 2 2 2" xfId="16835"/>
    <cellStyle name="常规 8 2 5 2 3 2 2" xfId="16836"/>
    <cellStyle name="常规 2 2 2 2 3 2 6 2 2" xfId="16837"/>
    <cellStyle name="常规 6 4 2 2 4 5" xfId="16838"/>
    <cellStyle name="常规 7 4 4 6 2 2" xfId="16839"/>
    <cellStyle name="常规 15 4 3 7" xfId="16840"/>
    <cellStyle name="常规 14 3 3 5 2" xfId="16841"/>
    <cellStyle name="20% - 强调文字颜色 4 4" xfId="16842"/>
    <cellStyle name="常规 2 6 3 2 5" xfId="16843"/>
    <cellStyle name="常规 2 5 3 5 3 3" xfId="16844"/>
    <cellStyle name="20% - 强调文字颜色 4 3" xfId="16845"/>
    <cellStyle name="常规 2 6 3 2 4" xfId="16846"/>
    <cellStyle name="常规 2 5 3 5 3 2" xfId="16847"/>
    <cellStyle name="常规 2 5 3 5 3" xfId="16848"/>
    <cellStyle name="强调文字颜色 2 2 11" xfId="16849"/>
    <cellStyle name="常规 4 2 8 5 3" xfId="16850"/>
    <cellStyle name="常规 2 6 2 3 4" xfId="16851"/>
    <cellStyle name="常规 6 5 2 2 3" xfId="16852"/>
    <cellStyle name="常规 2 5 3 4 4 2" xfId="16853"/>
    <cellStyle name="常规 2 6 2 2 4" xfId="16854"/>
    <cellStyle name="常规 2 5 3 4 3 2" xfId="16855"/>
    <cellStyle name="常规 3 4 9 3" xfId="16856"/>
    <cellStyle name="常规 2 5 3 4 2" xfId="16857"/>
    <cellStyle name="常规 6 2 6 2 4" xfId="16858"/>
    <cellStyle name="常规 10 3 3 2 2 4 2 2" xfId="16859"/>
    <cellStyle name="强调文字颜色 1 2 2 3 3 3" xfId="16860"/>
    <cellStyle name="常规 56 2 2 4 2 2" xfId="16861"/>
    <cellStyle name="常规 6 2 8 4 3" xfId="16862"/>
    <cellStyle name="常规 2 6 3 3 3 2 2" xfId="16863"/>
    <cellStyle name="20% - 强调文字颜色 5 2 2 2" xfId="16864"/>
    <cellStyle name="常规 2 5 3 3 5" xfId="16865"/>
    <cellStyle name="常规 21 4 2 5" xfId="16866"/>
    <cellStyle name="常规 9 2 5 2 2 3" xfId="16867"/>
    <cellStyle name="常规 2 2 3 2 3 2 5 3" xfId="16868"/>
    <cellStyle name="常规 2 5 3 3 4 2 2" xfId="16869"/>
    <cellStyle name="20% - 强调文字颜色 1 2 4 2 3" xfId="16870"/>
    <cellStyle name="常规 2 5 3 3 4" xfId="16871"/>
    <cellStyle name="常规 3 4 8 3" xfId="16872"/>
    <cellStyle name="常规 2 5 3 3 2" xfId="16873"/>
    <cellStyle name="常规 2 3 2 2 7" xfId="16874"/>
    <cellStyle name="常规 5 5 3 3 2 2" xfId="16875"/>
    <cellStyle name="常规 33 2 2 5 2" xfId="16876"/>
    <cellStyle name="常规 28 2 2 5 2" xfId="16877"/>
    <cellStyle name="常规 2 5 3 2 6" xfId="16878"/>
    <cellStyle name="汇总 2 3 7 3" xfId="16879"/>
    <cellStyle name="常规 10 3 3 2 2 3 2 2" xfId="16880"/>
    <cellStyle name="常规 6 2 5 2 4" xfId="16881"/>
    <cellStyle name="常规 2 5 3 2 4 5 2" xfId="16882"/>
    <cellStyle name="常规 9 2 4 2 5 3" xfId="16883"/>
    <cellStyle name="常规 2 5 3 2 3 5" xfId="16884"/>
    <cellStyle name="常规 6 5 3 5 3 2 2" xfId="16885"/>
    <cellStyle name="常规 3 4 7 3" xfId="16886"/>
    <cellStyle name="常规 2 5 3 2 2" xfId="16887"/>
    <cellStyle name="常规 2 3 6 6 2" xfId="16888"/>
    <cellStyle name="常规 6 6 3 8 2 2" xfId="16889"/>
    <cellStyle name="常规 4 2 2 3 2 3 6" xfId="16890"/>
    <cellStyle name="常规 2 2 7 2 3 4" xfId="16891"/>
    <cellStyle name="强调文字颜色 2 2 2 2 7 2 2" xfId="16892"/>
    <cellStyle name="常规 6 11 2 8" xfId="16893"/>
    <cellStyle name="常规 6 3 3 3 5 3" xfId="16894"/>
    <cellStyle name="常规 2 5 3 11" xfId="16895"/>
    <cellStyle name="常规 3 2 2 9 3" xfId="16896"/>
    <cellStyle name="常规 2 5 3 10" xfId="16897"/>
    <cellStyle name="常规 6 3 3 3 5 2" xfId="16898"/>
    <cellStyle name="常规 6 11 2 7" xfId="16899"/>
    <cellStyle name="20% - 强调文字颜色 1 2 3 7 2" xfId="16900"/>
    <cellStyle name="常规 2 5 2 8 3" xfId="16901"/>
    <cellStyle name="强调文字颜色 5 2 3 3 3" xfId="16902"/>
    <cellStyle name="常规 6 3 3 2 4 2 2 2" xfId="16903"/>
    <cellStyle name="常规 3 2 2 2 3 3 3 2" xfId="16904"/>
    <cellStyle name="常规 3 3 4 4 2 3" xfId="16905"/>
    <cellStyle name="20% - 强调文字颜色 1 2 3 6 2" xfId="16906"/>
    <cellStyle name="常规 2 5 2 7 3" xfId="16907"/>
    <cellStyle name="常规 2 5 2 7 2 3" xfId="16908"/>
    <cellStyle name="常规 2 5 2 7 2 2" xfId="16909"/>
    <cellStyle name="常规 2 5 2 6 3" xfId="16910"/>
    <cellStyle name="20% - 强调文字颜色 1 2 3 5 2" xfId="16911"/>
    <cellStyle name="常规 4 2 3 2 3 5" xfId="16912"/>
    <cellStyle name="常规 14 4 7" xfId="16913"/>
    <cellStyle name="常规 3 2 3 4 2 3 3" xfId="16914"/>
    <cellStyle name="常规 4 2 3 2 3 4" xfId="16915"/>
    <cellStyle name="常规 14 4 6" xfId="16916"/>
    <cellStyle name="常规 3 2 3 4 2 3 2" xfId="16917"/>
    <cellStyle name="常规 6 8 3 2 2" xfId="16918"/>
    <cellStyle name="常规 8 3 3 2 4 2" xfId="16919"/>
    <cellStyle name="常规 6 2 3 2 2 2 2 3" xfId="16920"/>
    <cellStyle name="常规 2 5 2 4 2 2" xfId="16921"/>
    <cellStyle name="常规 6 6 2 2 2 3 4 3" xfId="16922"/>
    <cellStyle name="常规 2 5 2 4" xfId="16923"/>
    <cellStyle name="常规 5 3 3 2 4 2" xfId="16924"/>
    <cellStyle name="强调文字颜色 3 2 2 4 2 2 2" xfId="16925"/>
    <cellStyle name="常规 2 6 6 9" xfId="16926"/>
    <cellStyle name="常规 4 2 3 2 2 5" xfId="16927"/>
    <cellStyle name="常规 3 2 3 4 2 2 3" xfId="16928"/>
    <cellStyle name="常规 14 3 7" xfId="16929"/>
    <cellStyle name="20% - 强调文字颜色 1 2 3 2 6" xfId="16930"/>
    <cellStyle name="常规 2 5 2 3 7" xfId="16931"/>
    <cellStyle name="常规 2 5 2 3 6 3" xfId="16932"/>
    <cellStyle name="常规 2 5 2 3 6 2" xfId="16933"/>
    <cellStyle name="20% - 强调文字颜色 1 2 3 2 4 3" xfId="16934"/>
    <cellStyle name="常规 2 5 2 3 5 3" xfId="16935"/>
    <cellStyle name="常规 3 2 6" xfId="16936"/>
    <cellStyle name="常规 2 5 2 3 5 2" xfId="16937"/>
    <cellStyle name="20% - 强调文字颜色 1 2 3 2 4 2" xfId="16938"/>
    <cellStyle name="常规 2 5 2 3 4 2 2" xfId="16939"/>
    <cellStyle name="常规 6 4 2 2 3 2" xfId="16940"/>
    <cellStyle name="常规 6 2 3 2 2 6 3" xfId="16941"/>
    <cellStyle name="常规 2 5 2 4 4 2 2" xfId="16942"/>
    <cellStyle name="常规 5 2 6 3 3 3" xfId="16943"/>
    <cellStyle name="常规 2 5 2 3 4 2" xfId="16944"/>
    <cellStyle name="20% - 强调文字颜色 1 2 3 2 3 2" xfId="16945"/>
    <cellStyle name="20% - 强调文字颜色 1 2 3 2 2 3" xfId="16946"/>
    <cellStyle name="常规 2 5 2 3 3 3" xfId="16947"/>
    <cellStyle name="强调文字颜色 6 2 3 8 3" xfId="16948"/>
    <cellStyle name="常规 2 5 2 3 3 2 2" xfId="16949"/>
    <cellStyle name="常规 5 2 6 3 2 3" xfId="16950"/>
    <cellStyle name="20% - 强调文字颜色 1 2 3 2 2 2" xfId="16951"/>
    <cellStyle name="常规 2 5 2 3 3 2" xfId="16952"/>
    <cellStyle name="常规 2 5 2 3 2 3" xfId="16953"/>
    <cellStyle name="40% - 强调文字颜色 4 5" xfId="16954"/>
    <cellStyle name="强调文字颜色 6 2 2 8 3" xfId="16955"/>
    <cellStyle name="常规 2 5 2 3 2 2 2" xfId="16956"/>
    <cellStyle name="常规 2 5 2 3 2 2" xfId="16957"/>
    <cellStyle name="常规 2 2 3 5 2 2 3" xfId="16958"/>
    <cellStyle name="常规 3 2 2 7 6 2" xfId="16959"/>
    <cellStyle name="常规 2 5 2 3" xfId="16960"/>
    <cellStyle name="常规 6 6 2 2 2 3 4 2" xfId="16961"/>
    <cellStyle name="常规 2 5 2 2 8" xfId="16962"/>
    <cellStyle name="常规 5 2 2 3 3 4 2 2" xfId="16963"/>
    <cellStyle name="常规 3 3 11 2" xfId="16964"/>
    <cellStyle name="常规 9 5 5 6 2 2" xfId="16965"/>
    <cellStyle name="常规 3 3 7 7" xfId="16966"/>
    <cellStyle name="常规 2 5 2 2 6" xfId="16967"/>
    <cellStyle name="20% - 强调文字颜色 1 2 3 3 2 3" xfId="16968"/>
    <cellStyle name="常规 2 5 2 4 3 3" xfId="16969"/>
    <cellStyle name="常规 13 7 2" xfId="16970"/>
    <cellStyle name="常规 2 5 2 2 4 2 3" xfId="16971"/>
    <cellStyle name="常规 3 3 7 5 2 2" xfId="16972"/>
    <cellStyle name="常规 2 5 2 2 4 2 2" xfId="16973"/>
    <cellStyle name="常规 3 9 2 8 3" xfId="16974"/>
    <cellStyle name="常规 11 2 3 3 2" xfId="16975"/>
    <cellStyle name="20% - 强调文字颜色 1 2 3 3 2 2" xfId="16976"/>
    <cellStyle name="常规 2 5 2 4 3 2" xfId="16977"/>
    <cellStyle name="常规 2 5 2 2 3 5 3" xfId="16978"/>
    <cellStyle name="常规 4 10 2" xfId="16979"/>
    <cellStyle name="常规 2 5 2 2 3 5 2" xfId="16980"/>
    <cellStyle name="常规 12 9 2" xfId="16981"/>
    <cellStyle name="常规 2 5 2 2 3 4 3" xfId="16982"/>
    <cellStyle name="常规 2 9 2 3 8" xfId="16983"/>
    <cellStyle name="常规 2 5 2 2 3 4 2 3" xfId="16984"/>
    <cellStyle name="常规 7 2 5 3 2 2 2" xfId="16985"/>
    <cellStyle name="常规 6 3 2 2 9" xfId="16986"/>
    <cellStyle name="60% - 强调文字颜色 5 2 2 5 6" xfId="16987"/>
    <cellStyle name="常规 10 7 2 3 4 2 2" xfId="16988"/>
    <cellStyle name="常规 2 9 2 3 7" xfId="16989"/>
    <cellStyle name="常规 2 5 2 2 3 4 2 2" xfId="16990"/>
    <cellStyle name="常规 12 8 2" xfId="16991"/>
    <cellStyle name="常规 2 5 2 2 3 3 3" xfId="16992"/>
    <cellStyle name="常规 8 3 4 2 6" xfId="16993"/>
    <cellStyle name="常规 6 9 3 4" xfId="16994"/>
    <cellStyle name="常规 2 5 2 2 3 3 2 3" xfId="16995"/>
    <cellStyle name="常规 8 3 4 2 5" xfId="16996"/>
    <cellStyle name="常规 2 2 2 3 2 2 8" xfId="16997"/>
    <cellStyle name="常规 6 9 3 3" xfId="16998"/>
    <cellStyle name="常规 2 5 2 2 3 3 2 2" xfId="16999"/>
    <cellStyle name="常规 2 5 2 2 3 3 2" xfId="17000"/>
    <cellStyle name="常规 12 7 2" xfId="17001"/>
    <cellStyle name="常规 2 5 2 2 3 2 3" xfId="17002"/>
    <cellStyle name="常规 8 3 3 2 6" xfId="17003"/>
    <cellStyle name="常规 6 8 3 4" xfId="17004"/>
    <cellStyle name="常规 2 5 2 2 3 2 2 3" xfId="17005"/>
    <cellStyle name="40% - 强调文字颜色 3 17 2" xfId="17006"/>
    <cellStyle name="常规 6 8 3 3" xfId="17007"/>
    <cellStyle name="常规 8 3 3 2 5" xfId="17008"/>
    <cellStyle name="常规 2 5 2 2 3 2 2 2" xfId="17009"/>
    <cellStyle name="常规 3 2 5 7 2 2" xfId="17010"/>
    <cellStyle name="常规 2 5 2 2 2 5 3" xfId="17011"/>
    <cellStyle name="常规 6 2 3 2 9" xfId="17012"/>
    <cellStyle name="常规 7 2 5 2 3 2 2" xfId="17013"/>
    <cellStyle name="常规 2 5 2 2 2 5 2" xfId="17014"/>
    <cellStyle name="常规 11 9 2" xfId="17015"/>
    <cellStyle name="常规 2 5 2 2 2 4 3" xfId="17016"/>
    <cellStyle name="常规 7 2 5 2 2 2 2" xfId="17017"/>
    <cellStyle name="常规 6 2 2 2 9" xfId="17018"/>
    <cellStyle name="常规 6 5 3 4 3 2 2 2" xfId="17019"/>
    <cellStyle name="常规 6 5 3 4 3 2 2" xfId="17020"/>
    <cellStyle name="常规 2 4 4 2 8 3" xfId="17021"/>
    <cellStyle name="常规 11 8 2" xfId="17022"/>
    <cellStyle name="常规 2 5 2 2 2 3 3" xfId="17023"/>
    <cellStyle name="常规 2 2 2 2 2 2 8" xfId="17024"/>
    <cellStyle name="常规 8 2 4 2 5" xfId="17025"/>
    <cellStyle name="常规 5 9 3 3" xfId="17026"/>
    <cellStyle name="常规 2 5 2 2 2 3 2" xfId="17027"/>
    <cellStyle name="常规 3 3 5 2 2 2 2" xfId="17028"/>
    <cellStyle name="常规 2 5 2 2" xfId="17029"/>
    <cellStyle name="常规 2 4 3 2 2 2 4" xfId="17030"/>
    <cellStyle name="常规 21 2 2 3 4" xfId="17031"/>
    <cellStyle name="常规 6 10 4 3 3 2 2" xfId="17032"/>
    <cellStyle name="常规 2 2 3 3 4 5" xfId="17033"/>
    <cellStyle name="常规 19 2 6 2" xfId="17034"/>
    <cellStyle name="常规 24 2 6 2" xfId="17035"/>
    <cellStyle name="常规 5 3 2 8" xfId="17036"/>
    <cellStyle name="常规 6 9 3 4 4" xfId="17037"/>
    <cellStyle name="常规 2 5 10" xfId="17038"/>
    <cellStyle name="常规 6 10 4 3 3 2" xfId="17039"/>
    <cellStyle name="常规 2 4 3 4 2" xfId="17040"/>
    <cellStyle name="常规 2 4 9 3" xfId="17041"/>
    <cellStyle name="常规 2 4 3 2 5 3" xfId="17042"/>
    <cellStyle name="常规 2 4 7 6 3" xfId="17043"/>
    <cellStyle name="常规 2 4 3 2 5 2" xfId="17044"/>
    <cellStyle name="常规 2 4 7 6 2" xfId="17045"/>
    <cellStyle name="常规 2 4 3 2 5" xfId="17046"/>
    <cellStyle name="常规 2 4 7 6" xfId="17047"/>
    <cellStyle name="常规 2 4 3 2 4 3" xfId="17048"/>
    <cellStyle name="常规 2 4 7 5 3" xfId="17049"/>
    <cellStyle name="常规 6 5 4 2 2 5 2" xfId="17050"/>
    <cellStyle name="常规 9 2 3 2 2 3 3 2" xfId="17051"/>
    <cellStyle name="常规 2 4 3 2 4 2 3" xfId="17052"/>
    <cellStyle name="常规 8 2 4 2 2 4" xfId="17053"/>
    <cellStyle name="常规 2 4 7 5 2 3" xfId="17054"/>
    <cellStyle name="20% - 强调文字颜色 1 2 3 4 2" xfId="17055"/>
    <cellStyle name="常规 2 5 2 5 3" xfId="17056"/>
    <cellStyle name="常规 2 2 2 2 2 2 5 3" xfId="17057"/>
    <cellStyle name="常规 2 4 3 2 4 2 2" xfId="17058"/>
    <cellStyle name="常规 8 2 4 2 2 3" xfId="17059"/>
    <cellStyle name="常规 2 4 7 5 2 2" xfId="17060"/>
    <cellStyle name="常规 2 5 2 5 2" xfId="17061"/>
    <cellStyle name="常规 3 2 2 6 5" xfId="17062"/>
    <cellStyle name="常规 46 2 2 3 2" xfId="17063"/>
    <cellStyle name="常规 51 2 2 3 2" xfId="17064"/>
    <cellStyle name="常规 2 4 3 2 4 2" xfId="17065"/>
    <cellStyle name="常规 2 4 7 5 2" xfId="17066"/>
    <cellStyle name="常规 2 4 7 5" xfId="17067"/>
    <cellStyle name="常规 2 4 3 2 4" xfId="17068"/>
    <cellStyle name="常规 2 4 3 2 3 3" xfId="17069"/>
    <cellStyle name="常规 2 4 7 4 3" xfId="17070"/>
    <cellStyle name="常规 2 4 3 2 3 2 3" xfId="17071"/>
    <cellStyle name="常规 2 4 7 4 2 3" xfId="17072"/>
    <cellStyle name="常规 2 4 3 2 3 2 2" xfId="17073"/>
    <cellStyle name="常规 2 4 7 4 2 2" xfId="17074"/>
    <cellStyle name="常规 3 2 3 6 4 2" xfId="17075"/>
    <cellStyle name="常规 2 4 7 3 2 3" xfId="17076"/>
    <cellStyle name="常规 2 4 3 2 2 2 3" xfId="17077"/>
    <cellStyle name="常规 3 2 2 4 5 3" xfId="17078"/>
    <cellStyle name="常规 2 7 10" xfId="17079"/>
    <cellStyle name="常规 6 9 8 3" xfId="17080"/>
    <cellStyle name="常规 2 4 3 2 2 2 2" xfId="17081"/>
    <cellStyle name="常规 2 4 7 3 2 2" xfId="17082"/>
    <cellStyle name="常规 3 2 2 4 5 2" xfId="17083"/>
    <cellStyle name="常规 3 6 2 4 6" xfId="17084"/>
    <cellStyle name="常规 3 2 3 5 4 2" xfId="17085"/>
    <cellStyle name="常规 2 4 7 2 2 3" xfId="17086"/>
    <cellStyle name="常规 2 4 7" xfId="17087"/>
    <cellStyle name="常规 2 4 6 7" xfId="17088"/>
    <cellStyle name="常规 2 4 6 6 3" xfId="17089"/>
    <cellStyle name="常规 2 4 6 6 2" xfId="17090"/>
    <cellStyle name="常规 6 6 4 8 2" xfId="17091"/>
    <cellStyle name="常规 2 4 6 6" xfId="17092"/>
    <cellStyle name="常规 2 4 6 5 3" xfId="17093"/>
    <cellStyle name="常规 8 2 3 2 2 4" xfId="17094"/>
    <cellStyle name="常规 2 4 6 5 2 3" xfId="17095"/>
    <cellStyle name="常规 2 4 6 5 2" xfId="17096"/>
    <cellStyle name="常规 2 4 6 5" xfId="17097"/>
    <cellStyle name="常规 2 4 6 4 3" xfId="17098"/>
    <cellStyle name="常规 2 4 6 4 2 2" xfId="17099"/>
    <cellStyle name="常规 2 4 6 4 2" xfId="17100"/>
    <cellStyle name="常规 2 4 6 3 3" xfId="17101"/>
    <cellStyle name="常规 2 4 6 3 2 2" xfId="17102"/>
    <cellStyle name="常规 4 6 2 3 2 2" xfId="17103"/>
    <cellStyle name="常规 7 3 3 4 9 2" xfId="17104"/>
    <cellStyle name="常规 2 2 3 2 4 2 2 3" xfId="17105"/>
    <cellStyle name="常规 6 2 4 2 2 3 3" xfId="17106"/>
    <cellStyle name="常规 5 2 3 3 6 2" xfId="17107"/>
    <cellStyle name="常规 2 4 5 8" xfId="17108"/>
    <cellStyle name="常规 2 4 5 7 3" xfId="17109"/>
    <cellStyle name="常规 2 4 5 6 3" xfId="17110"/>
    <cellStyle name="常规 8 2 2 3 2 4" xfId="17111"/>
    <cellStyle name="常规 2 4 5 6 2 3" xfId="17112"/>
    <cellStyle name="常规 8 2 2 3 2 3" xfId="17113"/>
    <cellStyle name="常规 2 4 5 6 2 2" xfId="17114"/>
    <cellStyle name="常规 2 4 5 5 3" xfId="17115"/>
    <cellStyle name="常规 8 2 2 2 2 3" xfId="17116"/>
    <cellStyle name="常规 2 4 5 5 2 2" xfId="17117"/>
    <cellStyle name="常规 2 4 5 4 3" xfId="17118"/>
    <cellStyle name="常规 22 4 2 6 2 2" xfId="17119"/>
    <cellStyle name="常规 2 4 5 3 6" xfId="17120"/>
    <cellStyle name="常规 2 4 5 3 5 3" xfId="17121"/>
    <cellStyle name="常规 10 2 2 3 3 2 3" xfId="17122"/>
    <cellStyle name="常规 7 6 2 2 4 2" xfId="17123"/>
    <cellStyle name="常规 2 2 4 2 2 3 5 2" xfId="17124"/>
    <cellStyle name="常规 2 4 5 3 4" xfId="17125"/>
    <cellStyle name="常规 10 3 9" xfId="17126"/>
    <cellStyle name="常规 3 2 2 4 2 3 4 2" xfId="17127"/>
    <cellStyle name="常规 13 11" xfId="17128"/>
    <cellStyle name="常规 3 2 7 3 2 2" xfId="17129"/>
    <cellStyle name="常规 2 4 5 3 3 2 3" xfId="17130"/>
    <cellStyle name="常规 22 2 2 2 2" xfId="17131"/>
    <cellStyle name="常规 17 2 2 2 2" xfId="17132"/>
    <cellStyle name="常规 22 4 2 2 6 2" xfId="17133"/>
    <cellStyle name="常规 2 4 5 3 3" xfId="17134"/>
    <cellStyle name="常规 3 4 3 4 6" xfId="17135"/>
    <cellStyle name="常规 2 4 5 3 2 3" xfId="17136"/>
    <cellStyle name="常规 3 4 3 4 5 2" xfId="17137"/>
    <cellStyle name="常规 2 4 5 3 2 2 2" xfId="17138"/>
    <cellStyle name="常规 3 4 3 4 5" xfId="17139"/>
    <cellStyle name="常规 2 4 5 3 2 2" xfId="17140"/>
    <cellStyle name="常规 2 4 5 2 7" xfId="17141"/>
    <cellStyle name="常规 2 4 5 2 6 3" xfId="17142"/>
    <cellStyle name="常规 35 5 2 2" xfId="17143"/>
    <cellStyle name="常规 40 5 2 2" xfId="17144"/>
    <cellStyle name="注释 2 5 2" xfId="17145"/>
    <cellStyle name="解释性文本 2 3 3 2 2" xfId="17146"/>
    <cellStyle name="常规 2 3 5 2 5" xfId="17147"/>
    <cellStyle name="40% - 强调文字颜色 1 2 2 2 2 6" xfId="17148"/>
    <cellStyle name="常规 2 4 5 2 6 2" xfId="17149"/>
    <cellStyle name="常规 2 4 5 2 6" xfId="17150"/>
    <cellStyle name="常规 2 4 5 2 5 3" xfId="17151"/>
    <cellStyle name="常规 3 7 2 9 2" xfId="17152"/>
    <cellStyle name="常规 3 11 6 2 2" xfId="17153"/>
    <cellStyle name="常规 4 2 2 3 3" xfId="17154"/>
    <cellStyle name="60% - 强调文字颜色 6 2 2 4 4" xfId="17155"/>
    <cellStyle name="常规 3 9 2 2 5" xfId="17156"/>
    <cellStyle name="常规 2 4 5 2 5 2 2" xfId="17157"/>
    <cellStyle name="常规 2 4 5 2 5 2" xfId="17158"/>
    <cellStyle name="常规 2 2 4 2 2 3 4 3" xfId="17159"/>
    <cellStyle name="常规 2 4 5 2 5" xfId="17160"/>
    <cellStyle name="常规 2 4 5 2 4 3" xfId="17161"/>
    <cellStyle name="常规 7 10 2 3" xfId="17162"/>
    <cellStyle name="常规 2 2 2 4 2 2 5 3" xfId="17163"/>
    <cellStyle name="常规 2 4 5 2 4 2 2" xfId="17164"/>
    <cellStyle name="常规 2 2 4 2 2 3 4 2 2" xfId="17165"/>
    <cellStyle name="常规 2 4 5 2 4 2" xfId="17166"/>
    <cellStyle name="常规 2 4 5 2 3 3" xfId="17167"/>
    <cellStyle name="常规 7 5 2 5 2 2" xfId="17168"/>
    <cellStyle name="常规 22 4 2 2 5 2" xfId="17169"/>
    <cellStyle name="常规 2 6 7 4" xfId="17170"/>
    <cellStyle name="常规 2 4 5 2 3" xfId="17171"/>
    <cellStyle name="常规 3 4 2 4 6" xfId="17172"/>
    <cellStyle name="常规 2 4 5 2 2 3" xfId="17173"/>
    <cellStyle name="常规 2 6 7 3 3" xfId="17174"/>
    <cellStyle name="常规 7 2 2 3 2 3 3 2 2" xfId="17175"/>
    <cellStyle name="常规 3 2 6 2 2 2" xfId="17176"/>
    <cellStyle name="常规 7 3 3 4 8 2" xfId="17177"/>
    <cellStyle name="常规 6 2 4 2 2 2 3" xfId="17178"/>
    <cellStyle name="常规 2 2 2 2 2 4 3 2 2" xfId="17179"/>
    <cellStyle name="常规 3 2 3 3 2 2 4 3" xfId="17180"/>
    <cellStyle name="常规 4 2 2 2 2 6 3" xfId="17181"/>
    <cellStyle name="常规 3 2 2 3 2 3 3 2" xfId="17182"/>
    <cellStyle name="常规 3 4 3 4 2 3" xfId="17183"/>
    <cellStyle name="常规 6 14 3 2" xfId="17184"/>
    <cellStyle name="常规 2 4 4 9 3" xfId="17185"/>
    <cellStyle name="常规 21 2 5 5" xfId="17186"/>
    <cellStyle name="常规 2 4 4 9 2" xfId="17187"/>
    <cellStyle name="常规 6 4 3 2 4 4 2 2" xfId="17188"/>
    <cellStyle name="常规 2 4 2 2 2 3 4" xfId="17189"/>
    <cellStyle name="常规 3 3 4 2 2 3 2" xfId="17190"/>
    <cellStyle name="常规 5 2 3 3 5 3" xfId="17191"/>
    <cellStyle name="常规 2 4 4 9" xfId="17192"/>
    <cellStyle name="常规 3 2 2 3 2 3 2 2" xfId="17193"/>
    <cellStyle name="常规 6 14 2 2" xfId="17194"/>
    <cellStyle name="常规 2 3 4 2 2 3 6" xfId="17195"/>
    <cellStyle name="常规 2 4 4 8 3" xfId="17196"/>
    <cellStyle name="常规 2 3 4 2 2 3 5 2" xfId="17197"/>
    <cellStyle name="常规 2 4 4 8 2 2" xfId="17198"/>
    <cellStyle name="常规 2 3 4 2 2 2 6" xfId="17199"/>
    <cellStyle name="常规 2 4 4 7 3" xfId="17200"/>
    <cellStyle name="常规 2 3 4 2 2 2 5 2" xfId="17201"/>
    <cellStyle name="常规 2 4 4 7 2 2" xfId="17202"/>
    <cellStyle name="常规 2 4 4 6 3" xfId="17203"/>
    <cellStyle name="常规 2 4 4 6 2 2" xfId="17204"/>
    <cellStyle name="常规 6 6 4 6 2 2" xfId="17205"/>
    <cellStyle name="常规 2 4 4 6 2" xfId="17206"/>
    <cellStyle name="常规 6 6 4 6 2" xfId="17207"/>
    <cellStyle name="常规 2 4 4 6" xfId="17208"/>
    <cellStyle name="常规 6 5 2 2 2 7" xfId="17209"/>
    <cellStyle name="常规 2 2 2 2 2 3 2 4 2" xfId="17210"/>
    <cellStyle name="常规 8 5 2 6" xfId="17211"/>
    <cellStyle name="20% - 强调文字颜色 2 2 4 2 2" xfId="17212"/>
    <cellStyle name="常规 2 2 3 5 5 2" xfId="17213"/>
    <cellStyle name="常规 50 2 3 2 2 2" xfId="17214"/>
    <cellStyle name="常规 45 2 3 2 2 2" xfId="17215"/>
    <cellStyle name="常规 3 5 3 3 3" xfId="17216"/>
    <cellStyle name="常规 34 2 3 6" xfId="17217"/>
    <cellStyle name="常规 29 2 3 6" xfId="17218"/>
    <cellStyle name="常规 2 4 4 5 6 2" xfId="17219"/>
    <cellStyle name="常规 2 4 4 5 3 3" xfId="17220"/>
    <cellStyle name="常规 2 4 4 5 3 2" xfId="17221"/>
    <cellStyle name="常规 2 4 4 5 2 3" xfId="17222"/>
    <cellStyle name="常规 3 6 3 2 2 2 2" xfId="17223"/>
    <cellStyle name="常规 2 4 4 5 2 2" xfId="17224"/>
    <cellStyle name="常规 7 10 2" xfId="17225"/>
    <cellStyle name="常规 7 4 10 2 2" xfId="17226"/>
    <cellStyle name="常规 5 6 2 2 3" xfId="17227"/>
    <cellStyle name="常规 2 4 4 4 4 2" xfId="17228"/>
    <cellStyle name="常规 14 4 2 3" xfId="17229"/>
    <cellStyle name="常规 7 2 4 5 4" xfId="17230"/>
    <cellStyle name="常规 2 2 4 2 2 2 6 2" xfId="17231"/>
    <cellStyle name="常规 2 4 4 4 4" xfId="17232"/>
    <cellStyle name="常规 22 2 2 6 2 2" xfId="17233"/>
    <cellStyle name="常规 17 2 2 6 2 2" xfId="17234"/>
    <cellStyle name="常规 2 4 4 4 3 3" xfId="17235"/>
    <cellStyle name="常规 2 4 4 4 3 2" xfId="17236"/>
    <cellStyle name="常规 3 3 3 3 3" xfId="17237"/>
    <cellStyle name="注释 2 2 5 3 3" xfId="17238"/>
    <cellStyle name="输出 2 2 2 5" xfId="17239"/>
    <cellStyle name="常规 2 2 2 3 3 4 5 3" xfId="17240"/>
    <cellStyle name="常规 2 4 4 3 6 2 2" xfId="17241"/>
    <cellStyle name="常规 21 10" xfId="17242"/>
    <cellStyle name="常规 4 2 2 3 5" xfId="17243"/>
    <cellStyle name="常规 2 4 4 3 6 2" xfId="17244"/>
    <cellStyle name="常规 2 2 2 3 3 3 5 3" xfId="17245"/>
    <cellStyle name="注释 2 2 4 3 3" xfId="17246"/>
    <cellStyle name="常规 2 4 4 3 5 2 2" xfId="17247"/>
    <cellStyle name="常规 2 4 4 3 5 2" xfId="17248"/>
    <cellStyle name="常规 2 2 4 2 2 2 5 2 2" xfId="17249"/>
    <cellStyle name="常规 2 4 4 3 4 2" xfId="17250"/>
    <cellStyle name="常规 2 2 4 2 2 2 5 2" xfId="17251"/>
    <cellStyle name="常规 2 4 4 3 4" xfId="17252"/>
    <cellStyle name="常规 3 3 3 5 6" xfId="17253"/>
    <cellStyle name="常规 2 4 4 3 3 3" xfId="17254"/>
    <cellStyle name="常规 3 3 3 5 5 2" xfId="17255"/>
    <cellStyle name="注释 2 2 2 3 3" xfId="17256"/>
    <cellStyle name="常规 2 4 4 3 3 2 2" xfId="17257"/>
    <cellStyle name="常规 51 3 3 2 2" xfId="17258"/>
    <cellStyle name="常规 46 3 3 2 2" xfId="17259"/>
    <cellStyle name="常规 3 3 3 5 5" xfId="17260"/>
    <cellStyle name="汇总 2 2 2 5 2 2" xfId="17261"/>
    <cellStyle name="常规 2 2 4 4 2 4 3" xfId="17262"/>
    <cellStyle name="常规 2 4 4 3 3" xfId="17263"/>
    <cellStyle name="常规 3 2 2 4 2 3 2 2" xfId="17264"/>
    <cellStyle name="20% - 强调文字颜色 6 2 2 5 2 2" xfId="17265"/>
    <cellStyle name="常规 2 4 4 3 2 5" xfId="17266"/>
    <cellStyle name="常规 3 3 3 4 7" xfId="17267"/>
    <cellStyle name="常规 2 4 4 3 2 4" xfId="17268"/>
    <cellStyle name="强调文字颜色 1 2 3 3 6" xfId="17269"/>
    <cellStyle name="常规 6 3 3 2 5 2" xfId="17270"/>
    <cellStyle name="常规 6 10 2 7" xfId="17271"/>
    <cellStyle name="常规 2 4 4 2 9" xfId="17272"/>
    <cellStyle name="常规 3 9 4 5 2" xfId="17273"/>
    <cellStyle name="强调文字颜色 2 2 3 11" xfId="17274"/>
    <cellStyle name="常规 2 4 4 2 6 3" xfId="17275"/>
    <cellStyle name="常规 11 2 2 4 3 2" xfId="17276"/>
    <cellStyle name="解释性文本 2 2 3 2 2" xfId="17277"/>
    <cellStyle name="常规 34 5 2 2" xfId="17278"/>
    <cellStyle name="常规 29 5 2 2" xfId="17279"/>
    <cellStyle name="常规 2 2 5 2 5" xfId="17280"/>
    <cellStyle name="常规 2 4 4 2 6 2" xfId="17281"/>
    <cellStyle name="常规 34 5 2" xfId="17282"/>
    <cellStyle name="常规 29 5 2" xfId="17283"/>
    <cellStyle name="解释性文本 2 2 3 2" xfId="17284"/>
    <cellStyle name="常规 2 4 4 2 6" xfId="17285"/>
    <cellStyle name="常规 2 4 4 2 5 2" xfId="17286"/>
    <cellStyle name="常规 3 2 2 4 2 2 4 2" xfId="17287"/>
    <cellStyle name="20% - 强调文字颜色 6 2 2 4 4 2" xfId="17288"/>
    <cellStyle name="常规 2 4 4 2 4 5" xfId="17289"/>
    <cellStyle name="常规 2 3 5 2 2 3 2 2" xfId="17290"/>
    <cellStyle name="常规 3 3 2 6 6" xfId="17291"/>
    <cellStyle name="常规 2 4 4 2 4 3" xfId="17292"/>
    <cellStyle name="常规 3 3 2 6 5" xfId="17293"/>
    <cellStyle name="常规 2 2 4 2 2 2 4 2 2" xfId="17294"/>
    <cellStyle name="常规 27 3 2 3 4 3" xfId="17295"/>
    <cellStyle name="常规 2 4 4 2 4 2" xfId="17296"/>
    <cellStyle name="40% - 强调文字颜色 3 2 2 2 2 3" xfId="17297"/>
    <cellStyle name="常规 6 6 2 3 3 2" xfId="17298"/>
    <cellStyle name="常规 3 3 2 5 7" xfId="17299"/>
    <cellStyle name="常规 2 4 4 2 3 4" xfId="17300"/>
    <cellStyle name="常规 2 4 4 2" xfId="17301"/>
    <cellStyle name="常规 41 3 3" xfId="17302"/>
    <cellStyle name="常规 36 3 3" xfId="17303"/>
    <cellStyle name="常规 2 9 2 2 6 2" xfId="17304"/>
    <cellStyle name="40% - 强调文字颜色 1 2 3 6 2" xfId="17305"/>
    <cellStyle name="常规 2 4 4" xfId="17306"/>
    <cellStyle name="常规 5 2 3 3 4 3" xfId="17307"/>
    <cellStyle name="常规 2 4 3 9" xfId="17308"/>
    <cellStyle name="常规 2 4 3 7 3 2" xfId="17309"/>
    <cellStyle name="常规 2 4 3 7 2 2" xfId="17310"/>
    <cellStyle name="20% - 强调文字颜色 4 2 4 4" xfId="17311"/>
    <cellStyle name="常规 2 4 3 5 7" xfId="17312"/>
    <cellStyle name="常规 5 5 3 4 3" xfId="17313"/>
    <cellStyle name="常规 28 2 3 6" xfId="17314"/>
    <cellStyle name="常规 33 2 3 6" xfId="17315"/>
    <cellStyle name="常规 2 4 3 5 6 2" xfId="17316"/>
    <cellStyle name="20% - 强调文字颜色 4 2 4 3 2" xfId="17317"/>
    <cellStyle name="20% - 强调文字颜色 4 2 3 6" xfId="17318"/>
    <cellStyle name="常规 2 4 3 4 9" xfId="17319"/>
    <cellStyle name="常规 2 4 3 4 7 2" xfId="17320"/>
    <cellStyle name="常规 15 4 2 2 6" xfId="17321"/>
    <cellStyle name="常规 5 5 2 5 3" xfId="17322"/>
    <cellStyle name="20% - 强调文字颜色 4 2 3 4 2" xfId="17323"/>
    <cellStyle name="20% - 强调文字颜色 4 2 3 4" xfId="17324"/>
    <cellStyle name="常规 2 4 3 4 7" xfId="17325"/>
    <cellStyle name="常规 5 5 2 4 3" xfId="17326"/>
    <cellStyle name="20% - 强调文字颜色 4 2 3 3 2" xfId="17327"/>
    <cellStyle name="常规 2 4 3 4 6 2" xfId="17328"/>
    <cellStyle name="常规 2 4 3 4 4 4 2" xfId="17329"/>
    <cellStyle name="常规 8 2 6 2 4 3" xfId="17330"/>
    <cellStyle name="常规 5 5 2 2 5 2" xfId="17331"/>
    <cellStyle name="常规 2 7 2 7 2" xfId="17332"/>
    <cellStyle name="常规 5 5 2 2 3" xfId="17333"/>
    <cellStyle name="常规 2 4 3 4 4 2" xfId="17334"/>
    <cellStyle name="常规 2 4 3 4 4" xfId="17335"/>
    <cellStyle name="强调文字颜色 6 2 2 7 2 2" xfId="17336"/>
    <cellStyle name="40% - 强调文字颜色 3 4 2" xfId="17337"/>
    <cellStyle name="常规 2 4 3 4 3 4" xfId="17338"/>
    <cellStyle name="常规 2 4 3 4 3 3" xfId="17339"/>
    <cellStyle name="常规 2 4 3 4 3 2" xfId="17340"/>
    <cellStyle name="常规 3 2 4 4 7" xfId="17341"/>
    <cellStyle name="常规 2 4 3 4 2 4" xfId="17342"/>
    <cellStyle name="常规 2 3 3 7 7 2 2" xfId="17343"/>
    <cellStyle name="常规 3 2 4 4 5" xfId="17344"/>
    <cellStyle name="常规 2 4 3 4 2 2" xfId="17345"/>
    <cellStyle name="20% - 强调文字颜色 4 2 2 6 2" xfId="17346"/>
    <cellStyle name="常规 2 4 3 3 9 2" xfId="17347"/>
    <cellStyle name="20% - 强调文字颜色 4 2 2 4 2" xfId="17348"/>
    <cellStyle name="常规 2 4 3 3 7 2" xfId="17349"/>
    <cellStyle name="20% - 强调文字颜色 4 2 2 3 2" xfId="17350"/>
    <cellStyle name="常规 2 4 3 3 6 2" xfId="17351"/>
    <cellStyle name="常规 5 2 6 2 4" xfId="17352"/>
    <cellStyle name="20% - 强调文字颜色 4 2 2 2 2" xfId="17353"/>
    <cellStyle name="常规 2 4 3 3 5 2" xfId="17354"/>
    <cellStyle name="常规 11 6 7" xfId="17355"/>
    <cellStyle name="标题 5 5 2" xfId="17356"/>
    <cellStyle name="常规 6 11 2 6" xfId="17357"/>
    <cellStyle name="常规 51 2 3 3 2 2" xfId="17358"/>
    <cellStyle name="常规 46 2 3 3 2 2" xfId="17359"/>
    <cellStyle name="常规 3 2 3 6 5 2" xfId="17360"/>
    <cellStyle name="常规 8 2 5 2 2 3" xfId="17361"/>
    <cellStyle name="常规 2 2 2 2 3 2 5 3" xfId="17362"/>
    <cellStyle name="常规 2 4 3 3 4 2 2" xfId="17363"/>
    <cellStyle name="常规 46 2 3 3 2" xfId="17364"/>
    <cellStyle name="常规 51 2 3 3 2" xfId="17365"/>
    <cellStyle name="常规 3 2 3 6 5" xfId="17366"/>
    <cellStyle name="常规 2 4 3 3 4 2" xfId="17367"/>
    <cellStyle name="常规 4 2 2 3 3 7" xfId="17368"/>
    <cellStyle name="强调文字颜色 5 2 5 3 2" xfId="17369"/>
    <cellStyle name="常规 6 5 10 2 2" xfId="17370"/>
    <cellStyle name="常规 2 4 3 3 4" xfId="17371"/>
    <cellStyle name="常规 6 10 4 6" xfId="17372"/>
    <cellStyle name="常规 6 10 3 6" xfId="17373"/>
    <cellStyle name="常规 8 9 2 2" xfId="17374"/>
    <cellStyle name="强调文字颜色 1 2 3 3 5" xfId="17375"/>
    <cellStyle name="常规 6 2 2 3 2 8 2" xfId="17376"/>
    <cellStyle name="常规 6 10 2 6" xfId="17377"/>
    <cellStyle name="常规 51 2 3 2 2 2" xfId="17378"/>
    <cellStyle name="常规 46 2 3 2 2 2" xfId="17379"/>
    <cellStyle name="常规 3 2 3 5 5 2" xfId="17380"/>
    <cellStyle name="常规 2 4 3 3 3 2 2" xfId="17381"/>
    <cellStyle name="常规 51 2 3 2 2" xfId="17382"/>
    <cellStyle name="常规 46 2 3 2 2" xfId="17383"/>
    <cellStyle name="常规 10 2 3 2 4 2 2 2" xfId="17384"/>
    <cellStyle name="常规 3 2 3 5 5" xfId="17385"/>
    <cellStyle name="常规 2 4 3 3 3" xfId="17386"/>
    <cellStyle name="常规 5 2 5 4 5" xfId="17387"/>
    <cellStyle name="常规 6 3 2 4" xfId="17388"/>
    <cellStyle name="强调文字颜色 6 2 7 2" xfId="17389"/>
    <cellStyle name="常规 2 6 3 5 2 2" xfId="17390"/>
    <cellStyle name="常规 3 8 4 4 2" xfId="17391"/>
    <cellStyle name="40% - 强调文字颜色 2 16 2" xfId="17392"/>
    <cellStyle name="常规 5 2 5 4 4" xfId="17393"/>
    <cellStyle name="常规 6 3 2 3" xfId="17394"/>
    <cellStyle name="常规 2 4 3 2 7 2" xfId="17395"/>
    <cellStyle name="常规 7 3 4 9 2" xfId="17396"/>
    <cellStyle name="常规 33 5 3" xfId="17397"/>
    <cellStyle name="常规 28 5 3" xfId="17398"/>
    <cellStyle name="常规 2 2 2 2 3 2 2 5 3" xfId="17399"/>
    <cellStyle name="常规 33 5 2 2" xfId="17400"/>
    <cellStyle name="常规 28 5 2 2" xfId="17401"/>
    <cellStyle name="常规 2 4 3 2 6 2" xfId="17402"/>
    <cellStyle name="常规 2 4 7 7" xfId="17403"/>
    <cellStyle name="常规 2 4 3 2 6" xfId="17404"/>
    <cellStyle name="常规 3 8 4 2 2" xfId="17405"/>
    <cellStyle name="链接单元格 2 2 3 5" xfId="17406"/>
    <cellStyle name="40% - 强调文字颜色 2 14 2" xfId="17407"/>
    <cellStyle name="常规 5 2 5 2 4" xfId="17408"/>
    <cellStyle name="常规 3 11 3 3 2" xfId="17409"/>
    <cellStyle name="常规 6 7 3 2 3 3 3" xfId="17410"/>
    <cellStyle name="常规 6 6 2 2 2 2 6 3" xfId="17411"/>
    <cellStyle name="常规 2 4 4 4" xfId="17412"/>
    <cellStyle name="常规 2 4 3 2 4 5 3" xfId="17413"/>
    <cellStyle name="常规 37 2 2 7" xfId="17414"/>
    <cellStyle name="常规 6 6 2 2 2 2 6 2" xfId="17415"/>
    <cellStyle name="常规 2 4 4 3" xfId="17416"/>
    <cellStyle name="常规 2 4 3 2 4 5 2" xfId="17417"/>
    <cellStyle name="常规 8 2 4 2 5 3" xfId="17418"/>
    <cellStyle name="常规 37 2 2 6" xfId="17419"/>
    <cellStyle name="常规 42 2 2 6" xfId="17420"/>
    <cellStyle name="常规 2 4 3 2 4 5" xfId="17421"/>
    <cellStyle name="常规 6 6 2 2 2 2 5 3" xfId="17422"/>
    <cellStyle name="常规 2 4 3 4" xfId="17423"/>
    <cellStyle name="常规 2 4 3 2 4 4 3" xfId="17424"/>
    <cellStyle name="常规 8 3 3 2 2 2 2" xfId="17425"/>
    <cellStyle name="常规 6 6 2 2 2 2 5 2" xfId="17426"/>
    <cellStyle name="常规 21 5 4 2 2" xfId="17427"/>
    <cellStyle name="常规 2 4 3 3" xfId="17428"/>
    <cellStyle name="常规 8 2 4 2 4 3" xfId="17429"/>
    <cellStyle name="常规 2 4 3 2 4 4 2" xfId="17430"/>
    <cellStyle name="常规 2 2 2 2 2 2 7 3" xfId="17431"/>
    <cellStyle name="常规 55" xfId="17432"/>
    <cellStyle name="常规 60" xfId="17433"/>
    <cellStyle name="40% - 强调文字颜色 5 2 2 3 3 2" xfId="17434"/>
    <cellStyle name="常规 10 3 2 3 5 2 2" xfId="17435"/>
    <cellStyle name="常规 46 2 2 3 2 2" xfId="17436"/>
    <cellStyle name="常规 51 2 2 3 2 2" xfId="17437"/>
    <cellStyle name="常规 3 2 2 6 5 2" xfId="17438"/>
    <cellStyle name="常规 10 2 2_总表 _总表   2" xfId="17439"/>
    <cellStyle name="常规 2 4 7 4" xfId="17440"/>
    <cellStyle name="常规 2 4 3 2 3" xfId="17441"/>
    <cellStyle name="常规 2 4 3 2 2 2 5 3" xfId="17442"/>
    <cellStyle name="常规 4 5 3 2 4 2 2" xfId="17443"/>
    <cellStyle name="常规 2 4 3 2 2 2 5 2 2" xfId="17444"/>
    <cellStyle name="检查单元格 2 3 4" xfId="17445"/>
    <cellStyle name="常规 6 2 2 3 2 3 3 3" xfId="17446"/>
    <cellStyle name="常规 2 4 3 2 2 2 4 2 2" xfId="17447"/>
    <cellStyle name="常规 8 2 3 2 8 2" xfId="17448"/>
    <cellStyle name="常规 2 4 3 2 2 2 4 2" xfId="17449"/>
    <cellStyle name="常规 8 2 3 2 8" xfId="17450"/>
    <cellStyle name="常规 6 2 2 3 2 2 3 3" xfId="17451"/>
    <cellStyle name="常规 2 4 3 2 2 2 3 2 2" xfId="17452"/>
    <cellStyle name="常规 9 2 3 3 3 5" xfId="17453"/>
    <cellStyle name="常规 2 2 12 4 3" xfId="17454"/>
    <cellStyle name="常规 9 3 4 2 4 2 2" xfId="17455"/>
    <cellStyle name="常规 2 4 2 2 2 6 2 2" xfId="17456"/>
    <cellStyle name="常规 3 6 2" xfId="17457"/>
    <cellStyle name="常规 3 3 5 3 3 2" xfId="17458"/>
    <cellStyle name="常规 2 4 3 2 2 2 2 3" xfId="17459"/>
    <cellStyle name="常规 4 3 2 2 6 2" xfId="17460"/>
    <cellStyle name="常规 9 2 3 3 2 6" xfId="17461"/>
    <cellStyle name="常规 3 2 3 3 2 2 2 3" xfId="17462"/>
    <cellStyle name="常规 4 2 2 2 2 4 3" xfId="17463"/>
    <cellStyle name="常规 7 3 3 3 2 2 5 2 3" xfId="17464"/>
    <cellStyle name="常规 15 3 2 2 3 4 2" xfId="17465"/>
    <cellStyle name="常规 2 8 3 5 2" xfId="17466"/>
    <cellStyle name="常规 4 3 3 2 4 3" xfId="17467"/>
    <cellStyle name="常规 2 4 3 11" xfId="17468"/>
    <cellStyle name="适中 2 2 6 2" xfId="17469"/>
    <cellStyle name="常规 2 2 2 2 2 2 7 2" xfId="17470"/>
    <cellStyle name="常规 8 2 4 2 4 2" xfId="17471"/>
    <cellStyle name="常规 5 9 3 2 2" xfId="17472"/>
    <cellStyle name="常规 7 5 5 5 3" xfId="17473"/>
    <cellStyle name="20% - 强调文字颜色 6 2 6 4 2" xfId="17474"/>
    <cellStyle name="常规 17 5 2 2" xfId="17475"/>
    <cellStyle name="常规 22 5 2 2" xfId="17476"/>
    <cellStyle name="常规 2 7 3 3 5 2" xfId="17477"/>
    <cellStyle name="常规 2 4 3 10 3" xfId="17478"/>
    <cellStyle name="常规 2 4 3 10 2" xfId="17479"/>
    <cellStyle name="常规 5 2 3 3 2 3 2 2" xfId="17480"/>
    <cellStyle name="常规 2 4 3 10" xfId="17481"/>
    <cellStyle name="常规 3 2 2 2 2 3 4 2" xfId="17482"/>
    <cellStyle name="常规 3 3 3 4 3 3" xfId="17483"/>
    <cellStyle name="常规 6 6 4 4 5 2" xfId="17484"/>
    <cellStyle name="常规 2 4 2 9 2" xfId="17485"/>
    <cellStyle name="常规 6 6 4 4 5" xfId="17486"/>
    <cellStyle name="常规 2 4 2 9" xfId="17487"/>
    <cellStyle name="常规 22 11" xfId="17488"/>
    <cellStyle name="常规 17 11" xfId="17489"/>
    <cellStyle name="常规 6 3 3 2 3 2 2 2" xfId="17490"/>
    <cellStyle name="常规 3 2 2 2 2 3 3 2" xfId="17491"/>
    <cellStyle name="常规 3 3 3 4 2 3" xfId="17492"/>
    <cellStyle name="常规 6 6 4 4 4 2" xfId="17493"/>
    <cellStyle name="常规 2 4 2 8 2" xfId="17494"/>
    <cellStyle name="常规 3 2 2 3 3 2 4 3" xfId="17495"/>
    <cellStyle name="常规 8 2 5" xfId="17496"/>
    <cellStyle name="常规 2 4 2 6 9" xfId="17497"/>
    <cellStyle name="检查单元格 2 2 2 11" xfId="17498"/>
    <cellStyle name="输入 2 2 2 4 2 2" xfId="17499"/>
    <cellStyle name="常规 8 7 4 3" xfId="17500"/>
    <cellStyle name="常规 8 5 2 3 5" xfId="17501"/>
    <cellStyle name="常规 8 2 3 2 2" xfId="17502"/>
    <cellStyle name="常规 2 4 2 6 7 2 2" xfId="17503"/>
    <cellStyle name="常规 3 2 2 5 6" xfId="17504"/>
    <cellStyle name="常规 51 2 2 2 3" xfId="17505"/>
    <cellStyle name="常规 46 2 2 2 3" xfId="17506"/>
    <cellStyle name="常规 7 2 4 3 4 3 2 3" xfId="17507"/>
    <cellStyle name="常规 5 4 4 2 3" xfId="17508"/>
    <cellStyle name="常规 2 4 2 6 4 2" xfId="17509"/>
    <cellStyle name="常规 2 4 2 6 2 2" xfId="17510"/>
    <cellStyle name="常规 6 6 4 4 2 2 2" xfId="17511"/>
    <cellStyle name="常规 9 2 2 2 2 3 3 3" xfId="17512"/>
    <cellStyle name="常规 8 5 2 2 2 2" xfId="17513"/>
    <cellStyle name="常规 5 4 3 2 3" xfId="17514"/>
    <cellStyle name="常规 2 4 2 5 4 2" xfId="17515"/>
    <cellStyle name="常规 12 3 2 2 7" xfId="17516"/>
    <cellStyle name="常规 9 2 4 2 4 2 2" xfId="17517"/>
    <cellStyle name="常规 2 4 2 5 4" xfId="17518"/>
    <cellStyle name="常规 2 4 2 5 2 2" xfId="17519"/>
    <cellStyle name="常规 12 3 2 2 5 2" xfId="17520"/>
    <cellStyle name="常规 4 2 2 2 3 5 2" xfId="17521"/>
    <cellStyle name="常规 3 2 3 3 2 3 3 2" xfId="17522"/>
    <cellStyle name="常规 2 3 9 5 2" xfId="17523"/>
    <cellStyle name="常规 5 4 2 2 3" xfId="17524"/>
    <cellStyle name="常规 2 4 2 4 4 2" xfId="17525"/>
    <cellStyle name="常规 2 3 9 5" xfId="17526"/>
    <cellStyle name="常规 2 4 2 4 4" xfId="17527"/>
    <cellStyle name="常规 7 2 2 3 4 5 2" xfId="17528"/>
    <cellStyle name="常规 2 4 2 4 3 7 3" xfId="17529"/>
    <cellStyle name="常规 6 8 3 2 2 2 2" xfId="17530"/>
    <cellStyle name="常规 2 4 2 4 3 7" xfId="17531"/>
    <cellStyle name="常规 7 2 2 3 4 4 2" xfId="17532"/>
    <cellStyle name="常规 2 4 2 4 3 6 3" xfId="17533"/>
    <cellStyle name="常规 2 3 9 4 2" xfId="17534"/>
    <cellStyle name="常规 2 4 2 4 3 2" xfId="17535"/>
    <cellStyle name="常规 2 4 2 4 2 7" xfId="17536"/>
    <cellStyle name="常规 2 3 9 3 2" xfId="17537"/>
    <cellStyle name="常规 2 4 2 4 2 2" xfId="17538"/>
    <cellStyle name="常规 8 2 4 2 3 4" xfId="17539"/>
    <cellStyle name="常规 2 4 3 2 4 3 3" xfId="17540"/>
    <cellStyle name="常规 6 6 2 2 2 2 4 3" xfId="17541"/>
    <cellStyle name="常规 2 4 2 4" xfId="17542"/>
    <cellStyle name="常规 3 2 3 3 2 2 5 2" xfId="17543"/>
    <cellStyle name="强调文字颜色 5 2 4 2 2 2" xfId="17544"/>
    <cellStyle name="常规 4 2 2 2 2 7 2" xfId="17545"/>
    <cellStyle name="常规 2 4 2 3 9 2" xfId="17546"/>
    <cellStyle name="常规 6 9 4 3 3 3" xfId="17547"/>
    <cellStyle name="注释 12" xfId="17548"/>
    <cellStyle name="常规 3 2 3 3 2 2 3 2" xfId="17549"/>
    <cellStyle name="常规 4 2 2 2 2 5 2" xfId="17550"/>
    <cellStyle name="常规 7 6 6 2 2" xfId="17551"/>
    <cellStyle name="常规 3 3 4 2 3 5" xfId="17552"/>
    <cellStyle name="常规 23 2 5 3" xfId="17553"/>
    <cellStyle name="常规 2 2 2 3 3 6" xfId="17554"/>
    <cellStyle name="常规 7 3 3 4 3 6" xfId="17555"/>
    <cellStyle name="常规 2 4 2 3 7 2" xfId="17556"/>
    <cellStyle name="常规 4 5 4 3 2 2" xfId="17557"/>
    <cellStyle name="常规 32 6 3" xfId="17558"/>
    <cellStyle name="常规 27 6 3" xfId="17559"/>
    <cellStyle name="常规 22 4 2 3 2 3" xfId="17560"/>
    <cellStyle name="常规 2 4 2 3 7" xfId="17561"/>
    <cellStyle name="常规 27 6 2 2" xfId="17562"/>
    <cellStyle name="常规 32 6 2 2" xfId="17563"/>
    <cellStyle name="检查单元格 2 13" xfId="17564"/>
    <cellStyle name="常规 7 3 3 4 2 6" xfId="17565"/>
    <cellStyle name="常规 2 4 2 3 6 2" xfId="17566"/>
    <cellStyle name="常规 3 7 3 4" xfId="17567"/>
    <cellStyle name="好 3 9" xfId="17568"/>
    <cellStyle name="常规 2 4 2 3 5 2" xfId="17569"/>
    <cellStyle name="常规 2 3 8 6 2" xfId="17570"/>
    <cellStyle name="好 2 9" xfId="17571"/>
    <cellStyle name="常规 2 4 2 3 4 2" xfId="17572"/>
    <cellStyle name="常规 2 3 8 5 2" xfId="17573"/>
    <cellStyle name="常规 2 5 2 3 5 2 2" xfId="17574"/>
    <cellStyle name="常规 2 3 8 5" xfId="17575"/>
    <cellStyle name="常规 2 4 2 3 4" xfId="17576"/>
    <cellStyle name="常规 2 3 8 4 3" xfId="17577"/>
    <cellStyle name="常规 2 4 2 3 3 3" xfId="17578"/>
    <cellStyle name="常规 2 3 8 4 2" xfId="17579"/>
    <cellStyle name="常规 2 4 2 3 3 2" xfId="17580"/>
    <cellStyle name="常规 4 2 2 2 2 3 4 3" xfId="17581"/>
    <cellStyle name="常规 2 3 8 4" xfId="17582"/>
    <cellStyle name="常规 2 4 2 3 3" xfId="17583"/>
    <cellStyle name="常规 45 4" xfId="17584"/>
    <cellStyle name="常规 50 4" xfId="17585"/>
    <cellStyle name="常规 5 2 3 2 2 3" xfId="17586"/>
    <cellStyle name="解释性文本 2 8 2" xfId="17587"/>
    <cellStyle name="常规 5 2 2 2 4 4" xfId="17588"/>
    <cellStyle name="常规 3 2 2 2 2 2 3 3 2" xfId="17589"/>
    <cellStyle name="常规 3 3 3 3 2 4 2" xfId="17590"/>
    <cellStyle name="常规 6 5 2 4 4 2 2" xfId="17591"/>
    <cellStyle name="常规 2 4 2 3 2 3 2 2" xfId="17592"/>
    <cellStyle name="常规 2 4 2 3 2 3 2" xfId="17593"/>
    <cellStyle name="60% - 强调文字颜色 5 2 3 8 2" xfId="17594"/>
    <cellStyle name="常规 2 9 3 6 3" xfId="17595"/>
    <cellStyle name="常规 2 10 3 4 2" xfId="17596"/>
    <cellStyle name="注释 3" xfId="17597"/>
    <cellStyle name="常规 2 4 2 3 2 2" xfId="17598"/>
    <cellStyle name="常规 2 3 8 3 2" xfId="17599"/>
    <cellStyle name="常规 2 4 3 2 4 3 2 2" xfId="17600"/>
    <cellStyle name="常规 8 2 4 2 3 3 2" xfId="17601"/>
    <cellStyle name="常规 6 3 2 2 5 5" xfId="17602"/>
    <cellStyle name="常规 2 5 2 6 2 2" xfId="17603"/>
    <cellStyle name="常规 6 6 3 6 6" xfId="17604"/>
    <cellStyle name="常规 6 6 2 2 2 2 4 2 2" xfId="17605"/>
    <cellStyle name="常规 2 3 8 3" xfId="17606"/>
    <cellStyle name="常规 2 4 2 3 2" xfId="17607"/>
    <cellStyle name="常规 3 2 2 6 6 2" xfId="17608"/>
    <cellStyle name="常规 2 2 2 2 2 2 6 3" xfId="17609"/>
    <cellStyle name="常规 8 2 4 2 3 3" xfId="17610"/>
    <cellStyle name="常规 2 4 3 2 4 3 2" xfId="17611"/>
    <cellStyle name="常规 6 6 2 2 2 2 4 2" xfId="17612"/>
    <cellStyle name="常规 2 4 2 3" xfId="17613"/>
    <cellStyle name="常规 3 13 3 2" xfId="17614"/>
    <cellStyle name="常规 2 4 2 2 7 3" xfId="17615"/>
    <cellStyle name="常规 7 3 3 3 3 7" xfId="17616"/>
    <cellStyle name="常规 7 3 3 9 2 2" xfId="17617"/>
    <cellStyle name="常规 27 5 3 2" xfId="17618"/>
    <cellStyle name="常规 7 3 3 3 3 6" xfId="17619"/>
    <cellStyle name="常规 2 4 2 2 7 2" xfId="17620"/>
    <cellStyle name="常规 3 6 4 4" xfId="17621"/>
    <cellStyle name="常规 7 3 3 9 2" xfId="17622"/>
    <cellStyle name="常规 32 5 3" xfId="17623"/>
    <cellStyle name="常规 27 5 3" xfId="17624"/>
    <cellStyle name="常规 4 4 2 2 5 2 2" xfId="17625"/>
    <cellStyle name="常规 2 4 2 2 7" xfId="17626"/>
    <cellStyle name="常规 2 3 7 8" xfId="17627"/>
    <cellStyle name="常规 61 3" xfId="17628"/>
    <cellStyle name="常规 56 3" xfId="17629"/>
    <cellStyle name="常规 5 2 3 2 8 2" xfId="17630"/>
    <cellStyle name="常规 2 2 5 4 2 2 2" xfId="17631"/>
    <cellStyle name="常规 3 13 2 2" xfId="17632"/>
    <cellStyle name="常规 2 4 2 2 6 3" xfId="17633"/>
    <cellStyle name="常规 7 3 3 3 2 7" xfId="17634"/>
    <cellStyle name="常规 21 4 2 2 5" xfId="17635"/>
    <cellStyle name="常规 6 5 2 5 2" xfId="17636"/>
    <cellStyle name="常规 7 3 3 3 2 6" xfId="17637"/>
    <cellStyle name="常规 2 4 2 2 6 2" xfId="17638"/>
    <cellStyle name="常规 2 3 7 7 2" xfId="17639"/>
    <cellStyle name="常规 2 3 7 6 3" xfId="17640"/>
    <cellStyle name="常规 2 4 2 2 5 3" xfId="17641"/>
    <cellStyle name="常规 6 6 3 9 2 2" xfId="17642"/>
    <cellStyle name="常规 2 4 2 2 5 2" xfId="17643"/>
    <cellStyle name="常规 2 3 7 6 2" xfId="17644"/>
    <cellStyle name="常规 2 3 7 6" xfId="17645"/>
    <cellStyle name="常规 6 6 3 9 2" xfId="17646"/>
    <cellStyle name="常规 2 4 2 2 5" xfId="17647"/>
    <cellStyle name="常规 3 3 5 6 2 2" xfId="17648"/>
    <cellStyle name="常规 6 5 2" xfId="17649"/>
    <cellStyle name="常规 2 2 4 2 3" xfId="17650"/>
    <cellStyle name="常规 8 2 3 2 2 3 2 2 2" xfId="17651"/>
    <cellStyle name="常规 2 4 2 2 4 6" xfId="17652"/>
    <cellStyle name="常规 2 4 2 2 4 5 3" xfId="17653"/>
    <cellStyle name="常规 2 4 2 2 4 5 2 2" xfId="17654"/>
    <cellStyle name="常规 2 4 2 2 4 5 2" xfId="17655"/>
    <cellStyle name="常规 2 4 2 2 4 4 3" xfId="17656"/>
    <cellStyle name="常规 2 3 7 5 3" xfId="17657"/>
    <cellStyle name="常规 2 4 2 2 4 3" xfId="17658"/>
    <cellStyle name="常规 2 3 7 5 2" xfId="17659"/>
    <cellStyle name="常规 2 4 2 2 4 2" xfId="17660"/>
    <cellStyle name="常规 2 3 7 5" xfId="17661"/>
    <cellStyle name="常规 2 4 2 2 4" xfId="17662"/>
    <cellStyle name="常规 6 4 2" xfId="17663"/>
    <cellStyle name="常规 2 4 2 2 3 7" xfId="17664"/>
    <cellStyle name="常规 2 4 2 2 3 6 2" xfId="17665"/>
    <cellStyle name="常规 2 4 2 2 3 6" xfId="17666"/>
    <cellStyle name="常规 2 4 2 2 3 5 3" xfId="17667"/>
    <cellStyle name="常规 2 2 3 3 2 3 3 2" xfId="17668"/>
    <cellStyle name="常规 6 5 2 4 3 3 3" xfId="17669"/>
    <cellStyle name="常规 2 4 2 2 3 5" xfId="17670"/>
    <cellStyle name="常规 2 4 2 2 3 4 3" xfId="17671"/>
    <cellStyle name="常规 2 4 2 2 3 4" xfId="17672"/>
    <cellStyle name="常规 2 3 7 4 3" xfId="17673"/>
    <cellStyle name="常规 2 4 2 2 3 3" xfId="17674"/>
    <cellStyle name="常规 2 3 7 4 2" xfId="17675"/>
    <cellStyle name="常规 2 4 2 2 3 2" xfId="17676"/>
    <cellStyle name="常规 7 2 3 10 2" xfId="17677"/>
    <cellStyle name="常规 7 8 2 3 5" xfId="17678"/>
    <cellStyle name="常规 2 10 2 5 2" xfId="17679"/>
    <cellStyle name="常规 4 2 2 2 2 3 3 3" xfId="17680"/>
    <cellStyle name="常规 2 5 2 2 3 2 2" xfId="17681"/>
    <cellStyle name="常规 3 3 7 4 2 2" xfId="17682"/>
    <cellStyle name="常规 2 3 7 4" xfId="17683"/>
    <cellStyle name="常规 2 4 2 2 3" xfId="17684"/>
    <cellStyle name="常规 6 3 2 2" xfId="17685"/>
    <cellStyle name="常规 5 2 5 4 3" xfId="17686"/>
    <cellStyle name="常规 6 3 2" xfId="17687"/>
    <cellStyle name="常规 52 2" xfId="17688"/>
    <cellStyle name="常规 47 2" xfId="17689"/>
    <cellStyle name="常规 4 4 4 2 2 2" xfId="17690"/>
    <cellStyle name="常规 2 6 2 5 2 3" xfId="17691"/>
    <cellStyle name="强调文字颜色 5 2 7 3" xfId="17692"/>
    <cellStyle name="常规 2 2 3 3 2 3 2 2" xfId="17693"/>
    <cellStyle name="常规 6 5 2 4 3 2 3" xfId="17694"/>
    <cellStyle name="常规 2 4 2 2 2 5" xfId="17695"/>
    <cellStyle name="常规 2 3 7 3 5" xfId="17696"/>
    <cellStyle name="常规 50 2" xfId="17697"/>
    <cellStyle name="常规 45 2" xfId="17698"/>
    <cellStyle name="常规 28 5 7" xfId="17699"/>
    <cellStyle name="常规 2 3 7 3 4 3" xfId="17700"/>
    <cellStyle name="常规 2 4 2 2 2 4 3" xfId="17701"/>
    <cellStyle name="常规 28 5 6 2" xfId="17702"/>
    <cellStyle name="常规 2 3 7 3 4 2 2" xfId="17703"/>
    <cellStyle name="常规 2 4 2 2 2 4 2 2" xfId="17704"/>
    <cellStyle name="常规 6 5 2 4 3 2 2" xfId="17705"/>
    <cellStyle name="常规 4 2 4 4 3 2 2" xfId="17706"/>
    <cellStyle name="常规 3 3 3 2 2 2 3 3" xfId="17707"/>
    <cellStyle name="解释性文本 2 7 2 2" xfId="17708"/>
    <cellStyle name="常规 39 4 2" xfId="17709"/>
    <cellStyle name="常规 44 4 2" xfId="17710"/>
    <cellStyle name="常规 7 6 2 7 2 3" xfId="17711"/>
    <cellStyle name="常规 2 2 2 3 2 4 3" xfId="17712"/>
    <cellStyle name="常规 12 6 4" xfId="17713"/>
    <cellStyle name="常规 3 3 3 2 2 2 3 2 2" xfId="17714"/>
    <cellStyle name="好 2 5 4 2 2" xfId="17715"/>
    <cellStyle name="解释性文本 2 7 2" xfId="17716"/>
    <cellStyle name="常规 39 4" xfId="17717"/>
    <cellStyle name="常规 44 4" xfId="17718"/>
    <cellStyle name="常规 6 3 3 3 6 2 2" xfId="17719"/>
    <cellStyle name="常规 7 2 4 3 7" xfId="17720"/>
    <cellStyle name="常规 2 4 2 2 2 3 4 2 2" xfId="17721"/>
    <cellStyle name="常规 44 2 3" xfId="17722"/>
    <cellStyle name="常规 39 2 3" xfId="17723"/>
    <cellStyle name="常规 2 4 2 2 2 3 3 2 2" xfId="17724"/>
    <cellStyle name="常规 4 3 4 2 5 3" xfId="17725"/>
    <cellStyle name="常规 44 2 2" xfId="17726"/>
    <cellStyle name="常规 39 2 2" xfId="17727"/>
    <cellStyle name="常规 2 4 2 2 2 3 3 2" xfId="17728"/>
    <cellStyle name="常规 33 4 7" xfId="17729"/>
    <cellStyle name="常规 28 4 7" xfId="17730"/>
    <cellStyle name="常规 2 3 7 3 3 3" xfId="17731"/>
    <cellStyle name="常规 2 4 2 2 2 3 3" xfId="17732"/>
    <cellStyle name="解释性文本 2 6 3" xfId="17733"/>
    <cellStyle name="常规 43 5" xfId="17734"/>
    <cellStyle name="常规 38 5" xfId="17735"/>
    <cellStyle name="常规 5 3 2 2 2 4 2 2" xfId="17736"/>
    <cellStyle name="常规 43 4 3" xfId="17737"/>
    <cellStyle name="常规 38 4 3" xfId="17738"/>
    <cellStyle name="常规 2 2 2 2 11" xfId="17739"/>
    <cellStyle name="常规 43 4 2" xfId="17740"/>
    <cellStyle name="常规 38 4 2" xfId="17741"/>
    <cellStyle name="解释性文本 2 6 2 2" xfId="17742"/>
    <cellStyle name="常规 11 6 4" xfId="17743"/>
    <cellStyle name="常规 3 3 3 2 2 2 2 2 2" xfId="17744"/>
    <cellStyle name="解释性文本 2 6 2" xfId="17745"/>
    <cellStyle name="常规 43 4" xfId="17746"/>
    <cellStyle name="常规 38 4" xfId="17747"/>
    <cellStyle name="常规 2 3 3 5 4 2 2" xfId="17748"/>
    <cellStyle name="常规 4 5 3 2 3 2" xfId="17749"/>
    <cellStyle name="常规 7 2 7 2 2 3" xfId="17750"/>
    <cellStyle name="常规 2 26" xfId="17751"/>
    <cellStyle name="常规 3 3 4 2 2 2 2" xfId="17752"/>
    <cellStyle name="常规 15 4 4 6" xfId="17753"/>
    <cellStyle name="常规 28 3 8" xfId="17754"/>
    <cellStyle name="常规 2 4 2 2 2 2 4" xfId="17755"/>
    <cellStyle name="常规 2 9 2 4 5 2" xfId="17756"/>
    <cellStyle name="常规 38 2 3" xfId="17757"/>
    <cellStyle name="常规 43 2 3" xfId="17758"/>
    <cellStyle name="常规 2 4 3 6 4 2" xfId="17759"/>
    <cellStyle name="常规 5 5 4 2 3" xfId="17760"/>
    <cellStyle name="常规 2 17 3" xfId="17761"/>
    <cellStyle name="常规 28 3 7" xfId="17762"/>
    <cellStyle name="常规 33 3 7" xfId="17763"/>
    <cellStyle name="常规 15 4 4 5" xfId="17764"/>
    <cellStyle name="常规 2 3 7 3 2 3" xfId="17765"/>
    <cellStyle name="常规 2 4 2 2 2 2 3" xfId="17766"/>
    <cellStyle name="常规 2 3 7 3 2 2" xfId="17767"/>
    <cellStyle name="常规 33 3 6" xfId="17768"/>
    <cellStyle name="常规 28 3 6" xfId="17769"/>
    <cellStyle name="常规 15 4 4 4" xfId="17770"/>
    <cellStyle name="常规 2 4 2 2 2 2 2" xfId="17771"/>
    <cellStyle name="60% - 强调文字颜色 5 2 2 8 2" xfId="17772"/>
    <cellStyle name="常规 2 9 2 6 3" xfId="17773"/>
    <cellStyle name="常规 2 3 7 3 2" xfId="17774"/>
    <cellStyle name="常规 2 4 2 2 2 2" xfId="17775"/>
    <cellStyle name="常规 4 2 2 2 2 3 3" xfId="17776"/>
    <cellStyle name="常规 15 3 2 2 3 3 2" xfId="17777"/>
    <cellStyle name="常规 7 3 5 3 4 2" xfId="17778"/>
    <cellStyle name="常规 2 4 2 2" xfId="17779"/>
    <cellStyle name="常规 2 4 2" xfId="17780"/>
    <cellStyle name="常规 2 4 10 3" xfId="17781"/>
    <cellStyle name="常规 2 3 9 7" xfId="17782"/>
    <cellStyle name="常规 2 4 2 4 6" xfId="17783"/>
    <cellStyle name="常规 2 3 5 2 2 3" xfId="17784"/>
    <cellStyle name="常规 2 4 2 4 5 2" xfId="17785"/>
    <cellStyle name="常规 5 4 2 3 3" xfId="17786"/>
    <cellStyle name="常规 2 3 9 6 2" xfId="17787"/>
    <cellStyle name="常规 2 3 9 6" xfId="17788"/>
    <cellStyle name="常规 2 4 2 4 5" xfId="17789"/>
    <cellStyle name="常规 2 3 5 2 2 2" xfId="17790"/>
    <cellStyle name="常规 13 3 4 4" xfId="17791"/>
    <cellStyle name="常规 6 2 2 3 4 5" xfId="17792"/>
    <cellStyle name="标题 6 2" xfId="17793"/>
    <cellStyle name="常规 8 2 3 2 4 2 2" xfId="17794"/>
    <cellStyle name="常规 2 4 2 4 4 3" xfId="17795"/>
    <cellStyle name="常规 5 4 2 2 4" xfId="17796"/>
    <cellStyle name="强调文字颜色 3 2 3 3 2 2" xfId="17797"/>
    <cellStyle name="常规 2 3 9 5 3" xfId="17798"/>
    <cellStyle name="常规 6 2 2 3 4 4 2" xfId="17799"/>
    <cellStyle name="标题 5 2" xfId="17800"/>
    <cellStyle name="常规 6 2 2 3 3 5" xfId="17801"/>
    <cellStyle name="常规 9 2 5 2 2 2" xfId="17802"/>
    <cellStyle name="常规 2 2 3 2 3 2 5 2" xfId="17803"/>
    <cellStyle name="常规 6 2 2 3 3 4 2" xfId="17804"/>
    <cellStyle name="常规 3 2 2 3 2 2 4 2 2" xfId="17805"/>
    <cellStyle name="常规 6 13 4 2 2" xfId="17806"/>
    <cellStyle name="常规 6 2 2 3 3 4" xfId="17807"/>
    <cellStyle name="检查单元格 2 2 10 3" xfId="17808"/>
    <cellStyle name="常规 13 3 2 7 2" xfId="17809"/>
    <cellStyle name="常规 6 2 2 2 3 2 3" xfId="17810"/>
    <cellStyle name="常规 17 3 2 2 4 2 2" xfId="17811"/>
    <cellStyle name="常规 3 4 3 4" xfId="17812"/>
    <cellStyle name="常规 6 2 2 3 2 4 2" xfId="17813"/>
    <cellStyle name="常规 2 4 2 3 6" xfId="17814"/>
    <cellStyle name="常规 2 3 8 7" xfId="17815"/>
    <cellStyle name="常规 6 13 3 4 2" xfId="17816"/>
    <cellStyle name="常规 3 2 2 3 2 2 3 4 2" xfId="17817"/>
    <cellStyle name="常规 6 2 2 2 5 4" xfId="17818"/>
    <cellStyle name="常规 2 5 2 3 5 2 3" xfId="17819"/>
    <cellStyle name="常规 59 7 2" xfId="17820"/>
    <cellStyle name="常规 2 2 2 2 3 2 2 5 2 2" xfId="17821"/>
    <cellStyle name="常规 2 6 3 2 2 2 2" xfId="17822"/>
    <cellStyle name="常规 2 3 8 6" xfId="17823"/>
    <cellStyle name="常规 2 4 2 3 5" xfId="17824"/>
    <cellStyle name="常规 6 13 3 3 3" xfId="17825"/>
    <cellStyle name="常规 8 2 3 2 3 2 2" xfId="17826"/>
    <cellStyle name="常规 3 2 2 3 2 2 3 3 3" xfId="17827"/>
    <cellStyle name="常规 6 2 2 2 4 5" xfId="17828"/>
    <cellStyle name="常规 2 4 2 3 4 3" xfId="17829"/>
    <cellStyle name="强调文字颜色 3 2 3 2 2 2" xfId="17830"/>
    <cellStyle name="常规 7 4 4 2 10" xfId="17831"/>
    <cellStyle name="常规 2 3 8 5 3" xfId="17832"/>
    <cellStyle name="常规 3 2 2 3 2 2 3 3 2 2" xfId="17833"/>
    <cellStyle name="常规 6 13 3 3 2 2" xfId="17834"/>
    <cellStyle name="常规 6 2 2 2 4 4 2" xfId="17835"/>
    <cellStyle name="常规 3 2 2 3 2 2 3 3 2" xfId="17836"/>
    <cellStyle name="强调文字颜色 1 2 6 4 2 2" xfId="17837"/>
    <cellStyle name="常规 6 13 3 3 2" xfId="17838"/>
    <cellStyle name="常规 6 2 2 2 4 4" xfId="17839"/>
    <cellStyle name="常规 6 13 3 2 3" xfId="17840"/>
    <cellStyle name="常规 3 2 2 3 2 2 3 2 3" xfId="17841"/>
    <cellStyle name="常规 6 2 2 2 3 5" xfId="17842"/>
    <cellStyle name="常规 3 2 2 3 2 2 3 2 2" xfId="17843"/>
    <cellStyle name="常规 6 13 3 2 2" xfId="17844"/>
    <cellStyle name="常规 6 2 2 2 3 4" xfId="17845"/>
    <cellStyle name="常规 36 3 6" xfId="17846"/>
    <cellStyle name="常规 41 3 6" xfId="17847"/>
    <cellStyle name="常规 2 4 2 2 5 2 2" xfId="17848"/>
    <cellStyle name="常规 2 3 7 6 2 2" xfId="17849"/>
    <cellStyle name="常规 2 3 7 3 5 2" xfId="17850"/>
    <cellStyle name="常规 2 4 2 2 2 5 2" xfId="17851"/>
    <cellStyle name="常规 28 5 6" xfId="17852"/>
    <cellStyle name="常规 2 4 2 2 2 4 2" xfId="17853"/>
    <cellStyle name="常规 2 3 7 3 4 2" xfId="17854"/>
    <cellStyle name="常规 2 4 2 2 2 4" xfId="17855"/>
    <cellStyle name="常规 2 3 7 3 4" xfId="17856"/>
    <cellStyle name="常规 33 4 6 2" xfId="17857"/>
    <cellStyle name="常规 28 4 6 2" xfId="17858"/>
    <cellStyle name="常规 2 4 2 2 2 3 2 2" xfId="17859"/>
    <cellStyle name="常规 2 3 7 3 3 2 2" xfId="17860"/>
    <cellStyle name="常规 28 4 6" xfId="17861"/>
    <cellStyle name="常规 33 4 6" xfId="17862"/>
    <cellStyle name="常规 2 4 2 2 2 3 2" xfId="17863"/>
    <cellStyle name="常规 2 3 7 3 3 2" xfId="17864"/>
    <cellStyle name="常规 4 5 3 4 2 2" xfId="17865"/>
    <cellStyle name="计算 2 2 2 2 2" xfId="17866"/>
    <cellStyle name="常规 3 2 4 2 8" xfId="17867"/>
    <cellStyle name="常规 9 6 2 8 2 2" xfId="17868"/>
    <cellStyle name="常规 2 4 2 3 3 4 2" xfId="17869"/>
    <cellStyle name="常规 27 6 7" xfId="17870"/>
    <cellStyle name="常规 2 3 7 2 5 3" xfId="17871"/>
    <cellStyle name="常规 27 6 6" xfId="17872"/>
    <cellStyle name="常规 2 3 7 2 5 2" xfId="17873"/>
    <cellStyle name="常规 4 2 4 3 4 2" xfId="17874"/>
    <cellStyle name="常规 3 10 6 3" xfId="17875"/>
    <cellStyle name="常规 2 3 7 2 4 2 2" xfId="17876"/>
    <cellStyle name="常规 2 3 7 2 4 2" xfId="17877"/>
    <cellStyle name="常规 4 2 4 3 2 2 2" xfId="17878"/>
    <cellStyle name="常规 8 3 3 7 3" xfId="17879"/>
    <cellStyle name="常规 15 3 5 4 2" xfId="17880"/>
    <cellStyle name="常规 27 4 6 2" xfId="17881"/>
    <cellStyle name="常规 32 4 6 2" xfId="17882"/>
    <cellStyle name="常规 2 3 7 2 3 2 2" xfId="17883"/>
    <cellStyle name="链接单元格 2 9 2" xfId="17884"/>
    <cellStyle name="常规 2 5 2 2 6 3" xfId="17885"/>
    <cellStyle name="常规 2 3 7" xfId="17886"/>
    <cellStyle name="常规 10 3 3 2 2 2" xfId="17887"/>
    <cellStyle name="常规 3 2 2 2 2 4 7" xfId="17888"/>
    <cellStyle name="常规 55 4" xfId="17889"/>
    <cellStyle name="常规 60 4" xfId="17890"/>
    <cellStyle name="常规 5 2 3 2 7 3" xfId="17891"/>
    <cellStyle name="常规 2 3 6 9" xfId="17892"/>
    <cellStyle name="强调文字颜色 2 2 3 9 2 2" xfId="17893"/>
    <cellStyle name="常规 55 3" xfId="17894"/>
    <cellStyle name="常规 60 3" xfId="17895"/>
    <cellStyle name="常规 5 2 3 2 7 2" xfId="17896"/>
    <cellStyle name="常规 6 7 2 2 2 2 2 2 2" xfId="17897"/>
    <cellStyle name="常规 2 3 6 8" xfId="17898"/>
    <cellStyle name="常规 2 3 6 5 3" xfId="17899"/>
    <cellStyle name="常规 2 3 6 4 4" xfId="17900"/>
    <cellStyle name="常规 2 3 6 4 3" xfId="17901"/>
    <cellStyle name="常规 2 3 6 4 2 2" xfId="17902"/>
    <cellStyle name="常规 2 3 6 4" xfId="17903"/>
    <cellStyle name="常规 2 3 6 3 7" xfId="17904"/>
    <cellStyle name="常规 2 3 6 3 4 2" xfId="17905"/>
    <cellStyle name="常规 2 3 6 3 3" xfId="17906"/>
    <cellStyle name="常规 4 5 2 4 2 2" xfId="17907"/>
    <cellStyle name="20% - 强调文字颜色 5 2 3 3" xfId="17908"/>
    <cellStyle name="常规 2 5 3 4 6" xfId="17909"/>
    <cellStyle name="常规 2 3 6 3 2 3" xfId="17910"/>
    <cellStyle name="20% - 强调文字颜色 5 2 3 2" xfId="17911"/>
    <cellStyle name="常规 2 5 3 4 5" xfId="17912"/>
    <cellStyle name="常规 2 3 6 3 2 2" xfId="17913"/>
    <cellStyle name="常规 14 4 4 4" xfId="17914"/>
    <cellStyle name="常规 2 3 6 3" xfId="17915"/>
    <cellStyle name="常规 53 3 5 2" xfId="17916"/>
    <cellStyle name="常规 48 3 5 2" xfId="17917"/>
    <cellStyle name="常规 7 2 4 3 2 2 4 2 3" xfId="17918"/>
    <cellStyle name="常规 2 3 6 2 7 2" xfId="17919"/>
    <cellStyle name="常规 7 9 6 3" xfId="17920"/>
    <cellStyle name="常规 56 4 4 2 2" xfId="17921"/>
    <cellStyle name="常规 7 3 12" xfId="17922"/>
    <cellStyle name="常规 2 3 6 2 5" xfId="17923"/>
    <cellStyle name="常规 6 5 4 3 3 2" xfId="17924"/>
    <cellStyle name="常规 21 3 2 3 3" xfId="17925"/>
    <cellStyle name="常规 2 3 6 2 3 6" xfId="17926"/>
    <cellStyle name="常规 21 3 2 3 2 2" xfId="17927"/>
    <cellStyle name="常规 2 3 6 2 3 5 2" xfId="17928"/>
    <cellStyle name="常规 3 3 4 2 3 2 2" xfId="17929"/>
    <cellStyle name="常规 15 2 2 4 2 3" xfId="17930"/>
    <cellStyle name="常规 9 2 2 2 2 6 2" xfId="17931"/>
    <cellStyle name="常规 21 3 2 3 2" xfId="17932"/>
    <cellStyle name="常规 2 3 6 2 3 5" xfId="17933"/>
    <cellStyle name="常规 22 2 3 2 2 2" xfId="17934"/>
    <cellStyle name="常规 17 2 3 2 2 2" xfId="17935"/>
    <cellStyle name="常规 6 2 3 3 8" xfId="17936"/>
    <cellStyle name="常规 2 3 6 2 3 4 2" xfId="17937"/>
    <cellStyle name="常规 58 2 6 2 2" xfId="17938"/>
    <cellStyle name="常规 6 4 3 3 2 3 4" xfId="17939"/>
    <cellStyle name="常规 6 6 3 4 2 2" xfId="17940"/>
    <cellStyle name="常规 2 3 2 6 2" xfId="17941"/>
    <cellStyle name="常规 2 2 2 2 2 3 2 3" xfId="17942"/>
    <cellStyle name="40% - 强调文字颜色 2 2 3 3 5" xfId="17943"/>
    <cellStyle name="常规 4 5 2 3 3 2 2" xfId="17944"/>
    <cellStyle name="常规 7 3 2 3 9" xfId="17945"/>
    <cellStyle name="常规 2 3 3 4 5 2 2" xfId="17946"/>
    <cellStyle name="20% - 强调文字颜色 3 2 3 2 2 2" xfId="17947"/>
    <cellStyle name="常规 7 2 6 3 2 3" xfId="17948"/>
    <cellStyle name="常规 4 5 2 3 3 2" xfId="17949"/>
    <cellStyle name="20% - 强调文字颜色 1 2 4 3 3" xfId="17950"/>
    <cellStyle name="常规 2 5 3 4 4" xfId="17951"/>
    <cellStyle name="常规 7 3 10 2 2" xfId="17952"/>
    <cellStyle name="常规 2 3 6 2 3 2 2" xfId="17953"/>
    <cellStyle name="常规 4 2 3 2 2 3 4 2" xfId="17954"/>
    <cellStyle name="常规 55 2 3 5" xfId="17955"/>
    <cellStyle name="常规 7 3 10" xfId="17956"/>
    <cellStyle name="常规 2 3 6 2 3" xfId="17957"/>
    <cellStyle name="常规 21 3 2 2 3" xfId="17958"/>
    <cellStyle name="常规 2 3 6 2 2 6" xfId="17959"/>
    <cellStyle name="常规 6 3 2 3 4 3 3" xfId="17960"/>
    <cellStyle name="好 2 5" xfId="17961"/>
    <cellStyle name="常规 6 2 2 4 8" xfId="17962"/>
    <cellStyle name="常规 21 3 2 2 2 2" xfId="17963"/>
    <cellStyle name="常规 2 3 6 2 2 5 2" xfId="17964"/>
    <cellStyle name="常规 4 2 3 2 2 2 7" xfId="17965"/>
    <cellStyle name="常规 16 3 2 2 2" xfId="17966"/>
    <cellStyle name="常规 21 3 2 2 2" xfId="17967"/>
    <cellStyle name="常规 2 3 6 2 2 5" xfId="17968"/>
    <cellStyle name="常规 6 3 2 3 4 2 3" xfId="17969"/>
    <cellStyle name="常规 6 2 2 3 8" xfId="17970"/>
    <cellStyle name="常规 4 2 3 2 2 2 6 2" xfId="17971"/>
    <cellStyle name="常规 2 3 6 2 2 4 2" xfId="17972"/>
    <cellStyle name="常规 13 3 7 2" xfId="17973"/>
    <cellStyle name="常规 4 5 2 3 2 3" xfId="17974"/>
    <cellStyle name="20% - 强调文字颜色 1 2 3 3 6" xfId="17975"/>
    <cellStyle name="常规 2 5 2 4 7" xfId="17976"/>
    <cellStyle name="常规 4 2 3 2 2 2 6" xfId="17977"/>
    <cellStyle name="常规 7 2 3 7 7" xfId="17978"/>
    <cellStyle name="常规 2 3 6 2 2 4" xfId="17979"/>
    <cellStyle name="常规 4 5 2 3 2 2 2" xfId="17980"/>
    <cellStyle name="常规 4 5 2 3 2 2" xfId="17981"/>
    <cellStyle name="常规 6 3 3 3 2 6 2 2" xfId="17982"/>
    <cellStyle name="20% - 强调文字颜色 1 2 3 3 5" xfId="17983"/>
    <cellStyle name="常规 2 5 2 4 6" xfId="17984"/>
    <cellStyle name="常规 4 2 3 2 2 2 5" xfId="17985"/>
    <cellStyle name="常规 7 2 3 7 6" xfId="17986"/>
    <cellStyle name="常规 2 3 6 2 2 3" xfId="17987"/>
    <cellStyle name="计算 2 2 7 2" xfId="17988"/>
    <cellStyle name="常规 6 5 3 2 4 2 3" xfId="17989"/>
    <cellStyle name="常规 2 5 2 4 5" xfId="17990"/>
    <cellStyle name="20% - 强调文字颜色 1 2 3 3 4" xfId="17991"/>
    <cellStyle name="常规 7 2 3 7 5" xfId="17992"/>
    <cellStyle name="常规 4 2 3 2 2 2 4" xfId="17993"/>
    <cellStyle name="常规 55 2 3 4 2" xfId="17994"/>
    <cellStyle name="常规 2 3 6 2 2 2" xfId="17995"/>
    <cellStyle name="常规 14 3 4 4" xfId="17996"/>
    <cellStyle name="常规 6 4 2 3 4" xfId="17997"/>
    <cellStyle name="20% - 强调文字颜色 1 2 3 3 4 3" xfId="17998"/>
    <cellStyle name="常规 7 3 3 10" xfId="17999"/>
    <cellStyle name="常规 2 5 2 4 5 3" xfId="18000"/>
    <cellStyle name="常规 7 2 2 2 3 3 3" xfId="18001"/>
    <cellStyle name="常规 2 3 6 2" xfId="18002"/>
    <cellStyle name="常规 2 5 2 2 6 2" xfId="18003"/>
    <cellStyle name="常规 2 3 5 7 3" xfId="18004"/>
    <cellStyle name="常规 2 3 5 6 2" xfId="18005"/>
    <cellStyle name="常规 6 6 3 7 2 2" xfId="18006"/>
    <cellStyle name="常规 4 18 2" xfId="18007"/>
    <cellStyle name="常规 2 3 5 5 3" xfId="18008"/>
    <cellStyle name="常规 2 3 5 5 2 2" xfId="18009"/>
    <cellStyle name="常规 2 3 5 4 5 3" xfId="18010"/>
    <cellStyle name="常规 3 3 2 2 4 5 3" xfId="18011"/>
    <cellStyle name="常规 2 3 5 4 5 2 2" xfId="18012"/>
    <cellStyle name="常规 2 3 5 4 4 3" xfId="18013"/>
    <cellStyle name="常规 15 2 4 3 4 2 2" xfId="18014"/>
    <cellStyle name="常规 4 18" xfId="18015"/>
    <cellStyle name="常规 3 3 2 2 3 5 3" xfId="18016"/>
    <cellStyle name="常规 2 3 5 4 4 2 2" xfId="18017"/>
    <cellStyle name="常规 2 4 2 2 2 3 3 3" xfId="18018"/>
    <cellStyle name="常规 2 3 5 4 4 2" xfId="18019"/>
    <cellStyle name="常规 4 7 2 2 3" xfId="18020"/>
    <cellStyle name="常规 2 3 5 4 4" xfId="18021"/>
    <cellStyle name="常规 2 3 5 4 2" xfId="18022"/>
    <cellStyle name="常规 2 3 5 3 7" xfId="18023"/>
    <cellStyle name="常规 2 3 5 3 5 3" xfId="18024"/>
    <cellStyle name="常规 7 4 5 3 2 3" xfId="18025"/>
    <cellStyle name="常规 2 3 5 3 5 2 2" xfId="18026"/>
    <cellStyle name="常规 2 4 3 6 5 2" xfId="18027"/>
    <cellStyle name="常规 5 5 4 3 3" xfId="18028"/>
    <cellStyle name="20% - 强调文字颜色 4 2 5 2 2" xfId="18029"/>
    <cellStyle name="常规 2 18 3" xfId="18030"/>
    <cellStyle name="常规 7 4 5 2 2 3" xfId="18031"/>
    <cellStyle name="常规 2 3 5 3 4 2 2" xfId="18032"/>
    <cellStyle name="60% - 强调文字颜色 6 2 2 5 6" xfId="18033"/>
    <cellStyle name="常规 15 4 4 5 3" xfId="18034"/>
    <cellStyle name="常规 2 4 2 2 2 2 3 3" xfId="18035"/>
    <cellStyle name="常规 3 9 2 3 7" xfId="18036"/>
    <cellStyle name="20% - 强调文字颜色 4 2 5 2" xfId="18037"/>
    <cellStyle name="常规 2 4 3 6 5" xfId="18038"/>
    <cellStyle name="常规 2 3 5 3 4 2" xfId="18039"/>
    <cellStyle name="20% - 强调文字颜色 4 2 4 3" xfId="18040"/>
    <cellStyle name="常规 2 4 3 5 6" xfId="18041"/>
    <cellStyle name="常规 2 3 5 3 3 3" xfId="18042"/>
    <cellStyle name="常规 5 5 3 3 3" xfId="18043"/>
    <cellStyle name="常规 28 2 2 6" xfId="18044"/>
    <cellStyle name="常规 33 2 2 6" xfId="18045"/>
    <cellStyle name="20% - 强调文字颜色 4 2 4 2 2" xfId="18046"/>
    <cellStyle name="常规 2 4 3 5 5 2" xfId="18047"/>
    <cellStyle name="60% - 强调文字颜色 1 2 5 4" xfId="18048"/>
    <cellStyle name="常规 2 3 5 3 3 2 2" xfId="18049"/>
    <cellStyle name="20% - 强调文字颜色 4 2 3 3" xfId="18050"/>
    <cellStyle name="常规 2 4 3 4 6" xfId="18051"/>
    <cellStyle name="常规 2 3 5 3 2 3" xfId="18052"/>
    <cellStyle name="20% - 强调文字颜色 4 2 3 2" xfId="18053"/>
    <cellStyle name="常规 2 4 3 4 5" xfId="18054"/>
    <cellStyle name="常规 13 4 4 4" xfId="18055"/>
    <cellStyle name="常规 2 3 5 3 2 2" xfId="18056"/>
    <cellStyle name="常规 2 3 5 3 2" xfId="18057"/>
    <cellStyle name="常规 5 3 2 2 5 2" xfId="18058"/>
    <cellStyle name="常规 2 2 9 5 4 2" xfId="18059"/>
    <cellStyle name="常规 2 3 5 2 8" xfId="18060"/>
    <cellStyle name="常规 11 6 2 3 5 2" xfId="18061"/>
    <cellStyle name="常规 7 2 12 2 2" xfId="18062"/>
    <cellStyle name="常规 2 3 5 2 6" xfId="18063"/>
    <cellStyle name="常规 3 2 2 3 3 2 3 3" xfId="18064"/>
    <cellStyle name="常规 21 2 2 3 3" xfId="18065"/>
    <cellStyle name="常规 16 2 2 3 3" xfId="18066"/>
    <cellStyle name="常规 2 3 5 2 3 6" xfId="18067"/>
    <cellStyle name="常规 2 2 2 2 2 3 4 2" xfId="18068"/>
    <cellStyle name="常规 3 4 4 3 2 3" xfId="18069"/>
    <cellStyle name="常规 3 2 2 3 3 2 3 2" xfId="18070"/>
    <cellStyle name="常规 21 2 2 3 2" xfId="18071"/>
    <cellStyle name="常规 16 2 2 3 2" xfId="18072"/>
    <cellStyle name="常规 2 3 5 2 3 5" xfId="18073"/>
    <cellStyle name="常规 6 4 3 2 2 3 2 3" xfId="18074"/>
    <cellStyle name="常规 15 3 4 5 2" xfId="18075"/>
    <cellStyle name="常规 27 3 7 2" xfId="18076"/>
    <cellStyle name="常规 3 8 2 3 6" xfId="18077"/>
    <cellStyle name="常规 2 6 3 9 2" xfId="18078"/>
    <cellStyle name="常规 8 6 8" xfId="18079"/>
    <cellStyle name="常规 3 8 2 3 5 2" xfId="18080"/>
    <cellStyle name="常规 7 5 2 7" xfId="18081"/>
    <cellStyle name="常规 2 2 2 2 2 2 2 4 3" xfId="18082"/>
    <cellStyle name="常规 5 2 3 3 8" xfId="18083"/>
    <cellStyle name="常规 3 8 2 3 5" xfId="18084"/>
    <cellStyle name="常规 6 4 3 2 2 3 2 2 2" xfId="18085"/>
    <cellStyle name="常规 2 3 5 2 3 4 2" xfId="18086"/>
    <cellStyle name="常规 8 3 2 4" xfId="18087"/>
    <cellStyle name="常规 2 3 3 3 2 2 2 2 2" xfId="18088"/>
    <cellStyle name="常规 7 2 4 2 3 2 2" xfId="18089"/>
    <cellStyle name="常规 5 2 3 2 9" xfId="18090"/>
    <cellStyle name="常规 2 4 4 3 2 4 2" xfId="18091"/>
    <cellStyle name="常规 5 2 3 2 8" xfId="18092"/>
    <cellStyle name="常规 2 4 2 5 5" xfId="18093"/>
    <cellStyle name="常规 5 2 3 2 2 3 2 2 2" xfId="18094"/>
    <cellStyle name="常规 50 4 2 2 2" xfId="18095"/>
    <cellStyle name="常规 45 4 2 2 2" xfId="18096"/>
    <cellStyle name="常规 17 3 5 2 2" xfId="18097"/>
    <cellStyle name="常规 22 3 5 2 2" xfId="18098"/>
    <cellStyle name="常规 8 2 3 2 2 6" xfId="18099"/>
    <cellStyle name="常规 13 3 5 4" xfId="18100"/>
    <cellStyle name="常规 2 3 5 2 3 2" xfId="18101"/>
    <cellStyle name="常规 6 5 3 3 2 2" xfId="18102"/>
    <cellStyle name="常规 7 4 4 4 2 3" xfId="18103"/>
    <cellStyle name="常规 2 3 5 2 6 2 2" xfId="18104"/>
    <cellStyle name="常规 15 2 3 8" xfId="18105"/>
    <cellStyle name="常规 21 2 2 2 3 2" xfId="18106"/>
    <cellStyle name="常规 6 2 2 2 5 3 3" xfId="18107"/>
    <cellStyle name="常规 2 3 5 2 2 6 2" xfId="18108"/>
    <cellStyle name="常规 21 2 2 2 3" xfId="18109"/>
    <cellStyle name="常规 16 2 2 2 3" xfId="18110"/>
    <cellStyle name="常规 2 3 5 2 2 6" xfId="18111"/>
    <cellStyle name="常规 2 8 2 3 3 2 3" xfId="18112"/>
    <cellStyle name="常规 21 2 2 2 2 2 2" xfId="18113"/>
    <cellStyle name="常规 2 3 5 2 2 5 2 2" xfId="18114"/>
    <cellStyle name="20% - 强调文字颜色 4 2 4 2 3" xfId="18115"/>
    <cellStyle name="常规 5 5 3 3 4" xfId="18116"/>
    <cellStyle name="常规 33 2 2 7" xfId="18117"/>
    <cellStyle name="常规 28 2 2 7" xfId="18118"/>
    <cellStyle name="常规 5 2 2 2 9" xfId="18119"/>
    <cellStyle name="常规 7 2 4 2 2 2 2" xfId="18120"/>
    <cellStyle name="常规 5 4 2 4 3" xfId="18121"/>
    <cellStyle name="常规 2 4 2 4 6 2" xfId="18122"/>
    <cellStyle name="常规 2 3 5 2 2 3 2" xfId="18123"/>
    <cellStyle name="常规 15 2 2 4 6" xfId="18124"/>
    <cellStyle name="常规 5 3 2 7 3" xfId="18125"/>
    <cellStyle name="常规 6 9 3 4 3 3" xfId="18126"/>
    <cellStyle name="常规 5 2 10" xfId="18127"/>
    <cellStyle name="常规 2 3 5 2 2 2 2" xfId="18128"/>
    <cellStyle name="常规 2 4 2 3 2 4 4" xfId="18129"/>
    <cellStyle name="常规 7 2 2 2 3 2 3" xfId="18130"/>
    <cellStyle name="常规 2 3 5 2" xfId="18131"/>
    <cellStyle name="常规 2 3 5" xfId="18132"/>
    <cellStyle name="警告文本 2 8 2 2" xfId="18133"/>
    <cellStyle name="常规 2 3 4 9 3" xfId="18134"/>
    <cellStyle name="常规 2 3 4 9 2 2" xfId="18135"/>
    <cellStyle name="常规 2 3 4 3 2 2 3 2" xfId="18136"/>
    <cellStyle name="好 2 2 9" xfId="18137"/>
    <cellStyle name="强调文字颜色 3 2 2 2 2" xfId="18138"/>
    <cellStyle name="常规 3 3 2 6 3 3" xfId="18139"/>
    <cellStyle name="常规 6 6 3 6 5 2" xfId="18140"/>
    <cellStyle name="常规 2 2 10 9" xfId="18141"/>
    <cellStyle name="常规 2 3 4 9 2" xfId="18142"/>
    <cellStyle name="常规 15 3 5 6" xfId="18143"/>
    <cellStyle name="常规 6 4 3 2 4 3 2 2" xfId="18144"/>
    <cellStyle name="常规 27 4 8" xfId="18145"/>
    <cellStyle name="常规 2 3 4 8 3" xfId="18146"/>
    <cellStyle name="常规 6 6 3 6 4 3" xfId="18147"/>
    <cellStyle name="常规 34 2 2 3 3" xfId="18148"/>
    <cellStyle name="常规 29 2 2 3 3" xfId="18149"/>
    <cellStyle name="常规 7 2 7 5" xfId="18150"/>
    <cellStyle name="常规 3 13 2 2 2" xfId="18151"/>
    <cellStyle name="40% - 强调文字颜色 6 14" xfId="18152"/>
    <cellStyle name="常规 3 3 2 6 2 3" xfId="18153"/>
    <cellStyle name="常规 4 6 4 2 3" xfId="18154"/>
    <cellStyle name="常规 2 2 3 11 2" xfId="18155"/>
    <cellStyle name="常规 2 3 4 6 4 2" xfId="18156"/>
    <cellStyle name="常规 2 2 8 6" xfId="18157"/>
    <cellStyle name="常规 2 3 4 6 3" xfId="18158"/>
    <cellStyle name="常规 2 2 3 10" xfId="18159"/>
    <cellStyle name="常规 6 6 3 6 2 3" xfId="18160"/>
    <cellStyle name="常规 3 2 7 4" xfId="18161"/>
    <cellStyle name="好 2 7 4 3" xfId="18162"/>
    <cellStyle name="常规 6 6 3 6 2 2 2" xfId="18163"/>
    <cellStyle name="常规 2 3 4 6 2 2" xfId="18164"/>
    <cellStyle name="常规 3 2 7 3 2" xfId="18165"/>
    <cellStyle name="好 2 7 4 2 2" xfId="18166"/>
    <cellStyle name="链接单元格 2 2 3 2 3" xfId="18167"/>
    <cellStyle name="常规 2 3 4 6 2" xfId="18168"/>
    <cellStyle name="常规 6 6 3 6 2 2" xfId="18169"/>
    <cellStyle name="常规 2 4 3 3 2 8 2" xfId="18170"/>
    <cellStyle name="常规 2 2 2 2 2 5 2 3" xfId="18171"/>
    <cellStyle name="好 2 7 4 2" xfId="18172"/>
    <cellStyle name="常规 3 2 7 3" xfId="18173"/>
    <cellStyle name="常规 6 6 3 6 2" xfId="18174"/>
    <cellStyle name="常规 2 3 4 6" xfId="18175"/>
    <cellStyle name="常规 2 4 3 3 2 8" xfId="18176"/>
    <cellStyle name="常规 2 2 2 4 2 2 6" xfId="18177"/>
    <cellStyle name="常规 8 4 4 2 3" xfId="18178"/>
    <cellStyle name="常规 15 4 2 6 2" xfId="18179"/>
    <cellStyle name="常规 6 4 2 2 2 6" xfId="18180"/>
    <cellStyle name="常规 2 2 2 4 2 2 5 2" xfId="18181"/>
    <cellStyle name="常规 8 4 4 2 2 2" xfId="18182"/>
    <cellStyle name="常规 3 3 5 2 5 3" xfId="18183"/>
    <cellStyle name="常规 2 8 3" xfId="18184"/>
    <cellStyle name="常规 2 3 4 5 4 2 2" xfId="18185"/>
    <cellStyle name="常规 4 6 3 2 3" xfId="18186"/>
    <cellStyle name="常规 2 3 4 5 4 2" xfId="18187"/>
    <cellStyle name="常规 7 2 5 5 4 2" xfId="18188"/>
    <cellStyle name="常规 6 2 3 11" xfId="18189"/>
    <cellStyle name="常规 15 4 2 8" xfId="18190"/>
    <cellStyle name="常规 7 7 7 3" xfId="18191"/>
    <cellStyle name="常规 4 5 10" xfId="18192"/>
    <cellStyle name="常规 2 9 6 2 2" xfId="18193"/>
    <cellStyle name="常规 4 6 4 3 3" xfId="18194"/>
    <cellStyle name="常规 2 3 4 6 5 2" xfId="18195"/>
    <cellStyle name="常规 2 3 4 4 4 2 2" xfId="18196"/>
    <cellStyle name="常规 4 6 2 2 3 2" xfId="18197"/>
    <cellStyle name="常规 2 2 3 12" xfId="18198"/>
    <cellStyle name="常规 2 3 4 6 5" xfId="18199"/>
    <cellStyle name="常规 2 3 4 4 4 2" xfId="18200"/>
    <cellStyle name="常规 4 6 2 2 3" xfId="18201"/>
    <cellStyle name="常规 7 3 4 9 2 2" xfId="18202"/>
    <cellStyle name="常规 28 5 3 2" xfId="18203"/>
    <cellStyle name="常规 2 3 4 4 3 8" xfId="18204"/>
    <cellStyle name="常规 6 2 4 6 2" xfId="18205"/>
    <cellStyle name="注释 2 2 2 9 2 2" xfId="18206"/>
    <cellStyle name="常规 6 5 2 5 3 2 2" xfId="18207"/>
    <cellStyle name="常规 2 3 4 4 3 7" xfId="18208"/>
    <cellStyle name="常规 2 3 4 4 3 6 3" xfId="18209"/>
    <cellStyle name="常规 2 3 4 4 3 6 2" xfId="18210"/>
    <cellStyle name="常规 2 3 4 4 3 4 2" xfId="18211"/>
    <cellStyle name="常规 2 3 4 5 7" xfId="18212"/>
    <cellStyle name="常规 2 3 4 4 3 4" xfId="18213"/>
    <cellStyle name="常规 2 3 4 5 6 2" xfId="18214"/>
    <cellStyle name="常规 2 3 4 4 3 3 2" xfId="18215"/>
    <cellStyle name="常规 2 3 4 5 5 3" xfId="18216"/>
    <cellStyle name="常规 2 3 4 4 3 2 3" xfId="18217"/>
    <cellStyle name="常规 2 3 4 5 5 2 2" xfId="18218"/>
    <cellStyle name="40% - 强调文字颜色 1 2 3 2 2 3" xfId="18219"/>
    <cellStyle name="常规 3 2 2 2 4 2 6 2" xfId="18220"/>
    <cellStyle name="常规 3 8 3" xfId="18221"/>
    <cellStyle name="常规 2 2 10 4" xfId="18222"/>
    <cellStyle name="常规 4 6 3 3 3" xfId="18223"/>
    <cellStyle name="常规 2 3 4 5 5 2" xfId="18224"/>
    <cellStyle name="常规 2 3 4 4 3 2 2" xfId="18225"/>
    <cellStyle name="常规 2 3 4 4 2 7" xfId="18226"/>
    <cellStyle name="常规 2 3 4 4 2 6 2" xfId="18227"/>
    <cellStyle name="常规 2 3 4 4 2 5 3" xfId="18228"/>
    <cellStyle name="常规 2 3 4 4 2 5 2 2" xfId="18229"/>
    <cellStyle name="常规 6 15 2 2 2" xfId="18230"/>
    <cellStyle name="常规 3 2 2 3 2 4 2 2 2" xfId="18231"/>
    <cellStyle name="常规 2 2 3 2 3 3 3" xfId="18232"/>
    <cellStyle name="常规 23 2 2 3" xfId="18233"/>
    <cellStyle name="常规 18 2 2 3" xfId="18234"/>
    <cellStyle name="常规 3 2 2 2 3 2 4" xfId="18235"/>
    <cellStyle name="常规 6 7 3 2 6 2 2" xfId="18236"/>
    <cellStyle name="常规 2 3 4 4 2 4 3" xfId="18237"/>
    <cellStyle name="常规 2 3 4 4 2 4 2 2" xfId="18238"/>
    <cellStyle name="常规 49 2 2 3" xfId="18239"/>
    <cellStyle name="常规 54 2 2 3" xfId="18240"/>
    <cellStyle name="好 4" xfId="18241"/>
    <cellStyle name="常规 4 6 2 5 3" xfId="18242"/>
    <cellStyle name="常规 2 3 4 4 7 2" xfId="18243"/>
    <cellStyle name="常规 2 3 4 4 2 4 2" xfId="18244"/>
    <cellStyle name="常规 2 3 4 4 7" xfId="18245"/>
    <cellStyle name="常规 2 3 4 4 2 4" xfId="18246"/>
    <cellStyle name="常规 2 3 4 4 6 3" xfId="18247"/>
    <cellStyle name="常规 2 3 4 4 2 3 3" xfId="18248"/>
    <cellStyle name="40% - 强调文字颜色 1 2 2 3 2 3" xfId="18249"/>
    <cellStyle name="常规 2 3 4 4 6 2 2" xfId="18250"/>
    <cellStyle name="常规 2 3 4 4 2 3 2 2" xfId="18251"/>
    <cellStyle name="常规 4 6 2 4 3" xfId="18252"/>
    <cellStyle name="常规 2 3 4 4 6 2" xfId="18253"/>
    <cellStyle name="常规 2 3 4 4 2 3 2" xfId="18254"/>
    <cellStyle name="常规 3 3 3 10" xfId="18255"/>
    <cellStyle name="常规 2 4 3 2 3 5 3" xfId="18256"/>
    <cellStyle name="常规 2 3 4 4" xfId="18257"/>
    <cellStyle name="常规 7 9 2 3 2" xfId="18258"/>
    <cellStyle name="常规 6 3 2 2 6 2 2" xfId="18259"/>
    <cellStyle name="常规 2 3 4 3 7" xfId="18260"/>
    <cellStyle name="常规 6 5 2 4 4 2" xfId="18261"/>
    <cellStyle name="20% - 强调文字颜色 5 2 3 3 3 2" xfId="18262"/>
    <cellStyle name="常规 6 4 2 3 2 2 2 3" xfId="18263"/>
    <cellStyle name="常规 2 3 4 3 4 6 2" xfId="18264"/>
    <cellStyle name="常规 7 3 5 2 4 3" xfId="18265"/>
    <cellStyle name="常规 2 3 4 3 4 4 2" xfId="18266"/>
    <cellStyle name="常规 2 3 4 3 4" xfId="18267"/>
    <cellStyle name="常规 4 3 3 2 8" xfId="18268"/>
    <cellStyle name="常规 2 4 3 4 2 4 2" xfId="18269"/>
    <cellStyle name="常规 2 9 2 2 5" xfId="18270"/>
    <cellStyle name="60% - 强调文字颜色 5 2 2 4 4" xfId="18271"/>
    <cellStyle name="常规 7 3 7 6" xfId="18272"/>
    <cellStyle name="40% - 强调文字颜色 1 2 3 5" xfId="18273"/>
    <cellStyle name="常规 2 3 4 3 3" xfId="18274"/>
    <cellStyle name="常规 2 3 4 3 2 4 4" xfId="18275"/>
    <cellStyle name="常规 2 3 4 3 2 3 4" xfId="18276"/>
    <cellStyle name="好 3 2 9" xfId="18277"/>
    <cellStyle name="常规 2 3 4 3 2 3 3 2" xfId="18278"/>
    <cellStyle name="常规 4 3 2 2 8" xfId="18279"/>
    <cellStyle name="常规 2 3 6 3 3 2" xfId="18280"/>
    <cellStyle name="常规 2 5 3 5 5" xfId="18281"/>
    <cellStyle name="20% - 强调文字颜色 5 2 4 2" xfId="18282"/>
    <cellStyle name="常规 2 4 3 2 3 5 2 2" xfId="18283"/>
    <cellStyle name="常规 2 3 4 3 2" xfId="18284"/>
    <cellStyle name="常规 7 5 9 3" xfId="18285"/>
    <cellStyle name="常规 2 9 4 4 2" xfId="18286"/>
    <cellStyle name="常规 7 4 2 4 2 2" xfId="18287"/>
    <cellStyle name="常规 13 2 3 7" xfId="18288"/>
    <cellStyle name="20% - 强调文字颜色 3 2 2 2 3 6" xfId="18289"/>
    <cellStyle name="常规 2 3 4 2 7 3" xfId="18290"/>
    <cellStyle name="20% - 强调文字颜色 3 2 2 2 3 5" xfId="18291"/>
    <cellStyle name="常规 2 3 4 2 7 2" xfId="18292"/>
    <cellStyle name="常规 7 2 5 3 3 6" xfId="18293"/>
    <cellStyle name="常规 7 5 8 3" xfId="18294"/>
    <cellStyle name="常规 2 9 4 3 2" xfId="18295"/>
    <cellStyle name="常规 7 7 6 3" xfId="18296"/>
    <cellStyle name="常规 56 4 2 2 2" xfId="18297"/>
    <cellStyle name="强调文字颜色 6 2 2 5 4 2 2" xfId="18298"/>
    <cellStyle name="常规 2 3 4 2 4 4 3" xfId="18299"/>
    <cellStyle name="常规 7 3 4 2 4 3" xfId="18300"/>
    <cellStyle name="常规 2 3 4 2 4 4 2" xfId="18301"/>
    <cellStyle name="常规 7 3 4 2 3 3 2" xfId="18302"/>
    <cellStyle name="常规 2 3 4 2 4 3 2 2" xfId="18303"/>
    <cellStyle name="常规 2 2 3 2 3 2 7" xfId="18304"/>
    <cellStyle name="常规 9 2 5 2 4" xfId="18305"/>
    <cellStyle name="常规 3 2 3 2 2 2" xfId="18306"/>
    <cellStyle name="常规 21 2 3 6 3" xfId="18307"/>
    <cellStyle name="常规 4 2 4 2 8" xfId="18308"/>
    <cellStyle name="常规 2 4 3 3 3 4 2" xfId="18309"/>
    <cellStyle name="常规 9 2 4 2 4" xfId="18310"/>
    <cellStyle name="常规 2 2 3 2 2 2 7" xfId="18311"/>
    <cellStyle name="常规 3 10 2 6 2 2" xfId="18312"/>
    <cellStyle name="常规 2 3 4 2 4" xfId="18313"/>
    <cellStyle name="20% - 强调文字颜色 5 2 3 2 2 2" xfId="18314"/>
    <cellStyle name="常规 2 5 3 4 5 2 2" xfId="18315"/>
    <cellStyle name="常规 6 5 2 3 3 2" xfId="18316"/>
    <cellStyle name="常规 2 3 4 2 3 4 3" xfId="18317"/>
    <cellStyle name="常规 2 4 3 3 2 5 2" xfId="18318"/>
    <cellStyle name="常规 4 2 3 3 8" xfId="18319"/>
    <cellStyle name="常规 2 4 3 3 2 4 3" xfId="18320"/>
    <cellStyle name="常规 7 2 3 2 3 2 2" xfId="18321"/>
    <cellStyle name="常规 4 2 3 2 9" xfId="18322"/>
    <cellStyle name="常规 2 3 4 2 3 3 2 2" xfId="18323"/>
    <cellStyle name="常规 2 3 4 2 3" xfId="18324"/>
    <cellStyle name="常规 6 5 2 3 2 3" xfId="18325"/>
    <cellStyle name="常规 8 6 2 2" xfId="18326"/>
    <cellStyle name="常规 2 7 3 3 3 3" xfId="18327"/>
    <cellStyle name="常规 6 5 2 3 2 2 2" xfId="18328"/>
    <cellStyle name="常规 2 2 3 2 4 3 4 3" xfId="18329"/>
    <cellStyle name="常规 6 5 2 3 2 2" xfId="18330"/>
    <cellStyle name="常规 6 13 2 3" xfId="18331"/>
    <cellStyle name="强调文字颜色 1 2 6 3 2" xfId="18332"/>
    <cellStyle name="常规 15 2 2 2 3 4 2" xfId="18333"/>
    <cellStyle name="常规 3 2 2 3 2 2 2 3" xfId="18334"/>
    <cellStyle name="常规 2 6 2 2 3 4 2 3" xfId="18335"/>
    <cellStyle name="常规 3 2 11 2" xfId="18336"/>
    <cellStyle name="常规 2 2 3 2 3 2 2 2" xfId="18337"/>
    <cellStyle name="常规 2 3 4 3 4 7" xfId="18338"/>
    <cellStyle name="常规 2 7 2 3 3 2 3" xfId="18339"/>
    <cellStyle name="常规 7 2 3 2 2 3 2" xfId="18340"/>
    <cellStyle name="常规 4 2 2 3 9" xfId="18341"/>
    <cellStyle name="常规 6 3 2 2 2 2 7 2" xfId="18342"/>
    <cellStyle name="常规 2 2 6 4 2 2" xfId="18343"/>
    <cellStyle name="常规 4 2 2 3 8 2" xfId="18344"/>
    <cellStyle name="常规 7 2 13" xfId="18345"/>
    <cellStyle name="常规 6 5 7 4 3" xfId="18346"/>
    <cellStyle name="常规 6 8 2 3 3" xfId="18347"/>
    <cellStyle name="常规 2 3 4 2 2 4 2 2" xfId="18348"/>
    <cellStyle name="常规 20 4 3 2" xfId="18349"/>
    <cellStyle name="常规 15 4 3 2" xfId="18350"/>
    <cellStyle name="常规 28 2 4" xfId="18351"/>
    <cellStyle name="常规 33 2 4" xfId="18352"/>
    <cellStyle name="常规 7 3 4 6 3" xfId="18353"/>
    <cellStyle name="常规 6 12 3 2 3 3" xfId="18354"/>
    <cellStyle name="常规 6 2 2 3 2 2" xfId="18355"/>
    <cellStyle name="常规 5 2 4 4 4 2 2" xfId="18356"/>
    <cellStyle name="常规 2 3 4 2 2 3 4 2 2" xfId="18357"/>
    <cellStyle name="常规 2 3 4 2 2 3 4 2" xfId="18358"/>
    <cellStyle name="常规 17 2 2 2 4" xfId="18359"/>
    <cellStyle name="常规 22 2 2 2 4" xfId="18360"/>
    <cellStyle name="常规 2 3 4 2 2 3 2 2 2" xfId="18361"/>
    <cellStyle name="常规 3 2 2 5 5" xfId="18362"/>
    <cellStyle name="常规 51 2 2 2 2" xfId="18363"/>
    <cellStyle name="常规 46 2 2 2 2" xfId="18364"/>
    <cellStyle name="常规 2 3 4 2 2 2 6 2" xfId="18365"/>
    <cellStyle name="强调文字颜色 3 2 6 4 2" xfId="18366"/>
    <cellStyle name="常规 5 2 4 2 2 4 2 2" xfId="18367"/>
    <cellStyle name="常规 32 2 4" xfId="18368"/>
    <cellStyle name="常规 27 2 4" xfId="18369"/>
    <cellStyle name="常规 20 3 3 2" xfId="18370"/>
    <cellStyle name="常规 15 3 3 2" xfId="18371"/>
    <cellStyle name="常规 7 3 3 6 3" xfId="18372"/>
    <cellStyle name="常规 6 2 2 2 2 2" xfId="18373"/>
    <cellStyle name="常规 5 2 4 4 3 2 2" xfId="18374"/>
    <cellStyle name="差 2" xfId="18375"/>
    <cellStyle name="常规 2 3 4 2 2 2 4 2 2" xfId="18376"/>
    <cellStyle name="常规 2 2 3 3 2 2 2 2 3" xfId="18377"/>
    <cellStyle name="常规 15 3 3 3 4" xfId="18378"/>
    <cellStyle name="常规 2 4 2 10 2" xfId="18379"/>
    <cellStyle name="常规 6 10 3 4 4 2 2" xfId="18380"/>
    <cellStyle name="常规 2 2 6 3 3 7" xfId="18381"/>
    <cellStyle name="常规 4 2 5 2 4 2 2" xfId="18382"/>
    <cellStyle name="常规 3 2 2 4 3 4 2" xfId="18383"/>
    <cellStyle name="常规 2 3 4 2 2 2 2 2 2" xfId="18384"/>
    <cellStyle name="常规 2 4 2 3 2 3 4 2" xfId="18385"/>
    <cellStyle name="常规 2 3 4 2 2" xfId="18386"/>
    <cellStyle name="常规 2 4 2 3 2 3 4" xfId="18387"/>
    <cellStyle name="常规 2 3 4 2" xfId="18388"/>
    <cellStyle name="常规 2 3 4" xfId="18389"/>
    <cellStyle name="常规 2 8 2 2 4" xfId="18390"/>
    <cellStyle name="常规 6 3 7 5" xfId="18391"/>
    <cellStyle name="常规 6 6 3 5 5 2" xfId="18392"/>
    <cellStyle name="常规 2 3 3 9 2" xfId="18393"/>
    <cellStyle name="常规 2 3 3 9" xfId="18394"/>
    <cellStyle name="常规 6 6 3 5 5" xfId="18395"/>
    <cellStyle name="常规 4 5 5 3 3" xfId="18396"/>
    <cellStyle name="20% - 强调文字颜色 3 2 6 2 2" xfId="18397"/>
    <cellStyle name="常规 2 3 3 7 5 2" xfId="18398"/>
    <cellStyle name="常规 6 6 3 5 3 3" xfId="18399"/>
    <cellStyle name="常规 2 3 3 7 3" xfId="18400"/>
    <cellStyle name="20% - 强调文字颜色 3 2 5 2 3" xfId="18401"/>
    <cellStyle name="常规 2 3 3 6 5 3" xfId="18402"/>
    <cellStyle name="常规 27 7 3" xfId="18403"/>
    <cellStyle name="常规 32 7 3" xfId="18404"/>
    <cellStyle name="常规 2 3 3 6 5 2 2" xfId="18405"/>
    <cellStyle name="20% - 强调文字颜色 3 2 5 2 2" xfId="18406"/>
    <cellStyle name="常规 2 3 3 6 5 2" xfId="18407"/>
    <cellStyle name="常规 4 5 4 3 3" xfId="18408"/>
    <cellStyle name="20% - 强调文字颜色 3 2 5 2" xfId="18409"/>
    <cellStyle name="常规 2 3 3 6 5" xfId="18410"/>
    <cellStyle name="常规 6 6 3 5 2 3" xfId="18411"/>
    <cellStyle name="常规 2 3 3 6 3" xfId="18412"/>
    <cellStyle name="常规 2 3 3 6" xfId="18413"/>
    <cellStyle name="常规 6 6 3 5 2" xfId="18414"/>
    <cellStyle name="20% - 强调文字颜色 3 2 4 4" xfId="18415"/>
    <cellStyle name="常规 2 3 3 5 7" xfId="18416"/>
    <cellStyle name="常规 10 2 3 2 2 2 2" xfId="18417"/>
    <cellStyle name="20% - 强调文字颜色 3 2 4 3 3" xfId="18418"/>
    <cellStyle name="常规 2 3 3 5 6 3" xfId="18419"/>
    <cellStyle name="常规 6 4 3 3 2 5 3" xfId="18420"/>
    <cellStyle name="常规 8 4 3 2 2 2" xfId="18421"/>
    <cellStyle name="20% - 强调文字颜色 3 2 4 3" xfId="18422"/>
    <cellStyle name="常规 2 3 3 5 6" xfId="18423"/>
    <cellStyle name="常规 8 4 3 2 2" xfId="18424"/>
    <cellStyle name="20% - 强调文字颜色 3 2 4 2 3" xfId="18425"/>
    <cellStyle name="常规 4 5 3 3 4" xfId="18426"/>
    <cellStyle name="常规 2 3 3 5 5 3" xfId="18427"/>
    <cellStyle name="常规 6 5 3 3 9" xfId="18428"/>
    <cellStyle name="常规 8 2 2 3 2 6 3" xfId="18429"/>
    <cellStyle name="20% - 强调文字颜色 3 2 4 2" xfId="18430"/>
    <cellStyle name="常规 2 3 3 5 5" xfId="18431"/>
    <cellStyle name="常规 45 3 3 2 2" xfId="18432"/>
    <cellStyle name="常规 50 3 3 2 2" xfId="18433"/>
    <cellStyle name="常规 5 2 3 2 2 2 3 2 2" xfId="18434"/>
    <cellStyle name="常规 5 2 3 2 2 4" xfId="18435"/>
    <cellStyle name="解释性文本 2 8 3" xfId="18436"/>
    <cellStyle name="常规 3 3 3 4 2 2 2" xfId="18437"/>
    <cellStyle name="常规 50 5" xfId="18438"/>
    <cellStyle name="常规 45 5" xfId="18439"/>
    <cellStyle name="常规 3 10 2 3 2 2" xfId="18440"/>
    <cellStyle name="常规 6 3 11" xfId="18441"/>
    <cellStyle name="常规 6 7 3 2 4 2 2" xfId="18442"/>
    <cellStyle name="常规 6 7 4 3 2 2 2" xfId="18443"/>
    <cellStyle name="常规 2 3 3 5 3 7 3" xfId="18444"/>
    <cellStyle name="常规 2 3 3 5 3 6 3" xfId="18445"/>
    <cellStyle name="常规 2 3 3 5 3 6 2" xfId="18446"/>
    <cellStyle name="常规 2 3 3 5 3 6" xfId="18447"/>
    <cellStyle name="20% - 强调文字颜色 6 2 3 4" xfId="18448"/>
    <cellStyle name="常规 17 2 2" xfId="18449"/>
    <cellStyle name="常规 22 2 2" xfId="18450"/>
    <cellStyle name="20% - 强调文字颜色 6 6" xfId="18451"/>
    <cellStyle name="常规 2 3 3 5 2 5 3" xfId="18452"/>
    <cellStyle name="常规 10 2 8 5 2 2" xfId="18453"/>
    <cellStyle name="常规 2 3 3 5" xfId="18454"/>
    <cellStyle name="常规 2 3 4 3 2 3 2" xfId="18455"/>
    <cellStyle name="60% - 强调文字颜色 3 2 2 5 5" xfId="18456"/>
    <cellStyle name="20% - 强调文字颜色 3 2 3 3 2" xfId="18457"/>
    <cellStyle name="常规 4 5 2 4 3" xfId="18458"/>
    <cellStyle name="常规 2 3 3 4 6 2" xfId="18459"/>
    <cellStyle name="20% - 强调文字颜色 3 2 3 2 3 2" xfId="18460"/>
    <cellStyle name="常规 7 2 6 3 3 3" xfId="18461"/>
    <cellStyle name="常规 2 3 3 4 5 3 2" xfId="18462"/>
    <cellStyle name="常规 4 5 2 3 4 2" xfId="18463"/>
    <cellStyle name="强调文字颜色 6 2 8 2" xfId="18464"/>
    <cellStyle name="常规 2 7 2 2 4 2 3" xfId="18465"/>
    <cellStyle name="常规 2 3 3 4 4 7" xfId="18466"/>
    <cellStyle name="常规 2 7 2 2 4 2 2" xfId="18467"/>
    <cellStyle name="常规 2 3 3 4 4 6" xfId="18468"/>
    <cellStyle name="常规 3 4 3 2 8" xfId="18469"/>
    <cellStyle name="常规 32 5 2 2" xfId="18470"/>
    <cellStyle name="常规 27 5 2 2" xfId="18471"/>
    <cellStyle name="常规 2 3 3 4 2 8" xfId="18472"/>
    <cellStyle name="强调文字颜色 2 2 2 9 3" xfId="18473"/>
    <cellStyle name="常规 2 2 9 2 4" xfId="18474"/>
    <cellStyle name="常规 9 5 3 6 2" xfId="18475"/>
    <cellStyle name="常规 3 2 2 3 2 2 3 5" xfId="18476"/>
    <cellStyle name="常规 6 13 3 5" xfId="18477"/>
    <cellStyle name="常规 2 4 3 2 3 4 3" xfId="18478"/>
    <cellStyle name="常规 2 4 2 3 2 2 6" xfId="18479"/>
    <cellStyle name="常规 21 5 3 2 3" xfId="18480"/>
    <cellStyle name="常规 2 3 3 4" xfId="18481"/>
    <cellStyle name="20% - 强调文字颜色 3 2 2 4" xfId="18482"/>
    <cellStyle name="常规 2 3 3 3 7" xfId="18483"/>
    <cellStyle name="20% - 强调文字颜色 3 2 2 3" xfId="18484"/>
    <cellStyle name="常规 2 3 3 3 6" xfId="18485"/>
    <cellStyle name="常规 7 2 5 2 6 3" xfId="18486"/>
    <cellStyle name="常规 2 3 3 3 4 6 2" xfId="18487"/>
    <cellStyle name="常规 7 2 4 3 2 6 2 3" xfId="18488"/>
    <cellStyle name="常规 7 2 4 4 2 3 3" xfId="18489"/>
    <cellStyle name="常规 12 4 5 2" xfId="18490"/>
    <cellStyle name="常规 2 3 6 3 2" xfId="18491"/>
    <cellStyle name="常规 6 12 2 3 4" xfId="18492"/>
    <cellStyle name="常规 6 12 2 2 5" xfId="18493"/>
    <cellStyle name="常规 6 12 2 2 4 2" xfId="18494"/>
    <cellStyle name="常规 2 3 3 3 4 4 2 2" xfId="18495"/>
    <cellStyle name="常规 6 5 3 3 4 3 2 2" xfId="18496"/>
    <cellStyle name="常规 6 12 2 2 4" xfId="18497"/>
    <cellStyle name="常规 7 2 5 2 3 3 2" xfId="18498"/>
    <cellStyle name="常规 6 2 3 3 9" xfId="18499"/>
    <cellStyle name="常规 2 3 3 3 4 3 2 2" xfId="18500"/>
    <cellStyle name="计算 2 3 2 2 2" xfId="18501"/>
    <cellStyle name="常规 2 4 2 4 3 4 2" xfId="18502"/>
    <cellStyle name="常规 3 3 4 2 8" xfId="18503"/>
    <cellStyle name="常规 3 2 3 2 4 4 3" xfId="18504"/>
    <cellStyle name="常规 8 3 8" xfId="18505"/>
    <cellStyle name="常规 3 8 2 3 2 2" xfId="18506"/>
    <cellStyle name="常规 2 2 2 2 2 3 3 3 3" xfId="18507"/>
    <cellStyle name="常规 6 3 2 11" xfId="18508"/>
    <cellStyle name="常规 2 3 3 3 3 7" xfId="18509"/>
    <cellStyle name="常规 2 3 3 3 3 6 2" xfId="18510"/>
    <cellStyle name="常规 7 2 8 2 2 2" xfId="18511"/>
    <cellStyle name="常规 31 7 2" xfId="18512"/>
    <cellStyle name="常规 26 7 2" xfId="18513"/>
    <cellStyle name="常规 10 2 6 6 2 2" xfId="18514"/>
    <cellStyle name="常规 2 3 3 3 3 5 3" xfId="18515"/>
    <cellStyle name="常规 2 3 3 3 3 5 2" xfId="18516"/>
    <cellStyle name="常规 2 3 3 3 3 4 2 2" xfId="18517"/>
    <cellStyle name="常规 17 2 2 3 2 3" xfId="18518"/>
    <cellStyle name="常规 22 2 2 3 2 3" xfId="18519"/>
    <cellStyle name="常规 2 6 2 2 3" xfId="18520"/>
    <cellStyle name="常规 6 7 2 2 2 6 3" xfId="18521"/>
    <cellStyle name="常规 2 4 2 4 2 5 2" xfId="18522"/>
    <cellStyle name="常规 3 3 3 3 8" xfId="18523"/>
    <cellStyle name="常规 7 2 2 3 3 2 2" xfId="18524"/>
    <cellStyle name="常规 2 4 2 4 2 4 3" xfId="18525"/>
    <cellStyle name="常规 3 3 3 2 9" xfId="18526"/>
    <cellStyle name="常规 2 4 2 4 2 4 2" xfId="18527"/>
    <cellStyle name="常规 3 3 3 2 8" xfId="18528"/>
    <cellStyle name="常规 2 3 3 3 3" xfId="18529"/>
    <cellStyle name="常规 6 2 2 2 5 2 3" xfId="18530"/>
    <cellStyle name="常规 2 3 5 2 2 5 2" xfId="18531"/>
    <cellStyle name="常规 16 2 2 2 2 2" xfId="18532"/>
    <cellStyle name="常规 21 2 2 2 2 2" xfId="18533"/>
    <cellStyle name="常规 2 2 9 4 6" xfId="18534"/>
    <cellStyle name="常规 3 2 2 4 2 6 3" xfId="18535"/>
    <cellStyle name="常规 2 3 3 3 2 6 2 2" xfId="18536"/>
    <cellStyle name="常规 2 3 3 3 2 5 2 2" xfId="18537"/>
    <cellStyle name="常规 2 3 3 3 2 3 5 2" xfId="18538"/>
    <cellStyle name="常规 30 4 5 2" xfId="18539"/>
    <cellStyle name="常规 25 4 5 2" xfId="18540"/>
    <cellStyle name="常规 2 3 3 3 2 2 6 2" xfId="18541"/>
    <cellStyle name="常规 30 4 5" xfId="18542"/>
    <cellStyle name="常规 25 4 5" xfId="18543"/>
    <cellStyle name="常规 2 3 3 3 2 2 6" xfId="18544"/>
    <cellStyle name="常规 5 2 3 3 2 4 2 2" xfId="18545"/>
    <cellStyle name="常规 30 4 4 3" xfId="18546"/>
    <cellStyle name="常规 25 4 4 3" xfId="18547"/>
    <cellStyle name="常规 2 3 3 3 2 2 5 3" xfId="18548"/>
    <cellStyle name="常规 30 4 4 2" xfId="18549"/>
    <cellStyle name="常规 25 4 4 2" xfId="18550"/>
    <cellStyle name="常规 2 3 3 3 2 2 5 2" xfId="18551"/>
    <cellStyle name="常规 30 4 3 3" xfId="18552"/>
    <cellStyle name="常规 25 4 3 3" xfId="18553"/>
    <cellStyle name="适中 2 2 8" xfId="18554"/>
    <cellStyle name="常规 2 3 3 3 2 2 4 3" xfId="18555"/>
    <cellStyle name="常规 25 4 3 2 2" xfId="18556"/>
    <cellStyle name="常规 30 4 3 2 2" xfId="18557"/>
    <cellStyle name="常规 6 10 2 4 6" xfId="18558"/>
    <cellStyle name="常规 6 5 3 3 2 3 2 3" xfId="18559"/>
    <cellStyle name="常规 6 10 2 2 5" xfId="18560"/>
    <cellStyle name="常规 8 5 2 4" xfId="18561"/>
    <cellStyle name="常规 2 3 3 3 2 2 4 2 2" xfId="18562"/>
    <cellStyle name="适中 2 2 7 2" xfId="18563"/>
    <cellStyle name="常规 30 4 2 2 2" xfId="18564"/>
    <cellStyle name="常规 25 4 2 2 2" xfId="18565"/>
    <cellStyle name="常规 2 3 3 3 2 2 3 2 2" xfId="18566"/>
    <cellStyle name="常规 8 4 2 4" xfId="18567"/>
    <cellStyle name="常规 3 2 2 3 2 2 2 5" xfId="18568"/>
    <cellStyle name="常规 6 13 2 5" xfId="18569"/>
    <cellStyle name="40% - 强调文字颜色 1 2 4 5" xfId="18570"/>
    <cellStyle name="常规 2 9 2 3 5" xfId="18571"/>
    <cellStyle name="60% - 强调文字颜色 5 2 2 5 4" xfId="18572"/>
    <cellStyle name="常规 4 2 5 4 5" xfId="18573"/>
    <cellStyle name="常规 38 2 3 3" xfId="18574"/>
    <cellStyle name="常规 43 2 3 3" xfId="18575"/>
    <cellStyle name="常规 6 5 9 3" xfId="18576"/>
    <cellStyle name="常规 2 8 4 4 2" xfId="18577"/>
    <cellStyle name="常规 7 2 4 3 3 7" xfId="18578"/>
    <cellStyle name="常规 2 3 3 2 7 3" xfId="18579"/>
    <cellStyle name="输入 2 4 4 2" xfId="18580"/>
    <cellStyle name="常规 7 2 4 3 3 6" xfId="18581"/>
    <cellStyle name="常规 2 3 3 2 7 2" xfId="18582"/>
    <cellStyle name="常规 7 2 4 3 2 6" xfId="18583"/>
    <cellStyle name="常规 2 3 3 2 6 2" xfId="18584"/>
    <cellStyle name="常规 4 2 5 2 5" xfId="18585"/>
    <cellStyle name="常规 2 6 3 3 3 2" xfId="18586"/>
    <cellStyle name="20% - 强调文字颜色 5 2 2" xfId="18587"/>
    <cellStyle name="常规 2 7 2 2 2 2 3" xfId="18588"/>
    <cellStyle name="常规 2 3 3 2 4 7" xfId="18589"/>
    <cellStyle name="常规 2 2 3 3 2 2 7" xfId="18590"/>
    <cellStyle name="常规 9 3 4 2 4" xfId="18591"/>
    <cellStyle name="常规 7 2 4 2 6 3" xfId="18592"/>
    <cellStyle name="常规 2 3 3 2 4 6 2" xfId="18593"/>
    <cellStyle name="常规 6 7 4 9" xfId="18594"/>
    <cellStyle name="常规 2 7 2 2 2 2 2" xfId="18595"/>
    <cellStyle name="常规 2 3 3 2 4 6" xfId="18596"/>
    <cellStyle name="常规 3 2 2 7 3 2 2" xfId="18597"/>
    <cellStyle name="常规 2 3 3 2 4 4 3" xfId="18598"/>
    <cellStyle name="常规 7 2 4 2 4 4" xfId="18599"/>
    <cellStyle name="常规 6 2 2 2 2 8 2" xfId="18600"/>
    <cellStyle name="常规 2 7 2 6 2 3" xfId="18601"/>
    <cellStyle name="常规 2 3 3 2 4 4 2 2" xfId="18602"/>
    <cellStyle name="常规 7 2 4 2 4 3 2" xfId="18603"/>
    <cellStyle name="常规 2 3 3 2 4 3 3" xfId="18604"/>
    <cellStyle name="常规 7 2 4 2 3 4" xfId="18605"/>
    <cellStyle name="常规 7 2 4 2 3 3 2" xfId="18606"/>
    <cellStyle name="常规 2 3 3 2 4 3 2 2" xfId="18607"/>
    <cellStyle name="常规 6 12 6" xfId="18608"/>
    <cellStyle name="常规 6 11 7" xfId="18609"/>
    <cellStyle name="常规 2 2 3 4 4 3 3" xfId="18610"/>
    <cellStyle name="常规 3 5 2 2 4 3" xfId="18611"/>
    <cellStyle name="常规 2 6 2 4 3 2 3" xfId="18612"/>
    <cellStyle name="20% - 强调文字颜色 2 2 3 9 3" xfId="18613"/>
    <cellStyle name="常规 3 2 2 7 2 2 2" xfId="18614"/>
    <cellStyle name="常规 3 2 3 3 8 2" xfId="18615"/>
    <cellStyle name="常规 2 4 2 3 2 5 2" xfId="18616"/>
    <cellStyle name="常规 3 2 3 3 8" xfId="18617"/>
    <cellStyle name="常规 2 4 2 3 2 4 3" xfId="18618"/>
    <cellStyle name="常规 7 2 2 2 3 2 2" xfId="18619"/>
    <cellStyle name="常规 3 2 3 2 9" xfId="18620"/>
    <cellStyle name="常规 2 4 2 3 2 4 2 2" xfId="18621"/>
    <cellStyle name="常规 3 2 3 2 8 2" xfId="18622"/>
    <cellStyle name="常规 2 4 2 3 2 4 2" xfId="18623"/>
    <cellStyle name="常规 3 2 3 2 8" xfId="18624"/>
    <cellStyle name="常规 9 6 2 7 2 2" xfId="18625"/>
    <cellStyle name="20% - 强调文字颜色 1 2 2 2 8" xfId="18626"/>
    <cellStyle name="常规 2 3 3 2 2 3 4 2 2" xfId="18627"/>
    <cellStyle name="常规 7 2 2 2 2 2 2 2 2" xfId="18628"/>
    <cellStyle name="常规 3 2 2 2 9 2 2" xfId="18629"/>
    <cellStyle name="常规 2 3 3 2 2 2 6 2" xfId="18630"/>
    <cellStyle name="常规 42 8 2" xfId="18631"/>
    <cellStyle name="常规 37 8 2" xfId="18632"/>
    <cellStyle name="常规 5 2 4 2 3 5" xfId="18633"/>
    <cellStyle name="常规 37 7 3" xfId="18634"/>
    <cellStyle name="常规 42 7 3" xfId="18635"/>
    <cellStyle name="常规 5 2 4 2 2 6" xfId="18636"/>
    <cellStyle name="常规 2 3 3 2 2 2 4 3" xfId="18637"/>
    <cellStyle name="常规 2 4 2 3 2 2 4 2" xfId="18638"/>
    <cellStyle name="常规 21 4 4 6 2" xfId="18639"/>
    <cellStyle name="常规 2 3 3 2 2" xfId="18640"/>
    <cellStyle name="常规 6 8 2 2 5 3" xfId="18641"/>
    <cellStyle name="常规 12 2 5" xfId="18642"/>
    <cellStyle name="常规 21 4 4 6" xfId="18643"/>
    <cellStyle name="常规 2 4 2 3 2 2 4" xfId="18644"/>
    <cellStyle name="常规 2 3 3 2" xfId="18645"/>
    <cellStyle name="常规 6 10 3 2 2 2 2 2" xfId="18646"/>
    <cellStyle name="常规 8 5 3 2 6" xfId="18647"/>
    <cellStyle name="计算 2 3 4 2 2" xfId="18648"/>
    <cellStyle name="常规 2 3 3 11 2" xfId="18649"/>
    <cellStyle name="常规 8 4 2 3 3" xfId="18650"/>
    <cellStyle name="常规 4 2 4 2 2 7" xfId="18651"/>
    <cellStyle name="常规 3 2 3 2 2 5 2 2" xfId="18652"/>
    <cellStyle name="常规 6 4 7 2" xfId="18653"/>
    <cellStyle name="常规 8 4 2 3 2 2" xfId="18654"/>
    <cellStyle name="常规 6 4 7" xfId="18655"/>
    <cellStyle name="常规 3 2 3 2 2 5 2" xfId="18656"/>
    <cellStyle name="常规 2 3 4 2 4 3" xfId="18657"/>
    <cellStyle name="常规 2 3 2 6 6" xfId="18658"/>
    <cellStyle name="常规 6 6 3 4 2 6" xfId="18659"/>
    <cellStyle name="警告文本 2 6 3" xfId="18660"/>
    <cellStyle name="常规 8 4 2 3 2" xfId="18661"/>
    <cellStyle name="常规 7 3 4 2 2 3 2" xfId="18662"/>
    <cellStyle name="常规 2 3 4 2 4 2 2 2" xfId="18663"/>
    <cellStyle name="常规 2 3 2 6 5 2 2" xfId="18664"/>
    <cellStyle name="常规 2 3 2 6 3 3" xfId="18665"/>
    <cellStyle name="常规 6 6 3 4 2 3 3" xfId="18666"/>
    <cellStyle name="常规 2 2 2 2 2 3 2 4 3" xfId="18667"/>
    <cellStyle name="常规 8 5 2 7" xfId="18668"/>
    <cellStyle name="常规 6 6 3 4 2 3 2 2" xfId="18669"/>
    <cellStyle name="40% - 强调文字颜色 5 12" xfId="18670"/>
    <cellStyle name="常规 2 3 2 6 3 2 2" xfId="18671"/>
    <cellStyle name="常规 3 2 5 4 2 2" xfId="18672"/>
    <cellStyle name="常规 15 3 2 2 2 5" xfId="18673"/>
    <cellStyle name="常规 6 6 3 4 2 2 3" xfId="18674"/>
    <cellStyle name="常规 2 2 4 4 2 2 2 2" xfId="18675"/>
    <cellStyle name="常规 10 7 4 5" xfId="18676"/>
    <cellStyle name="常规 2 3 2 6 2 3" xfId="18677"/>
    <cellStyle name="常规 6 12 5 5" xfId="18678"/>
    <cellStyle name="常规 6 6 3 4 2" xfId="18679"/>
    <cellStyle name="常规 2 3 2 6" xfId="18680"/>
    <cellStyle name="警告文本 2 5 4" xfId="18681"/>
    <cellStyle name="常规 8 4 2 2 3" xfId="18682"/>
    <cellStyle name="常规 4 4 3 4 3" xfId="18683"/>
    <cellStyle name="常规 2 3 2 5 6 2" xfId="18684"/>
    <cellStyle name="警告文本 2 5 3 2" xfId="18685"/>
    <cellStyle name="常规 6 4 3 2 2 5 3" xfId="18686"/>
    <cellStyle name="常规 8 4 2 2 2 2" xfId="18687"/>
    <cellStyle name="常规 7 3 3 10 2 2" xfId="18688"/>
    <cellStyle name="常规 6 4 2 3 4 2 2" xfId="18689"/>
    <cellStyle name="常规 6 3 7" xfId="18690"/>
    <cellStyle name="常规 3 2 3 2 2 4 2" xfId="18691"/>
    <cellStyle name="常规 4 2 3 9 2" xfId="18692"/>
    <cellStyle name="常规 15 2 4" xfId="18693"/>
    <cellStyle name="常规 20 2 4" xfId="18694"/>
    <cellStyle name="常规 2 4 2 4 3 7 2 2" xfId="18695"/>
    <cellStyle name="警告文本 2 5 3" xfId="18696"/>
    <cellStyle name="常规 8 4 2 2 2" xfId="18697"/>
    <cellStyle name="常规 56 2 3 3 2" xfId="18698"/>
    <cellStyle name="常规 2 7 7 2 2" xfId="18699"/>
    <cellStyle name="常规 2 3 2 5 5 2" xfId="18700"/>
    <cellStyle name="常规 4 4 3 3 3" xfId="18701"/>
    <cellStyle name="常规 6 2 7 3" xfId="18702"/>
    <cellStyle name="常规 3 2 3 2 2 3 2 3" xfId="18703"/>
    <cellStyle name="常规 6 3 2 2 2 2 6 2" xfId="18704"/>
    <cellStyle name="常规 8 12 2" xfId="18705"/>
    <cellStyle name="常规 2 3 4 2 2 3 2 2" xfId="18706"/>
    <cellStyle name="常规 2 3 2 4 6 2 2" xfId="18707"/>
    <cellStyle name="常规 2 3 4 2 2 3 2" xfId="18708"/>
    <cellStyle name="常规 4 4 2 4 3" xfId="18709"/>
    <cellStyle name="常规 2 3 2 4 6 2" xfId="18710"/>
    <cellStyle name="常规 7 2 3 5 2 6" xfId="18711"/>
    <cellStyle name="常规 6 2 7" xfId="18712"/>
    <cellStyle name="常规 3 2 3 2 2 3 2" xfId="18713"/>
    <cellStyle name="常规 2 7 6 2 2" xfId="18714"/>
    <cellStyle name="常规 59 2 3 4" xfId="18715"/>
    <cellStyle name="常规 8 2 2 6 5" xfId="18716"/>
    <cellStyle name="常规 56 2 2 3 2" xfId="18717"/>
    <cellStyle name="常规 2 3 4 2 2 2 2 2" xfId="18718"/>
    <cellStyle name="常规 4 4 2 3 3 2" xfId="18719"/>
    <cellStyle name="常规 2 3 2 4 5 2 2" xfId="18720"/>
    <cellStyle name="常规 2 3 4 2 2 2 2" xfId="18721"/>
    <cellStyle name="常规 4 4 2 3 3" xfId="18722"/>
    <cellStyle name="常规 2 3 2 4 5 2" xfId="18723"/>
    <cellStyle name="常规 3 9 2 9 2" xfId="18724"/>
    <cellStyle name="常规 3 13 6 2 2" xfId="18725"/>
    <cellStyle name="常规 15 2 4 2 3 2 2" xfId="18726"/>
    <cellStyle name="常规 4 4 2 2 3 2" xfId="18727"/>
    <cellStyle name="常规 2 3 2 4 4 2 2" xfId="18728"/>
    <cellStyle name="常规 3 2 2 3 3 3 2 2" xfId="18729"/>
    <cellStyle name="20% - 强调文字颜色 4 2 3 5" xfId="18730"/>
    <cellStyle name="常规 2 4 3 4 8" xfId="18731"/>
    <cellStyle name="20% - 强调文字颜色 4 2 2 6" xfId="18732"/>
    <cellStyle name="常规 2 4 3 3 9" xfId="18733"/>
    <cellStyle name="20% - 强调文字颜色 4 2 2 5 2" xfId="18734"/>
    <cellStyle name="常规 2 4 3 3 8 2" xfId="18735"/>
    <cellStyle name="常规 2 4 3 3 8" xfId="18736"/>
    <cellStyle name="20% - 强调文字颜色 4 2 2 5" xfId="18737"/>
    <cellStyle name="常规 2 4 3 2 9" xfId="18738"/>
    <cellStyle name="常规 15 4 6 2 2" xfId="18739"/>
    <cellStyle name="常规 28 5 4 2" xfId="18740"/>
    <cellStyle name="常规 4 2 3 3 3 4 2 2" xfId="18741"/>
    <cellStyle name="常规 4 2 3 3 3 4 2" xfId="18742"/>
    <cellStyle name="常规 3 2 3 4 3 3 2 2" xfId="18743"/>
    <cellStyle name="常规 15 4 6 2" xfId="18744"/>
    <cellStyle name="常规 7 3 4 9 3" xfId="18745"/>
    <cellStyle name="常规 28 5 4" xfId="18746"/>
    <cellStyle name="常规 33 3 2 2" xfId="18747"/>
    <cellStyle name="常规 28 3 2 2" xfId="18748"/>
    <cellStyle name="常规 6 2 2 5 2" xfId="18749"/>
    <cellStyle name="常规 2 3 4 2 2 8" xfId="18750"/>
    <cellStyle name="常规 2 4 3 2 8" xfId="18751"/>
    <cellStyle name="常规 5 2 2 3 2 5 2 2" xfId="18752"/>
    <cellStyle name="常规 6 4 2 3 2 6 3" xfId="18753"/>
    <cellStyle name="常规 8 3 3 2 3 2" xfId="18754"/>
    <cellStyle name="60% - 强调文字颜色 6 2 3 2 5" xfId="18755"/>
    <cellStyle name="常规 33 4 4 2" xfId="18756"/>
    <cellStyle name="常规 28 4 4 2" xfId="18757"/>
    <cellStyle name="常规 4 2 3 3 3 3 2 2" xfId="18758"/>
    <cellStyle name="常规 15 4 5 2 2" xfId="18759"/>
    <cellStyle name="强调文字颜色 5 2 4 2 2" xfId="18760"/>
    <cellStyle name="常规 4 2 2 2 2 7" xfId="18761"/>
    <cellStyle name="常规 3 2 3 3 2 2 5" xfId="18762"/>
    <cellStyle name="常规 4 2 3 3 2 5 3" xfId="18763"/>
    <cellStyle name="常规 15 3 7 3" xfId="18764"/>
    <cellStyle name="常规 27 6 5" xfId="18765"/>
    <cellStyle name="常规 7 2 2 4 5 2" xfId="18766"/>
    <cellStyle name="常规 2 3 2 4 2 4 3" xfId="18767"/>
    <cellStyle name="常规 67 4" xfId="18768"/>
    <cellStyle name="常规 3 2 3 3 2 2 4 2" xfId="18769"/>
    <cellStyle name="常规 4 2 2 2 2 6 2" xfId="18770"/>
    <cellStyle name="常规 10 2 11 3" xfId="18771"/>
    <cellStyle name="常规 2 2 3 2 3 2 3 3 3" xfId="18772"/>
    <cellStyle name="常规 4 2 3 3 2 5 2 2" xfId="18773"/>
    <cellStyle name="常规 27 6 4 2" xfId="18774"/>
    <cellStyle name="常规 15 3 7 2 2" xfId="18775"/>
    <cellStyle name="常规 4 3 3 4 5 3" xfId="18776"/>
    <cellStyle name="常规 2 5 4 3 2 2 3" xfId="18777"/>
    <cellStyle name="常规 7 3 3 4 4 6" xfId="18778"/>
    <cellStyle name="常规 6 9 4 3 2 3" xfId="18779"/>
    <cellStyle name="常规 2 4 2 3 8 2" xfId="18780"/>
    <cellStyle name="常规 7 4 3 4 4 2 3" xfId="18781"/>
    <cellStyle name="常规 67 3 2" xfId="18782"/>
    <cellStyle name="常规 2 3 2 4 2 4 2 2" xfId="18783"/>
    <cellStyle name="常规 9 6 6" xfId="18784"/>
    <cellStyle name="常规 3 2 3 3 2 2 4" xfId="18785"/>
    <cellStyle name="常规 4 2 2 2 2 6" xfId="18786"/>
    <cellStyle name="常规 4 2 3 3 2 5 2" xfId="18787"/>
    <cellStyle name="常规 15 3 7 2" xfId="18788"/>
    <cellStyle name="常规 20 3 7 2" xfId="18789"/>
    <cellStyle name="常规 27 6 4" xfId="18790"/>
    <cellStyle name="常规 10 5 4 6 2" xfId="18791"/>
    <cellStyle name="常规 67 3" xfId="18792"/>
    <cellStyle name="常规 72 3" xfId="18793"/>
    <cellStyle name="常规 2 3 2 4 2 4 2" xfId="18794"/>
    <cellStyle name="常规 4 2 3 3 2 4 2 2" xfId="18795"/>
    <cellStyle name="常规 15 3 6 2 2" xfId="18796"/>
    <cellStyle name="常规 20 3 6 2 2" xfId="18797"/>
    <cellStyle name="常规 27 5 4 2" xfId="18798"/>
    <cellStyle name="常规 2 2 3 2 3 2 2 3 3" xfId="18799"/>
    <cellStyle name="常规 20 3 5 2 2" xfId="18800"/>
    <cellStyle name="常规 15 3 5 2 2" xfId="18801"/>
    <cellStyle name="链接单元格 2 7 2" xfId="18802"/>
    <cellStyle name="常规 32 4 4 2" xfId="18803"/>
    <cellStyle name="常规 27 4 4 2" xfId="18804"/>
    <cellStyle name="常规 4 2 3 3 2 3 2 2" xfId="18805"/>
    <cellStyle name="常规 7 2 3 4 3 7" xfId="18806"/>
    <cellStyle name="常规 2 3 2 3 7 3" xfId="18807"/>
    <cellStyle name="强调文字颜色 4 2 10 2" xfId="18808"/>
    <cellStyle name="常规 6 7 2 3 3" xfId="18809"/>
    <cellStyle name="常规 2 3 2 3 7 2 2" xfId="18810"/>
    <cellStyle name="常规 7 2 3 4 3 6 2" xfId="18811"/>
    <cellStyle name="常规 2 4 2 2 3 2 2 2" xfId="18812"/>
    <cellStyle name="常规 34 3 6 2" xfId="18813"/>
    <cellStyle name="常规 29 3 6 2" xfId="18814"/>
    <cellStyle name="常规 6 4 2 10" xfId="18815"/>
    <cellStyle name="常规 3 2 3 2 2 2 3" xfId="18816"/>
    <cellStyle name="常规 3 2 4 2 2 6" xfId="18817"/>
    <cellStyle name="常规 6 4 3 3 4 4" xfId="18818"/>
    <cellStyle name="常规 3 2 3 2 2 2 2 3" xfId="18819"/>
    <cellStyle name="常规 7 2 3 4 2 7" xfId="18820"/>
    <cellStyle name="常规 2 3 2 3 6 3" xfId="18821"/>
    <cellStyle name="常规 7 2 3 4 2 6 2" xfId="18822"/>
    <cellStyle name="常规 2 3 2 3 6 2 2" xfId="18823"/>
    <cellStyle name="常规 6 12 2 9" xfId="18824"/>
    <cellStyle name="常规 3 4 4 2 5 2 2" xfId="18825"/>
    <cellStyle name="常规 2 3 2 3 6" xfId="18826"/>
    <cellStyle name="常规 5 3 4 2 3 3" xfId="18827"/>
    <cellStyle name="常规 4 3 4 3 4 2 2" xfId="18828"/>
    <cellStyle name="常规 3 10 2 2 4" xfId="18829"/>
    <cellStyle name="常规 2 3 2 3 2 2 7" xfId="18830"/>
    <cellStyle name="警告文本 2 2 2 2 3 2 2" xfId="18831"/>
    <cellStyle name="常规 21 2 3 4 2 3" xfId="18832"/>
    <cellStyle name="常规 2 3 2 3 4 5 2 2" xfId="18833"/>
    <cellStyle name="常规 30 4 6" xfId="18834"/>
    <cellStyle name="常规 25 4 6" xfId="18835"/>
    <cellStyle name="常规 2 3 3 3 2 2 7" xfId="18836"/>
    <cellStyle name="常规 21 2 3 3 2 3" xfId="18837"/>
    <cellStyle name="警告文本 2 2 2 2 2 2 2" xfId="18838"/>
    <cellStyle name="常规 2 3 2 3 4 4 2 2" xfId="18839"/>
    <cellStyle name="常规 2 2 9 4 5 2" xfId="18840"/>
    <cellStyle name="常规 2 3 4 3 8" xfId="18841"/>
    <cellStyle name="常规 10 2 6 4 5 3" xfId="18842"/>
    <cellStyle name="常规 3 4 2 4 4 2 2" xfId="18843"/>
    <cellStyle name="常规 2 3 2 3 4 4" xfId="18844"/>
    <cellStyle name="警告文本 2 2 2 2 2" xfId="18845"/>
    <cellStyle name="常规 2 3 4 2 8" xfId="18846"/>
    <cellStyle name="常规 9 5 3 8 2 2" xfId="18847"/>
    <cellStyle name="常规 2 2 9 4 4 2" xfId="18848"/>
    <cellStyle name="常规 2 3 2 3 4 3" xfId="18849"/>
    <cellStyle name="常规 2 3 2 3 4 2 2 2" xfId="18850"/>
    <cellStyle name="常规 4 3 4 3 3 2 2" xfId="18851"/>
    <cellStyle name="常规 5 3 5 2 2 2" xfId="18852"/>
    <cellStyle name="常规 2 3 2 3 3 5" xfId="18853"/>
    <cellStyle name="20% - 强调文字颜色 3 2 2 5 2" xfId="18854"/>
    <cellStyle name="常规 2 3 3 3 8 2" xfId="18855"/>
    <cellStyle name="常规 2 3 3 2 2 2 7" xfId="18856"/>
    <cellStyle name="常规 2 2 9 3 5 2" xfId="18857"/>
    <cellStyle name="常规 2 3 3 3 8" xfId="18858"/>
    <cellStyle name="20% - 强调文字颜色 3 2 2 5" xfId="18859"/>
    <cellStyle name="常规 2 3 3 2 9" xfId="18860"/>
    <cellStyle name="常规 7 2 4 3 4 6" xfId="18861"/>
    <cellStyle name="常规 2 3 3 2 8 2" xfId="18862"/>
    <cellStyle name="常规 2 2 9 3 4 2" xfId="18863"/>
    <cellStyle name="常规 2 3 3 2 8" xfId="18864"/>
    <cellStyle name="常规 9 5 3 7 2 2" xfId="18865"/>
    <cellStyle name="常规 2 3 2 3 3 3" xfId="18866"/>
    <cellStyle name="常规 6 5 2 2 2 2 8" xfId="18867"/>
    <cellStyle name="常规 2 3 2 3 3 2 3" xfId="18868"/>
    <cellStyle name="常规 2 3 2 3 3 2 2 2" xfId="18869"/>
    <cellStyle name="常规 6 5 2 2 2 2 7 2" xfId="18870"/>
    <cellStyle name="常规 6 12 2 6 2 2" xfId="18871"/>
    <cellStyle name="常规 7 3 3 2 7 2" xfId="18872"/>
    <cellStyle name="常规 4 2 2 3 3 4 3" xfId="18873"/>
    <cellStyle name="常规 2 2 3 3 2 2 2 3 2 2" xfId="18874"/>
    <cellStyle name="常规 6 5 2 2 2 2 7" xfId="18875"/>
    <cellStyle name="常规 2 3 2 3 3 2 2" xfId="18876"/>
    <cellStyle name="常规 7 2 4 2 2 3 5" xfId="18877"/>
    <cellStyle name="常规 2 3 2 3 3 2" xfId="18878"/>
    <cellStyle name="常规 6 12 2 6" xfId="18879"/>
    <cellStyle name="常规 2 3 2 3 3" xfId="18880"/>
    <cellStyle name="常规 2 2 2 2 3 3 5 3" xfId="18881"/>
    <cellStyle name="常规 8 2 5 3 2 3" xfId="18882"/>
    <cellStyle name="20% - 强调文字颜色 4 2 2 2 2 2" xfId="18883"/>
    <cellStyle name="常规 2 4 3 3 5 2 2" xfId="18884"/>
    <cellStyle name="常规 2 3 2 3 2 7 2" xfId="18885"/>
    <cellStyle name="常规 4 3 4 3 2 2 2" xfId="18886"/>
    <cellStyle name="常规 2 3 2 3 2 6 2" xfId="18887"/>
    <cellStyle name="常规 2 5 3 3 6 2" xfId="18888"/>
    <cellStyle name="20% - 强调文字颜色 5 2 2 3 2" xfId="18889"/>
    <cellStyle name="常规 3 2 3 2 2 3 5" xfId="18890"/>
    <cellStyle name="常规 27 10" xfId="18891"/>
    <cellStyle name="常规 3 2 3 2 2 3 4 2" xfId="18892"/>
    <cellStyle name="常规 6 2 9 2" xfId="18893"/>
    <cellStyle name="常规 4 3 3 4 3 3" xfId="18894"/>
    <cellStyle name="常规 4 2 4 2 6 2 2" xfId="18895"/>
    <cellStyle name="常规 7 4 2 4 5 2 3" xfId="18896"/>
    <cellStyle name="常规 2 3 2 3 2 5 2 2" xfId="18897"/>
    <cellStyle name="常规 6 2 9" xfId="18898"/>
    <cellStyle name="常规 3 2 3 2 2 3 4" xfId="18899"/>
    <cellStyle name="常规 2 3 2 3 2 5 2" xfId="18900"/>
    <cellStyle name="常规 7 3 3 5 6 2 2" xfId="18901"/>
    <cellStyle name="注释 17 2" xfId="18902"/>
    <cellStyle name="常规 15 3 2 5 2 2" xfId="18903"/>
    <cellStyle name="常规 58 2 3 5" xfId="18904"/>
    <cellStyle name="常规 2 6 6 2 3" xfId="18905"/>
    <cellStyle name="常规 5 2 2 2 2 2 5" xfId="18906"/>
    <cellStyle name="常规 6 4 2 2 9 2" xfId="18907"/>
    <cellStyle name="常规 2 3 2 3 2 5" xfId="18908"/>
    <cellStyle name="常规 10 4 4 7" xfId="18909"/>
    <cellStyle name="常规 3 2 3 2 2 2 5" xfId="18910"/>
    <cellStyle name="常规 3 2 3 2 2 2 4 2" xfId="18911"/>
    <cellStyle name="常规 4 3 3 3 3 3" xfId="18912"/>
    <cellStyle name="常规 4 2 4 2 5 2 2" xfId="18913"/>
    <cellStyle name="常规 7 2 3 4 4 6" xfId="18914"/>
    <cellStyle name="常规 2 3 2 3 8 2" xfId="18915"/>
    <cellStyle name="常规 3 3 3 2 2 3 2 3" xfId="18916"/>
    <cellStyle name="常规 2 2 4 5 2 2 2" xfId="18917"/>
    <cellStyle name="常规 7 4 2 4 4 2 3" xfId="18918"/>
    <cellStyle name="常规 2 3 2 3 2 4 2 2" xfId="18919"/>
    <cellStyle name="常规 6 4 2 11" xfId="18920"/>
    <cellStyle name="常规 2 2 9 2 5 2" xfId="18921"/>
    <cellStyle name="常规 2 3 2 3 8" xfId="18922"/>
    <cellStyle name="强调文字颜色 4 2 2 2 8 2 2" xfId="18923"/>
    <cellStyle name="常规 3 2 3 2 2 2 4" xfId="18924"/>
    <cellStyle name="常规 10 4 4 6 2" xfId="18925"/>
    <cellStyle name="常规 2 3 2 3 2 4 2" xfId="18926"/>
    <cellStyle name="输出 2 9 2 2" xfId="18927"/>
    <cellStyle name="常规 2 3 2 3 2 3 5 2" xfId="18928"/>
    <cellStyle name="常规 6 7 3 8 2 2" xfId="18929"/>
    <cellStyle name="常规 3 3 6 6 2" xfId="18930"/>
    <cellStyle name="常规 2 7 4 7 2" xfId="18931"/>
    <cellStyle name="常规 2 3 2 3 2 3 4 3" xfId="18932"/>
    <cellStyle name="60% - 强调文字颜色 2 2 3 2 3" xfId="18933"/>
    <cellStyle name="常规 2 3 2 3 2 3 4 2 2" xfId="18934"/>
    <cellStyle name="常规 6 4 2 2 5 4 2 2" xfId="18935"/>
    <cellStyle name="常规 2 3 2 3 2 3 4" xfId="18936"/>
    <cellStyle name="常规 2 7 4 6 2" xfId="18937"/>
    <cellStyle name="常规 2 3 2 3 2 3 3 3" xfId="18938"/>
    <cellStyle name="60% - 强调文字颜色 2 2 2 2 3" xfId="18939"/>
    <cellStyle name="常规 2 3 2 3 2 3 3 2 2" xfId="18940"/>
    <cellStyle name="常规 2 7 4 5 2" xfId="18941"/>
    <cellStyle name="常规 2 3 2 3 2 3 2 3" xfId="18942"/>
    <cellStyle name="常规 2 3 2 3 2 3 2 2 2" xfId="18943"/>
    <cellStyle name="常规 3 10 2 2 3 2" xfId="18944"/>
    <cellStyle name="常规 2 3 2 3 2 2 6 2" xfId="18945"/>
    <cellStyle name="常规 3 3 6 5 3" xfId="18946"/>
    <cellStyle name="常规 3 10 2 2 2 3" xfId="18947"/>
    <cellStyle name="常规 3 4 4 2 4 2 2" xfId="18948"/>
    <cellStyle name="常规 2 3 2 3 2 2 5 3" xfId="18949"/>
    <cellStyle name="常规 3 10 2 2 2 2 2" xfId="18950"/>
    <cellStyle name="60% - 强调文字颜色 6 2 5 6" xfId="18951"/>
    <cellStyle name="常规 2 3 2 3 2 2 5 2 2" xfId="18952"/>
    <cellStyle name="常规 2 3 3 2 3" xfId="18953"/>
    <cellStyle name="常规 3 3 6 5 2 2" xfId="18954"/>
    <cellStyle name="常规 3 3 6 5 2" xfId="18955"/>
    <cellStyle name="常规 2 7 3 7 2" xfId="18956"/>
    <cellStyle name="检查单元格 2 2 8 2 2" xfId="18957"/>
    <cellStyle name="常规 4 3 2 2 2 4" xfId="18958"/>
    <cellStyle name="常规 3 2 4 3 2 2 2" xfId="18959"/>
    <cellStyle name="常规 2 3 2 3 2 2 4" xfId="18960"/>
    <cellStyle name="常规 7 5 3 2 6 2" xfId="18961"/>
    <cellStyle name="常规 38 2 2 5 2 2" xfId="18962"/>
    <cellStyle name="常规 2 3 2 3 2 2 3 3" xfId="18963"/>
    <cellStyle name="常规 2 3 2 3 2 2 2 3" xfId="18964"/>
    <cellStyle name="常规 2 3 2 3 2 2 2 2 2" xfId="18965"/>
    <cellStyle name="常规 5 2 2 2 2 6" xfId="18966"/>
    <cellStyle name="常规 7 2 6 8 2 3" xfId="18967"/>
    <cellStyle name="常规 6 3 3 6 4" xfId="18968"/>
    <cellStyle name="常规 21 2 3 3 7" xfId="18969"/>
    <cellStyle name="常规 6 12 2 5 2 2" xfId="18970"/>
    <cellStyle name="60% - 强调文字颜色 1 2 2 4 5" xfId="18971"/>
    <cellStyle name="常规 7 2 4 2 2 2 5 2" xfId="18972"/>
    <cellStyle name="常规 10 4 4 4 2" xfId="18973"/>
    <cellStyle name="常规 2 3 2 3 2 2 2" xfId="18974"/>
    <cellStyle name="常规 6 7 4 4 3" xfId="18975"/>
    <cellStyle name="常规 3 4 2 7" xfId="18976"/>
    <cellStyle name="常规 2 2 3 4 2 2 6 2" xfId="18977"/>
    <cellStyle name="常规 21 4 2 6 2 2" xfId="18978"/>
    <cellStyle name="常规 2 3 4 2 2 4 3" xfId="18979"/>
    <cellStyle name="好 3 2 2 5" xfId="18980"/>
    <cellStyle name="常规 7 2 3 4 2 7 2 3" xfId="18981"/>
    <cellStyle name="常规 6 12 2 5 2" xfId="18982"/>
    <cellStyle name="常规 10 4 4 4" xfId="18983"/>
    <cellStyle name="常规 7 2 4 2 2 2 5" xfId="18984"/>
    <cellStyle name="常规 2 3 2 3 2 2" xfId="18985"/>
    <cellStyle name="常规 2 3 5 2 6 3" xfId="18986"/>
    <cellStyle name="常规 6 12 2 5" xfId="18987"/>
    <cellStyle name="常规 6 5 4 2 2 3 3" xfId="18988"/>
    <cellStyle name="常规 3 2 2 5 6 2 2" xfId="18989"/>
    <cellStyle name="常规 6 5 3 6 6" xfId="18990"/>
    <cellStyle name="常规 2 4 3 2 3 3 2 2" xfId="18991"/>
    <cellStyle name="常规 2 3 2 3 2" xfId="18992"/>
    <cellStyle name="常规 6 3 2 5 3 2 2" xfId="18993"/>
    <cellStyle name="常规 21 2 2 2 6 2 2" xfId="18994"/>
    <cellStyle name="常规 2 3 2 2 9" xfId="18995"/>
    <cellStyle name="常规 2 2 9 2 4 3" xfId="18996"/>
    <cellStyle name="常规 7 2 3 3 4 6" xfId="18997"/>
    <cellStyle name="常规 2 2 9 2 4 2 2" xfId="18998"/>
    <cellStyle name="常规 2 3 2 2 8 2" xfId="18999"/>
    <cellStyle name="常规 3 3 3 2 2 2 2 3" xfId="19000"/>
    <cellStyle name="60% - 强调文字颜色 1 2 2 5 5" xfId="19001"/>
    <cellStyle name="常规 10 4 4 5 2" xfId="19002"/>
    <cellStyle name="常规 2 3 2 3 2 3 2" xfId="19003"/>
    <cellStyle name="常规 2 3 2 2 8" xfId="19004"/>
    <cellStyle name="常规 2 2 9 2 4 2" xfId="19005"/>
    <cellStyle name="常规 9 5 3 6 2 2" xfId="19006"/>
    <cellStyle name="常规 2 7 4 4 2" xfId="19007"/>
    <cellStyle name="常规 6 10 3 5 3" xfId="19008"/>
    <cellStyle name="常规 30 12 2" xfId="19009"/>
    <cellStyle name="20% - 强调文字颜色 6 2 12 2" xfId="19010"/>
    <cellStyle name="常规 2 3 2 2 7 2 2" xfId="19011"/>
    <cellStyle name="常规 7 2 3 3 2 6 2" xfId="19012"/>
    <cellStyle name="常规 2 3 2 2 6 2 2" xfId="19013"/>
    <cellStyle name="20% - 强调文字颜色 2 12" xfId="19014"/>
    <cellStyle name="常规 8 2 2 6 4" xfId="19015"/>
    <cellStyle name="常规 5 7 7 2" xfId="19016"/>
    <cellStyle name="常规 59 2 3 3" xfId="19017"/>
    <cellStyle name="常规 2 3 2 2 4 5 2 2" xfId="19018"/>
    <cellStyle name="常规 9 2 11 2" xfId="19019"/>
    <cellStyle name="常规 10 3 6 5" xfId="19020"/>
    <cellStyle name="常规 2 3 2 2 4 3" xfId="19021"/>
    <cellStyle name="常规 10 3 6 4 2 2" xfId="19022"/>
    <cellStyle name="常规 2 3 2 2 4 2 2 2" xfId="19023"/>
    <cellStyle name="常规 10 3 5 5" xfId="19024"/>
    <cellStyle name="常规 2 3 2 2 3 3" xfId="19025"/>
    <cellStyle name="强调文字颜色 2 2 2 2 10" xfId="19026"/>
    <cellStyle name="常规 6 15 2" xfId="19027"/>
    <cellStyle name="40% - 强调文字颜色 6 2 2 2 7" xfId="19028"/>
    <cellStyle name="常规 3 2 2 3 2 4 2" xfId="19029"/>
    <cellStyle name="常规 3 2 2 3 2 4" xfId="19030"/>
    <cellStyle name="常规 7 3 2 3 2 3 5 2" xfId="19031"/>
    <cellStyle name="常规 6 20" xfId="19032"/>
    <cellStyle name="常规 6 15" xfId="19033"/>
    <cellStyle name="常规 10 3 5 4 2" xfId="19034"/>
    <cellStyle name="常规 2 3 2 2 3 2 2" xfId="19035"/>
    <cellStyle name="常规 10 3 5 4" xfId="19036"/>
    <cellStyle name="常规 2 3 2 2 3 2" xfId="19037"/>
    <cellStyle name="常规 3 2 4 4 3 2 2" xfId="19038"/>
    <cellStyle name="检查单元格 2 3 9 2 2" xfId="19039"/>
    <cellStyle name="常规 3 2 3 2 2 2 3 3" xfId="19040"/>
    <cellStyle name="常规 6 6 6 2 3" xfId="19041"/>
    <cellStyle name="常规 3 2 4 2 3 6" xfId="19042"/>
    <cellStyle name="常规 3 3 6 4 2 2" xfId="19043"/>
    <cellStyle name="常规 6 8 10" xfId="19044"/>
    <cellStyle name="常规 2 3 2 2 3" xfId="19045"/>
    <cellStyle name="常规 6 9 5 4 2 2" xfId="19046"/>
    <cellStyle name="常规 15 4 2 3 5" xfId="19047"/>
    <cellStyle name="常规 5 5 2 6 2" xfId="19048"/>
    <cellStyle name="常规 5 2 2 4 6 2" xfId="19049"/>
    <cellStyle name="常规 2 3 2 2 2 8" xfId="19050"/>
    <cellStyle name="常规 2 3 2 2 2 6 3" xfId="19051"/>
    <cellStyle name="常规 2 3 2 2 2 6 2 2" xfId="19052"/>
    <cellStyle name="60% - 强调文字颜色 2 2 2 4 3" xfId="19053"/>
    <cellStyle name="常规 3 3 2 2 2 2 3 3" xfId="19054"/>
    <cellStyle name="60% - 强调文字颜色 2 2 2 4 2 2" xfId="19055"/>
    <cellStyle name="常规 3 3 2 2 2 2 3 2 2" xfId="19056"/>
    <cellStyle name="常规 2 6 6 2 2 3" xfId="19057"/>
    <cellStyle name="计算 2 3 5" xfId="19058"/>
    <cellStyle name="40% - 强调文字颜色 6 2 2 4 2" xfId="19059"/>
    <cellStyle name="常规 3 2 6 6 2 2" xfId="19060"/>
    <cellStyle name="40% - 强调文字颜色 6 2 2 4" xfId="19061"/>
    <cellStyle name="常规 6 7 2 8 2 2" xfId="19062"/>
    <cellStyle name="常规 3 2 6 6 2" xfId="19063"/>
    <cellStyle name="常规 3 5 4 6 2" xfId="19064"/>
    <cellStyle name="常规 22 7 5 3" xfId="19065"/>
    <cellStyle name="常规 22 7 5 2 2" xfId="19066"/>
    <cellStyle name="常规 22 7 5 2" xfId="19067"/>
    <cellStyle name="常规 3 2 4 2 2 3 2" xfId="19068"/>
    <cellStyle name="常规 2 3 2 2 2 3 4" xfId="19069"/>
    <cellStyle name="常规 6 4 2 2 4 4 2 2" xfId="19070"/>
    <cellStyle name="常规 2 3 2 2 2 2 6 2" xfId="19071"/>
    <cellStyle name="60% - 强调文字颜色 2 2 2 3 3" xfId="19072"/>
    <cellStyle name="常规 3 3 2 2 2 2 2 3" xfId="19073"/>
    <cellStyle name="常规 2 5 2 4 2 2 2" xfId="19074"/>
    <cellStyle name="常规 3 4 3 2 4 2 2" xfId="19075"/>
    <cellStyle name="常规 2 3 2 2 2 2 5 3" xfId="19076"/>
    <cellStyle name="常规 58 2 2 4 3" xfId="19077"/>
    <cellStyle name="60% - 强调文字颜色 2 2 2 3 2 2" xfId="19078"/>
    <cellStyle name="常规 3 3 2 2 2 2 2 2 2" xfId="19079"/>
    <cellStyle name="常规 2 4 2 2 2 2 2 2" xfId="19080"/>
    <cellStyle name="常规 28 3 6 2" xfId="19081"/>
    <cellStyle name="常规 33 3 6 2" xfId="19082"/>
    <cellStyle name="常规 2 3 7 3 2 2 2" xfId="19083"/>
    <cellStyle name="60% - 强调文字颜色 6 2 2 4 5" xfId="19084"/>
    <cellStyle name="常规 15 4 4 4 2" xfId="19085"/>
    <cellStyle name="常规 3 9 2 2 6" xfId="19086"/>
    <cellStyle name="常规 2 4 5 2 5 2 3" xfId="19087"/>
    <cellStyle name="常规 3 2 6 5 2 2" xfId="19088"/>
    <cellStyle name="链接单元格 2 2 2 4 3" xfId="19089"/>
    <cellStyle name="常规 3 2 6 5 2" xfId="19090"/>
    <cellStyle name="60% - 强调文字颜色 4 2 2 2 8" xfId="19091"/>
    <cellStyle name="常规 3 5 4 5 2" xfId="19092"/>
    <cellStyle name="常规 22 7 4 3" xfId="19093"/>
    <cellStyle name="常规 3 2 4 2 2 2 2" xfId="19094"/>
    <cellStyle name="常规 2 3 2 2 2 2 4" xfId="19095"/>
    <cellStyle name="常规 2 3 2 2 2 2 3 2 2" xfId="19096"/>
    <cellStyle name="常规 10 3 4 4 3" xfId="19097"/>
    <cellStyle name="常规 2 3 2 2 2 2 3" xfId="19098"/>
    <cellStyle name="常规 2 3 2 2 2 2 2 3" xfId="19099"/>
    <cellStyle name="常规 10 3 4 4 2" xfId="19100"/>
    <cellStyle name="常规 2 3 2 2 2 2 2" xfId="19101"/>
    <cellStyle name="常规 10 3 4 4" xfId="19102"/>
    <cellStyle name="常规 2 3 2 2 2 2" xfId="19103"/>
    <cellStyle name="常规 21 4 3 6 2" xfId="19104"/>
    <cellStyle name="常规 2 3 2 2 2" xfId="19105"/>
    <cellStyle name="常规 21 4 3 6" xfId="19106"/>
    <cellStyle name="常规 2 3 2 2" xfId="19107"/>
    <cellStyle name="常规 2 3 2 11" xfId="19108"/>
    <cellStyle name="常规 9 6 3 5 2" xfId="19109"/>
    <cellStyle name="注释 20" xfId="19110"/>
    <cellStyle name="注释 15" xfId="19111"/>
    <cellStyle name="常规 2 3 12 3" xfId="19112"/>
    <cellStyle name="常规 2 2 6 2 5 2" xfId="19113"/>
    <cellStyle name="注释 14" xfId="19114"/>
    <cellStyle name="常规 2 3 12 2" xfId="19115"/>
    <cellStyle name="常规 2 2 6 2 5" xfId="19116"/>
    <cellStyle name="常规 2 3 12" xfId="19117"/>
    <cellStyle name="常规 2 2 6 2 4 3" xfId="19118"/>
    <cellStyle name="常规 2 3 11 3" xfId="19119"/>
    <cellStyle name="常规 2 2 6 2 4 2" xfId="19120"/>
    <cellStyle name="常规 15 3 2 2 3 4 3" xfId="19121"/>
    <cellStyle name="常规 2 3 11 2" xfId="19122"/>
    <cellStyle name="常规 4 2 2 2 2 3 5" xfId="19123"/>
    <cellStyle name="常规 2 2 6 2 3 3" xfId="19124"/>
    <cellStyle name="常规 2 3 10 3" xfId="19125"/>
    <cellStyle name="常规 7 2 4 3 2 2 4 3" xfId="19126"/>
    <cellStyle name="常规 6 5 3 3 3 4" xfId="19127"/>
    <cellStyle name="常规 2 2 10 4 2 2" xfId="19128"/>
    <cellStyle name="常规 2 2 6 2 3 2" xfId="19129"/>
    <cellStyle name="常规 15 3 2 2 3 3 3" xfId="19130"/>
    <cellStyle name="常规 2 3 10 2" xfId="19131"/>
    <cellStyle name="常规 4 2 2 2 2 3 4" xfId="19132"/>
    <cellStyle name="常规 54 2 3 5" xfId="19133"/>
    <cellStyle name="常规 49 2 3 5" xfId="19134"/>
    <cellStyle name="常规 2 2 6 2 3" xfId="19135"/>
    <cellStyle name="常规 7 2 2 2 2 3 3 3" xfId="19136"/>
    <cellStyle name="常规 2 3 10" xfId="19137"/>
    <cellStyle name="常规 5 3 2 5 3" xfId="19138"/>
    <cellStyle name="常规 2 2 9 8 2" xfId="19139"/>
    <cellStyle name="常规 15 2 2 2 6" xfId="19140"/>
    <cellStyle name="常规 2 2 9 8" xfId="19141"/>
    <cellStyle name="常规 5 3 2 4 3" xfId="19142"/>
    <cellStyle name="常规 2 2 9 7 2" xfId="19143"/>
    <cellStyle name="常规 2 2 9 7" xfId="19144"/>
    <cellStyle name="常规 5 3 2 3 3" xfId="19145"/>
    <cellStyle name="常规 2 2 9 6 2" xfId="19146"/>
    <cellStyle name="常规 2 2 9 6" xfId="19147"/>
    <cellStyle name="常规 21 2 2 2 3 3" xfId="19148"/>
    <cellStyle name="常规 2 2 9 5 7" xfId="19149"/>
    <cellStyle name="常规 5 3 2 2 8" xfId="19150"/>
    <cellStyle name="常规 5 3 2 2 6 2" xfId="19151"/>
    <cellStyle name="常规 2 2 9 5 5 2" xfId="19152"/>
    <cellStyle name="常规 21 3 4 3 2 2" xfId="19153"/>
    <cellStyle name="常规 5 3 2 2 4 2" xfId="19154"/>
    <cellStyle name="常规 2 2 9 5 3 2" xfId="19155"/>
    <cellStyle name="强调文字颜色 3 2 2 3 2 2 2" xfId="19156"/>
    <cellStyle name="强调文字颜色 3 2 2 3 2 2" xfId="19157"/>
    <cellStyle name="常规 2 2 9 5 3" xfId="19158"/>
    <cellStyle name="常规 5 3 2 2 4" xfId="19159"/>
    <cellStyle name="常规 5 3 2 2 3 2" xfId="19160"/>
    <cellStyle name="常规 2 2 9 5 2 2" xfId="19161"/>
    <cellStyle name="常规 2 2 9 5 2" xfId="19162"/>
    <cellStyle name="常规 5 3 2 2 3" xfId="19163"/>
    <cellStyle name="常规 2 2 9 5" xfId="19164"/>
    <cellStyle name="常规 2 3 5 2 2 5 3" xfId="19165"/>
    <cellStyle name="常规 2 3 2 3 3 3 2 2" xfId="19166"/>
    <cellStyle name="常规 21 2 2 2 2 3" xfId="19167"/>
    <cellStyle name="常规 2 2 9 4 7" xfId="19168"/>
    <cellStyle name="常规 2 3 4 4 8" xfId="19169"/>
    <cellStyle name="常规 2 2 9 4 6 2" xfId="19170"/>
    <cellStyle name="常规 2 2 9 4 3 2" xfId="19171"/>
    <cellStyle name="常规 2 2 9 4 3" xfId="19172"/>
    <cellStyle name="常规 3 3 2 6 4 2 2" xfId="19173"/>
    <cellStyle name="常规 2 2 9 4 2 2" xfId="19174"/>
    <cellStyle name="常规 2 2 9 4 2" xfId="19175"/>
    <cellStyle name="常规 5 5 2 2 2 2" xfId="19176"/>
    <cellStyle name="常规 2 2 2 2 4 2 4 3" xfId="19177"/>
    <cellStyle name="常规 4 2 2 3 2 5 2 2" xfId="19178"/>
    <cellStyle name="常规 6 6 2 2 2 2 3 3 3" xfId="19179"/>
    <cellStyle name="常规 2 2 9 4" xfId="19180"/>
    <cellStyle name="常规 6 6 2 6 4 3" xfId="19181"/>
    <cellStyle name="常规 2 2 4 8 3" xfId="19182"/>
    <cellStyle name="常规 2 2 9 3 7" xfId="19183"/>
    <cellStyle name="20% - 强调文字颜色 3 2 3 5" xfId="19184"/>
    <cellStyle name="常规 2 3 3 4 8" xfId="19185"/>
    <cellStyle name="常规 2 2 9 3 6 2" xfId="19186"/>
    <cellStyle name="常规 2 3 4 3 2 5" xfId="19187"/>
    <cellStyle name="常规 2 2 9 3 6" xfId="19188"/>
    <cellStyle name="常规 2 4 3 4 4 5" xfId="19189"/>
    <cellStyle name="常规 5 5 2 2 6" xfId="19190"/>
    <cellStyle name="常规 2 4 3 4 3 5" xfId="19191"/>
    <cellStyle name="常规 2 2 9 3 3" xfId="19192"/>
    <cellStyle name="常规 2 2 9 3 2 4" xfId="19193"/>
    <cellStyle name="常规 2 4 3 4 2 5" xfId="19194"/>
    <cellStyle name="常规 2 7 4 6 2 2" xfId="19195"/>
    <cellStyle name="常规 2 2 9 2 7 2" xfId="19196"/>
    <cellStyle name="常规 2 3 2 4 8" xfId="19197"/>
    <cellStyle name="常规 2 2 9 2 6 2" xfId="19198"/>
    <cellStyle name="常规 2 2 9 2 6" xfId="19199"/>
    <cellStyle name="常规 7 3 2 3 2 7 2" xfId="19200"/>
    <cellStyle name="60% - 强调文字颜色 6 2 5 3 2" xfId="19201"/>
    <cellStyle name="常规 2 9 10 2" xfId="19202"/>
    <cellStyle name="常规 2 2 9 2 3 4 2" xfId="19203"/>
    <cellStyle name="常规 2 2 9 2 3 3 2" xfId="19204"/>
    <cellStyle name="强调文字颜色 6 2 2 6 2 2" xfId="19205"/>
    <cellStyle name="40% - 强调文字颜色 2 4 2" xfId="19206"/>
    <cellStyle name="常规 2 2 9 2 3 3" xfId="19207"/>
    <cellStyle name="20% - 强调文字颜色 5 10" xfId="19208"/>
    <cellStyle name="常规 6 10 5 6" xfId="19209"/>
    <cellStyle name="常规 7 2 3 2 4 6" xfId="19210"/>
    <cellStyle name="常规 2 2 9 2 3 2 2" xfId="19211"/>
    <cellStyle name="常规 2 4 3 3 3 5" xfId="19212"/>
    <cellStyle name="强调文字颜色 2 2 2 9 2" xfId="19213"/>
    <cellStyle name="常规 2 2 9 2 3" xfId="19214"/>
    <cellStyle name="40% - 强调文字颜色 1 2 2 4 3 2" xfId="19215"/>
    <cellStyle name="常规 15 6 2 2 2" xfId="19216"/>
    <cellStyle name="常规 2 2 9 2 2 5" xfId="19217"/>
    <cellStyle name="常规 8 2 2 3 2 5 3" xfId="19218"/>
    <cellStyle name="常规 7 2 5 5 3 2 2" xfId="19219"/>
    <cellStyle name="常规 6 5 3 2 9" xfId="19220"/>
    <cellStyle name="常规 2 2 9 2 2" xfId="19221"/>
    <cellStyle name="常规 2 2 9 11" xfId="19222"/>
    <cellStyle name="常规 2 2 8 8 2" xfId="19223"/>
    <cellStyle name="常规 2 2 8 8" xfId="19224"/>
    <cellStyle name="强调文字颜色 3 2 2 2 4 2" xfId="19225"/>
    <cellStyle name="常规 2 2 8 7 3" xfId="19226"/>
    <cellStyle name="常规 8 2 2 2 2 2 3 3" xfId="19227"/>
    <cellStyle name="常规 2 2 8 7 2 2" xfId="19228"/>
    <cellStyle name="常规 7 3 2 4 2 6" xfId="19229"/>
    <cellStyle name="常规 2 2 8 7 2" xfId="19230"/>
    <cellStyle name="常规 6 9 3 6 3" xfId="19231"/>
    <cellStyle name="常规 5 3 4 7" xfId="19232"/>
    <cellStyle name="常规 7 2 2 7 2 2" xfId="19233"/>
    <cellStyle name="常规 2 2 8 5" xfId="19234"/>
    <cellStyle name="常规 2 2 8 4 7" xfId="19235"/>
    <cellStyle name="20% - 强调文字颜色 6 2 3 2 4" xfId="19236"/>
    <cellStyle name="常规 7 5 2 3 5" xfId="19237"/>
    <cellStyle name="常规 2 2 4 4 8" xfId="19238"/>
    <cellStyle name="常规 2 2 8 4 6 2" xfId="19239"/>
    <cellStyle name="20% - 强调文字颜色 2 10 2" xfId="19240"/>
    <cellStyle name="常规 2 3 3 4 2 5" xfId="19241"/>
    <cellStyle name="常规 11 6 4 2 3" xfId="19242"/>
    <cellStyle name="常规 6 3 2 2 3 6 2 2" xfId="19243"/>
    <cellStyle name="常规 2 2 8 4 6" xfId="19244"/>
    <cellStyle name="常规 2 2 8 4 5 2" xfId="19245"/>
    <cellStyle name="常规 2 2 4 3 8" xfId="19246"/>
    <cellStyle name="常规 2 2 4 2 8 2" xfId="19247"/>
    <cellStyle name="强调文字颜色 5 2 2 2 3 4" xfId="19248"/>
    <cellStyle name="常规 2 2 8 4 4 2 2" xfId="19249"/>
    <cellStyle name="常规 2 2 8 4 3 3" xfId="19250"/>
    <cellStyle name="常规 2 2 8 4 3 2 2" xfId="19251"/>
    <cellStyle name="常规 2 2 8 4 3 2" xfId="19252"/>
    <cellStyle name="常规 2 3 3 2 2 3 2 2 2" xfId="19253"/>
    <cellStyle name="常规 4 4 4 5 2 2" xfId="19254"/>
    <cellStyle name="常规 2 2 8 4 2 3" xfId="19255"/>
    <cellStyle name="常规 2 3 5 6 3" xfId="19256"/>
    <cellStyle name="常规 2 2 8 10" xfId="19257"/>
    <cellStyle name="常规 2 3 3 2 2 2 2 2" xfId="19258"/>
    <cellStyle name="常规 4 19 2" xfId="19259"/>
    <cellStyle name="常规 2 2 8 4 2 2 2" xfId="19260"/>
    <cellStyle name="常规 2 3 3 2 2 2 2" xfId="19261"/>
    <cellStyle name="常规 4 19" xfId="19262"/>
    <cellStyle name="常规 2 2 8 4 2 2" xfId="19263"/>
    <cellStyle name="40% - 强调文字颜色 5 2 14 2" xfId="19264"/>
    <cellStyle name="常规 2 2 8 3 7" xfId="19265"/>
    <cellStyle name="常规 11 6 3 2 3" xfId="19266"/>
    <cellStyle name="常规 4 2 2 6 4 2" xfId="19267"/>
    <cellStyle name="20% - 强调文字颜色 2 2 3 5" xfId="19268"/>
    <cellStyle name="常规 2 2 3 4 8" xfId="19269"/>
    <cellStyle name="常规 2 2 8 3 6 2" xfId="19270"/>
    <cellStyle name="常规 2 3 3 3 2 5" xfId="19271"/>
    <cellStyle name="20% - 强调文字颜色 6 2 2 2 4" xfId="19272"/>
    <cellStyle name="常规 2 2 8 3 6" xfId="19273"/>
    <cellStyle name="20% - 强调文字颜色 2 2 2 6" xfId="19274"/>
    <cellStyle name="常规 2 2 3 3 9" xfId="19275"/>
    <cellStyle name="常规 2 2 8 3 5 3" xfId="19276"/>
    <cellStyle name="常规 6 4 3 3 2 7 2" xfId="19277"/>
    <cellStyle name="标题 1 2 2 2 2" xfId="19278"/>
    <cellStyle name="常规 15 3 8 2 2" xfId="19279"/>
    <cellStyle name="20% - 强调文字颜色 2 2 2 5" xfId="19280"/>
    <cellStyle name="常规 2 2 3 3 8" xfId="19281"/>
    <cellStyle name="常规 2 2 8 3 5 2" xfId="19282"/>
    <cellStyle name="常规 7 4 4 2 6" xfId="19283"/>
    <cellStyle name="常规 6 2 2 2 7 3" xfId="19284"/>
    <cellStyle name="常规 2 2 3 2 9" xfId="19285"/>
    <cellStyle name="常规 2 2 8 3 4 3" xfId="19286"/>
    <cellStyle name="常规 6 4 3 3 2 6 2" xfId="19287"/>
    <cellStyle name="常规 2 2 3 2 8 2" xfId="19288"/>
    <cellStyle name="常规 2 2 8 3 4 2 2" xfId="19289"/>
    <cellStyle name="常规 7 4 4 2 5 2" xfId="19290"/>
    <cellStyle name="常规 6 2 2 2 7 2 2" xfId="19291"/>
    <cellStyle name="常规 2 2 3 2 8" xfId="19292"/>
    <cellStyle name="常规 2 2 8 3 4 2" xfId="19293"/>
    <cellStyle name="常规 7 4 4 2 5" xfId="19294"/>
    <cellStyle name="常规 6 2 2 2 7 2" xfId="19295"/>
    <cellStyle name="常规 2 2 8 3 4" xfId="19296"/>
    <cellStyle name="常规 9 5 2 7 2" xfId="19297"/>
    <cellStyle name="常规 2 4 2 4 3 6" xfId="19298"/>
    <cellStyle name="常规 2 2 8 3 3 3" xfId="19299"/>
    <cellStyle name="计算 2 3 2 3" xfId="19300"/>
    <cellStyle name="常规 2 4 2 4 3 5" xfId="19301"/>
    <cellStyle name="常规 10 2 4 3 2 2 2" xfId="19302"/>
    <cellStyle name="常规 2 4 4 5 6 3" xfId="19303"/>
    <cellStyle name="常规 2 2 8 3 3 2" xfId="19304"/>
    <cellStyle name="常规 2 2 8 3 3" xfId="19305"/>
    <cellStyle name="常规 4 4 4 4 2 2" xfId="19306"/>
    <cellStyle name="20% - 强调文字颜色 1 2 2 2" xfId="19307"/>
    <cellStyle name="常规 2 4 2 4 2 6" xfId="19308"/>
    <cellStyle name="常规 2 2 8 3 2 3" xfId="19309"/>
    <cellStyle name="常规 2 4 2 4 2 5" xfId="19310"/>
    <cellStyle name="常规 13 2 3 2 2 2" xfId="19311"/>
    <cellStyle name="常规 2 2 8 3 2" xfId="19312"/>
    <cellStyle name="常规 6 6 2 2 2 2 3 2 2 2" xfId="19313"/>
    <cellStyle name="常规 2 2 8 3" xfId="19314"/>
    <cellStyle name="常规 6 6 2 2 2 2 3 2 2" xfId="19315"/>
    <cellStyle name="常规 2 2 2 5 8" xfId="19316"/>
    <cellStyle name="常规 2 2 8 2 7 2" xfId="19317"/>
    <cellStyle name="常规 15 2 4 3 2 2" xfId="19318"/>
    <cellStyle name="常规 20 2 4 3 2 2" xfId="19319"/>
    <cellStyle name="常规 31 3 5 2 2" xfId="19320"/>
    <cellStyle name="常规 26 3 5 2 2" xfId="19321"/>
    <cellStyle name="常规 2 2 8 2 7" xfId="19322"/>
    <cellStyle name="常规 2 2 2 4 9" xfId="19323"/>
    <cellStyle name="常规 2 2 8 2 6 3" xfId="19324"/>
    <cellStyle name="常规 2 2 2 4 8 2" xfId="19325"/>
    <cellStyle name="常规 2 2 8 2 6 2 2" xfId="19326"/>
    <cellStyle name="常规 3 4 2 6 3" xfId="19327"/>
    <cellStyle name="常规 2 2 2 4 8" xfId="19328"/>
    <cellStyle name="常规 2 2 8 2 6 2" xfId="19329"/>
    <cellStyle name="常规 2 2 8 2 6" xfId="19330"/>
    <cellStyle name="常规 15 5 2 3 3" xfId="19331"/>
    <cellStyle name="常规 2 2 8 2 3 6" xfId="19332"/>
    <cellStyle name="常规 7 3 2 3 2 2 6 2" xfId="19333"/>
    <cellStyle name="常规 3 2 2 2 3 4" xfId="19334"/>
    <cellStyle name="常规 15 5 2 3 2 2" xfId="19335"/>
    <cellStyle name="常规 2 2 8 2 3 5 2" xfId="19336"/>
    <cellStyle name="常规 7 3 2 3 2 2 5 2 2" xfId="19337"/>
    <cellStyle name="常规 3 2 2 2 2 4 2" xfId="19338"/>
    <cellStyle name="20% - 强调文字颜色 3 2 2 2 8 3" xfId="19339"/>
    <cellStyle name="常规 2 2 8 2 3 4 2 2" xfId="19340"/>
    <cellStyle name="常规 2 2 8 2 3 4 2" xfId="19341"/>
    <cellStyle name="常规 2 2 8 2 3 3 2 2" xfId="19342"/>
    <cellStyle name="常规 4 2 14" xfId="19343"/>
    <cellStyle name="常规 2 2 8 2 3 3 2" xfId="19344"/>
    <cellStyle name="常规 2 4 2 3 3 6" xfId="19345"/>
    <cellStyle name="计算 2 2 2 4" xfId="19346"/>
    <cellStyle name="常规 2 2 8 2 3 3" xfId="19347"/>
    <cellStyle name="常规 2 2 8 2 3 2 2 2" xfId="19348"/>
    <cellStyle name="常规 2 2 8 2 3 2 2" xfId="19349"/>
    <cellStyle name="计算 2 2 2 3" xfId="19350"/>
    <cellStyle name="常规 9 6 2 8 3" xfId="19351"/>
    <cellStyle name="常规 2 4 2 3 3 5" xfId="19352"/>
    <cellStyle name="常规 2 2 8 2 3" xfId="19353"/>
    <cellStyle name="计算 2" xfId="19354"/>
    <cellStyle name="常规 2 2 8 2 2 6 2" xfId="19355"/>
    <cellStyle name="常规 2 4 2 3 2 9" xfId="19356"/>
    <cellStyle name="常规 12 3 2 2" xfId="19357"/>
    <cellStyle name="常规 9 2 4 4 2 2" xfId="19358"/>
    <cellStyle name="常规 2 2 3 2 2 4 5 2" xfId="19359"/>
    <cellStyle name="计算" xfId="19360" builtinId="22"/>
    <cellStyle name="常规 15 5 2 2 3" xfId="19361"/>
    <cellStyle name="常规 2 2 8 2 2 6" xfId="19362"/>
    <cellStyle name="常规 2 2 8 2 2 5 2 2" xfId="19363"/>
    <cellStyle name="常规 15 5 2 2 2 2" xfId="19364"/>
    <cellStyle name="常规 2 2 8 2 2 5 2" xfId="19365"/>
    <cellStyle name="常规 11 6 2" xfId="19366"/>
    <cellStyle name="常规 3 2 2 2 6 2 2 2" xfId="19367"/>
    <cellStyle name="常规 2 4 2 3 2 7 2" xfId="19368"/>
    <cellStyle name="常规 2 4 2 3 2 7" xfId="19369"/>
    <cellStyle name="强调文字颜色 4 2 2 9 2" xfId="19370"/>
    <cellStyle name="常规 2 2 8 2 2 4" xfId="19371"/>
    <cellStyle name="常规 3 2 3 4 8" xfId="19372"/>
    <cellStyle name="常规 2 4 2 3 2 6 2" xfId="19373"/>
    <cellStyle name="60% - 强调文字颜色 6 3" xfId="19374"/>
    <cellStyle name="常规 4 4 4 3 2 2" xfId="19375"/>
    <cellStyle name="常规 2 2 8 2 2 3" xfId="19376"/>
    <cellStyle name="常规 2 2 8 2 2 2 2 2" xfId="19377"/>
    <cellStyle name="常规 6 6 3 11" xfId="19378"/>
    <cellStyle name="常规 2 2 8 2 2 2 2" xfId="19379"/>
    <cellStyle name="常规 6 5 2 2 9" xfId="19380"/>
    <cellStyle name="常规 7 2 5 5 2 2 2" xfId="19381"/>
    <cellStyle name="常规 6 4 2 6 2" xfId="19382"/>
    <cellStyle name="常规 21 3 2 3 5" xfId="19383"/>
    <cellStyle name="60% - 强调文字颜色 6 2 6 2" xfId="19384"/>
    <cellStyle name="常规 7 3 2 3 3 6" xfId="19385"/>
    <cellStyle name="常规 2 2 7 8 2" xfId="19386"/>
    <cellStyle name="60% - 强调文字颜色 6 2 6" xfId="19387"/>
    <cellStyle name="常规 2 2 7 8" xfId="19388"/>
    <cellStyle name="20% - 强调文字颜色 5 2 2 2 3" xfId="19389"/>
    <cellStyle name="常规 2 5 3 3 5 3" xfId="19390"/>
    <cellStyle name="60% - 强调文字颜色 6 2 3 4 2" xfId="19391"/>
    <cellStyle name="常规 3 9 3 2 3" xfId="19392"/>
    <cellStyle name="常规 2 2 7 5 4 2" xfId="19393"/>
    <cellStyle name="60% - 强调文字颜色 6 2 3 4" xfId="19394"/>
    <cellStyle name="常规 2 2 7 5 4" xfId="19395"/>
    <cellStyle name="60% - 强调文字颜色 6 2 3 3 2" xfId="19396"/>
    <cellStyle name="常规 2 2 7 5 3 2" xfId="19397"/>
    <cellStyle name="40% - 强调文字颜色 6 14 2" xfId="19398"/>
    <cellStyle name="常规 2 2 7 5 3" xfId="19399"/>
    <cellStyle name="60% - 强调文字颜色 6 2 3 3" xfId="19400"/>
    <cellStyle name="60% - 强调文字颜色 6 2 3 2 2" xfId="19401"/>
    <cellStyle name="常规 2 2 7 5 2 2" xfId="19402"/>
    <cellStyle name="常规 2 2 7 5" xfId="19403"/>
    <cellStyle name="60% - 强调文字颜色 6 2 3" xfId="19404"/>
    <cellStyle name="常规 2 4 3 4 5 2" xfId="19405"/>
    <cellStyle name="常规 5 5 2 3 3" xfId="19406"/>
    <cellStyle name="20% - 强调文字颜色 4 2 3 2 2" xfId="19407"/>
    <cellStyle name="常规 2_13年2月金属平衡" xfId="19408"/>
    <cellStyle name="60% - 强调文字颜色 6 2 2 4" xfId="19409"/>
    <cellStyle name="常规 2 2 7 4 4" xfId="19410"/>
    <cellStyle name="常规 2 2 7 4 2" xfId="19411"/>
    <cellStyle name="60% - 强调文字颜色 6 2 2 2" xfId="19412"/>
    <cellStyle name="常规 2 2 7 3 3 2" xfId="19413"/>
    <cellStyle name="40% - 强调文字颜色 6 12 2" xfId="19414"/>
    <cellStyle name="常规 2 2 7 3 3" xfId="19415"/>
    <cellStyle name="好 3 2 2 4 3" xfId="19416"/>
    <cellStyle name="常规 2 2 7 3 2 4" xfId="19417"/>
    <cellStyle name="常规 4 2 8 7" xfId="19418"/>
    <cellStyle name="常规 4 4 3 4 2 2" xfId="19419"/>
    <cellStyle name="常规 27 3 2 7 2" xfId="19420"/>
    <cellStyle name="好 3 2 2 4 2" xfId="19421"/>
    <cellStyle name="常规 2 2 7 3 2 3" xfId="19422"/>
    <cellStyle name="常规 4 2 7 7" xfId="19423"/>
    <cellStyle name="常规 2 2 7 3 2 2" xfId="19424"/>
    <cellStyle name="常规 4 2 2 3 2 3 5" xfId="19425"/>
    <cellStyle name="常规 2 2 7 2 3 3" xfId="19426"/>
    <cellStyle name="常规 4 2 2 3 2 3 4 2" xfId="19427"/>
    <cellStyle name="常规 2 2 7 2 3 2 2" xfId="19428"/>
    <cellStyle name="常规 2 6 3 10" xfId="19429"/>
    <cellStyle name="40% - 强调文字颜色 6 11 2" xfId="19430"/>
    <cellStyle name="常规 2 2 7 2 3" xfId="19431"/>
    <cellStyle name="常规 15 4 2 2 3" xfId="19432"/>
    <cellStyle name="常规 2 2 7 2 2 6" xfId="19433"/>
    <cellStyle name="常规 3 2 2 2 5 2 2 2" xfId="19434"/>
    <cellStyle name="常规 4 2 2 3 2 2 7" xfId="19435"/>
    <cellStyle name="常规 2 2 7 2 2 5" xfId="19436"/>
    <cellStyle name="常规 20 4 2 2 2" xfId="19437"/>
    <cellStyle name="常规 15 4 2 2 2" xfId="19438"/>
    <cellStyle name="常规 4 2 2 3 2 2 6" xfId="19439"/>
    <cellStyle name="常规 2 2 7 2 2 4" xfId="19440"/>
    <cellStyle name="常规 2 2 7 2 2 3 2" xfId="19441"/>
    <cellStyle name="常规 4 2 2 3 2 2 5 2" xfId="19442"/>
    <cellStyle name="常规 3 4 6 2 2" xfId="19443"/>
    <cellStyle name="注释 11" xfId="19444"/>
    <cellStyle name="常规 4 4 3 3 2 2" xfId="19445"/>
    <cellStyle name="常规 6 7 2 9 3" xfId="19446"/>
    <cellStyle name="常规 3 2 7 7" xfId="19447"/>
    <cellStyle name="常规 4 2 2 3 2 2 4 2" xfId="19448"/>
    <cellStyle name="常规 2 2 7 2 2 2 2" xfId="19449"/>
    <cellStyle name="常规 3 3 3 2 2 4 3" xfId="19450"/>
    <cellStyle name="20% - 强调文字颜色 3 2 2 5 4" xfId="19451"/>
    <cellStyle name="常规 6 5 2 3 4 2 3" xfId="19452"/>
    <cellStyle name="好 2 9 2" xfId="19453"/>
    <cellStyle name="常规 2 3 8 5 2 2" xfId="19454"/>
    <cellStyle name="常规 2 4 2 3 4 2 2" xfId="19455"/>
    <cellStyle name="常规 35 4 7" xfId="19456"/>
    <cellStyle name="常规 2 4 2 2 4 3 3" xfId="19457"/>
    <cellStyle name="常规 2 2 7 10" xfId="19458"/>
    <cellStyle name="常规 2 2 7" xfId="19459"/>
    <cellStyle name="常规 2 2 6 9" xfId="19460"/>
    <cellStyle name="强调文字颜色 2 2 3 8 2 2" xfId="19461"/>
    <cellStyle name="常规 2 2 6 8" xfId="19462"/>
    <cellStyle name="常规 2 2 6 6 4" xfId="19463"/>
    <cellStyle name="常规 6 12 2 5 3" xfId="19464"/>
    <cellStyle name="常规 8 2 2 10" xfId="19465"/>
    <cellStyle name="常规 2 2 6 6 3 2" xfId="19466"/>
    <cellStyle name="常规 2 2 8 3 3 2 2" xfId="19467"/>
    <cellStyle name="常规 2 2 6 6 3" xfId="19468"/>
    <cellStyle name="常规 2 9 3 2 3 2 2" xfId="19469"/>
    <cellStyle name="常规 7 4 7 4 2 2" xfId="19470"/>
    <cellStyle name="常规 3 8 3 5 3" xfId="19471"/>
    <cellStyle name="常规 2 2 6 5 7 2" xfId="19472"/>
    <cellStyle name="常规 2 2 6 5 6 3" xfId="19473"/>
    <cellStyle name="常规 10 2 2 5 2 2 2" xfId="19474"/>
    <cellStyle name="常规 11 6 2 3 6" xfId="19475"/>
    <cellStyle name="常规 7 2 12 3" xfId="19476"/>
    <cellStyle name="常规 2 2 6 5 6 2 2" xfId="19477"/>
    <cellStyle name="常规 2 2 2 3 4 2 5 2" xfId="19478"/>
    <cellStyle name="常规 8 3 6 2 2 2" xfId="19479"/>
    <cellStyle name="注释 2 3 3 3 2" xfId="19480"/>
    <cellStyle name="常规 3 8 3 2 3" xfId="19481"/>
    <cellStyle name="常规 2 2 6 5 4 2" xfId="19482"/>
    <cellStyle name="常规 2 2 6 5 4" xfId="19483"/>
    <cellStyle name="常规 2 8 2 7 2" xfId="19484"/>
    <cellStyle name="40% - 强调文字颜色 2 2 3 3 2 3" xfId="19485"/>
    <cellStyle name="适中 2 2 3 5" xfId="19486"/>
    <cellStyle name="强调文字颜色 4 2 2 2 3 4 3" xfId="19487"/>
    <cellStyle name="常规 2 4 4 5 6 2 2" xfId="19488"/>
    <cellStyle name="常规 2 2 6 5 3" xfId="19489"/>
    <cellStyle name="解释性文本 2 5 4" xfId="19490"/>
    <cellStyle name="常规 37 6" xfId="19491"/>
    <cellStyle name="常规 42 6" xfId="19492"/>
    <cellStyle name="常规 3 3 5 2 5 2" xfId="19493"/>
    <cellStyle name="常规 2 8 2" xfId="19494"/>
    <cellStyle name="常规 3 2 2 4 4 4 3" xfId="19495"/>
    <cellStyle name="常规 3 7 4 3 2 2" xfId="19496"/>
    <cellStyle name="常规 2 2 3 2 2 2 3 4 2 2" xfId="19497"/>
    <cellStyle name="20% - 强调文字颜色 4 2 2 2 3 2 2" xfId="19498"/>
    <cellStyle name="常规 3 8 2 6 3" xfId="19499"/>
    <cellStyle name="常规 2 2 6 4 8 2" xfId="19500"/>
    <cellStyle name="常规 10 8 8 2" xfId="19501"/>
    <cellStyle name="常规 6 4 4 9" xfId="19502"/>
    <cellStyle name="常规 2 2 6 4 7 3" xfId="19503"/>
    <cellStyle name="常规 2 2 6 4 7 2 2" xfId="19504"/>
    <cellStyle name="常规 3 8 2 5 3" xfId="19505"/>
    <cellStyle name="常规 2 2 6 4 7 2" xfId="19506"/>
    <cellStyle name="常规 3 8 2 4 3" xfId="19507"/>
    <cellStyle name="常规 2 2 6 4 6 2" xfId="19508"/>
    <cellStyle name="常规 8 2 3 3" xfId="19509"/>
    <cellStyle name="常规 2 4 2 6 7 3" xfId="19510"/>
    <cellStyle name="常规 3 8 2 2 3" xfId="19511"/>
    <cellStyle name="常规 2 2 6 4 4 2" xfId="19512"/>
    <cellStyle name="常规 2 2 6 4 4" xfId="19513"/>
    <cellStyle name="常规 6 3 2 2 2 2 8" xfId="19514"/>
    <cellStyle name="常规 2 2 6 4 3" xfId="19515"/>
    <cellStyle name="常规 2 2 6 4 2 3" xfId="19516"/>
    <cellStyle name="常规 2 2 6 4 2" xfId="19517"/>
    <cellStyle name="常规 6 3 2 2 2 2 7" xfId="19518"/>
    <cellStyle name="常规 8 13" xfId="19519"/>
    <cellStyle name="常规 7 2 2 2 2 3 5" xfId="19520"/>
    <cellStyle name="常规 2 2 6 4" xfId="19521"/>
    <cellStyle name="常规 2 2 6 3 7" xfId="19522"/>
    <cellStyle name="常规 7 2 3 2 2 2 3 2 2" xfId="19523"/>
    <cellStyle name="常规 2 2 3 3 2 4 7" xfId="19524"/>
    <cellStyle name="常规 2 5 6 5" xfId="19525"/>
    <cellStyle name="常规 2 2 4 2 2 2 3 2" xfId="19526"/>
    <cellStyle name="常规 2 2 4 2 2 2 2 3" xfId="19527"/>
    <cellStyle name="常规 6 6 5 7 2" xfId="19528"/>
    <cellStyle name="常规 2 5 5 6" xfId="19529"/>
    <cellStyle name="常规 2 2 3 2 2 2 2 2" xfId="19530"/>
    <cellStyle name="常规 24 6 3" xfId="19531"/>
    <cellStyle name="强调文字颜色 4 2 2 2 10" xfId="19532"/>
    <cellStyle name="常规 6 4 4 4 3 2 2" xfId="19533"/>
    <cellStyle name="常规 10 3 2 4 5 2" xfId="19534"/>
    <cellStyle name="40% - 强调文字颜色 5 2 3 3 3" xfId="19535"/>
    <cellStyle name="常规 3 11 6 3" xfId="19536"/>
    <cellStyle name="常规 27 6 6 2" xfId="19537"/>
    <cellStyle name="常规 2 3 7 2 5 2 2" xfId="19538"/>
    <cellStyle name="常规 2 2 4 2 2 2 2 2" xfId="19539"/>
    <cellStyle name="常规 2 5 5 5" xfId="19540"/>
    <cellStyle name="常规 20 3 4 3" xfId="19541"/>
    <cellStyle name="常规 15 3 4 3" xfId="19542"/>
    <cellStyle name="常规 4 2 3 3 2 2 3" xfId="19543"/>
    <cellStyle name="常规 7 3 3 7 4" xfId="19544"/>
    <cellStyle name="常规 27 3 5" xfId="19545"/>
    <cellStyle name="常规 32 3 5" xfId="19546"/>
    <cellStyle name="常规 15 3 3 3 3 2 2" xfId="19547"/>
    <cellStyle name="常规 2 2 6 3 3 6 2 2" xfId="19548"/>
    <cellStyle name="常规 2 5 4 5" xfId="19549"/>
    <cellStyle name="60% - 强调文字颜色 4 2 2 3 4" xfId="19550"/>
    <cellStyle name="常规 21 2 3 2 3 4 3" xfId="19551"/>
    <cellStyle name="常规 2 2 3 3 2 2 2 2 2 2" xfId="19552"/>
    <cellStyle name="常规 15 3 3 3 3 2" xfId="19553"/>
    <cellStyle name="常规 2 2 6 3 3 6 2" xfId="19554"/>
    <cellStyle name="常规 4 5 4" xfId="19555"/>
    <cellStyle name="常规 3 2 2 2 4 3 3 3" xfId="19556"/>
    <cellStyle name="常规 3 2 2 2 4 3 3 2" xfId="19557"/>
    <cellStyle name="常规 4 5 3" xfId="19558"/>
    <cellStyle name="常规 32 2 5 2" xfId="19559"/>
    <cellStyle name="常规 27 2 5 2" xfId="19560"/>
    <cellStyle name="常规 15 3 3 3 2" xfId="19561"/>
    <cellStyle name="常规 20 3 3 3 2" xfId="19562"/>
    <cellStyle name="常规 2 2 6 3 3 5" xfId="19563"/>
    <cellStyle name="常规 7 3 3 6 4 2" xfId="19564"/>
    <cellStyle name="常规 3 3 3 2 4 2 2" xfId="19565"/>
    <cellStyle name="常规 2 5 2 5" xfId="19566"/>
    <cellStyle name="常规 2 2 6 3 3 4" xfId="19567"/>
    <cellStyle name="60% - 强调文字颜色 2 2 3 3 6" xfId="19568"/>
    <cellStyle name="常规 7 2 4 3 2 3 4 3" xfId="19569"/>
    <cellStyle name="常规 2 2 6 3 3 3" xfId="19570"/>
    <cellStyle name="常规 2 3 3 2 6" xfId="19571"/>
    <cellStyle name="常规 7 2 10 2 2" xfId="19572"/>
    <cellStyle name="常规 3 2 3 3 4 5 2 2" xfId="19573"/>
    <cellStyle name="常规 2 2 5 2 6" xfId="19574"/>
    <cellStyle name="常规 6 3 5 7 2" xfId="19575"/>
    <cellStyle name="常规 7 2 3 7 3 2 2" xfId="19576"/>
    <cellStyle name="常规 4 2 3 2 2 2 2 2 2" xfId="19577"/>
    <cellStyle name="常规 4 4 4" xfId="19578"/>
    <cellStyle name="常规 3 2 2 2 4 3 2 3" xfId="19579"/>
    <cellStyle name="常规 6 6 4 5 2" xfId="19580"/>
    <cellStyle name="常规 2 4 3 6" xfId="19581"/>
    <cellStyle name="常规 2 4 3 5" xfId="19582"/>
    <cellStyle name="常规 4 4 3" xfId="19583"/>
    <cellStyle name="常规 3 2 2 2 4 3 2 2" xfId="19584"/>
    <cellStyle name="常规 4 3 3 2 3 3 2" xfId="19585"/>
    <cellStyle name="常规 33 2 3 3 3" xfId="19586"/>
    <cellStyle name="常规 28 2 3 3 3" xfId="19587"/>
    <cellStyle name="常规 3 2 3 11" xfId="19588"/>
    <cellStyle name="常规 33 2 3 3 2 2" xfId="19589"/>
    <cellStyle name="常规 28 2 3 3 2 2" xfId="19590"/>
    <cellStyle name="20% - 强调文字颜色 2 2 2 2 2 4 2" xfId="19591"/>
    <cellStyle name="常规 3 2 3 10 2" xfId="19592"/>
    <cellStyle name="常规 2 2 6 3 2 4 2 2" xfId="19593"/>
    <cellStyle name="常规 33 2 3 3 2" xfId="19594"/>
    <cellStyle name="常规 28 2 3 3 2" xfId="19595"/>
    <cellStyle name="常规 3 2 3 10" xfId="19596"/>
    <cellStyle name="常规 2 8 4 6 3" xfId="19597"/>
    <cellStyle name="常规 4 2 2 3 2 5" xfId="19598"/>
    <cellStyle name="常规 3 2 3 3 3 2 3" xfId="19599"/>
    <cellStyle name="常规 2 4 2 5" xfId="19600"/>
    <cellStyle name="常规 2 4 6 4" xfId="19601"/>
    <cellStyle name="常规 2 2 6 2 2 5" xfId="19602"/>
    <cellStyle name="常规 20 3 2 2 2" xfId="19603"/>
    <cellStyle name="常规 15 3 2 2 2" xfId="19604"/>
    <cellStyle name="常规 4 2 2 2 2 2 7" xfId="19605"/>
    <cellStyle name="常规 7 3 3 5 3 2" xfId="19606"/>
    <cellStyle name="常规 2 2 6 2 2 4" xfId="19607"/>
    <cellStyle name="常规 4 2 2 2 2 2 6" xfId="19608"/>
    <cellStyle name="常规 4 4 2 4 2 2" xfId="19609"/>
    <cellStyle name="常规 7 2 3 5 2 5 2" xfId="19610"/>
    <cellStyle name="常规 11 6 7 2" xfId="19611"/>
    <cellStyle name="常规 7 2 3 9" xfId="19612"/>
    <cellStyle name="常规 3 2 2 2 3 2 5 3" xfId="19613"/>
    <cellStyle name="常规 19 2 2 2 2 2" xfId="19614"/>
    <cellStyle name="常规 24 2 2 2 2 2" xfId="19615"/>
    <cellStyle name="常规 6 5 2 2 5 2 3" xfId="19616"/>
    <cellStyle name="常规 3 3 2 3 4 4 2" xfId="19617"/>
    <cellStyle name="常规 52 3 5 2" xfId="19618"/>
    <cellStyle name="常规 47 3 5 2" xfId="19619"/>
    <cellStyle name="强调文字颜色 3 2 2 2 3 3 3" xfId="19620"/>
    <cellStyle name="常规 2 2 6 2 9" xfId="19621"/>
    <cellStyle name="常规 2 2 6 2 8" xfId="19622"/>
    <cellStyle name="强调文字颜色 3 2 2 2 3 3 2" xfId="19623"/>
    <cellStyle name="常规 15 3 2 3 3 2" xfId="19624"/>
    <cellStyle name="常规 2 2 6 2 3 6 2" xfId="19625"/>
    <cellStyle name="常规 7 2 5 9 2 2" xfId="19626"/>
    <cellStyle name="常规 8 5 4 7" xfId="19627"/>
    <cellStyle name="常规 3 3 3 2 3 2 3" xfId="19628"/>
    <cellStyle name="常规 7 3 3 5 4 3" xfId="19629"/>
    <cellStyle name="常规 2 2 6 2 3 6" xfId="19630"/>
    <cellStyle name="常规 15 3 2 3 3" xfId="19631"/>
    <cellStyle name="60% - 强调文字颜色 1 2 5 3 3" xfId="19632"/>
    <cellStyle name="常规 4 2 2 2 3 2 3" xfId="19633"/>
    <cellStyle name="常规 15 3 2 2 4 2 2" xfId="19634"/>
    <cellStyle name="常规 4 4 2 3 3 2 2" xfId="19635"/>
    <cellStyle name="常规 49 6 2 2" xfId="19636"/>
    <cellStyle name="常规 54 6 2 2" xfId="19637"/>
    <cellStyle name="常规 2 11 2 2 2" xfId="19638"/>
    <cellStyle name="常规 2 3 10 2 2" xfId="19639"/>
    <cellStyle name="常规 4 2 2 2 2 3 4 2" xfId="19640"/>
    <cellStyle name="常规 2 2 6 2 3 2 2" xfId="19641"/>
    <cellStyle name="常规 7 3 3 5 3 3" xfId="19642"/>
    <cellStyle name="常规 20 3 2 2 3" xfId="19643"/>
    <cellStyle name="常规 15 3 2 2 3" xfId="19644"/>
    <cellStyle name="常规 2 2 6 2 2 6" xfId="19645"/>
    <cellStyle name="常规 4 4 2 3 2 3" xfId="19646"/>
    <cellStyle name="常规 4 4 2 3 2 2 2" xfId="19647"/>
    <cellStyle name="常规 3 2 2 2 3 4 2 3" xfId="19648"/>
    <cellStyle name="常规 4 4 2 3 2 2" xfId="19649"/>
    <cellStyle name="常规 2 2 6 2 2 3" xfId="19650"/>
    <cellStyle name="常规 4 2 2 2 2 2 5" xfId="19651"/>
    <cellStyle name="常规 2 2 6 2 2 2 2" xfId="19652"/>
    <cellStyle name="常规 4 2 2 2 2 2 4 2" xfId="19653"/>
    <cellStyle name="常规 7 2 2 2 2 3 3" xfId="19654"/>
    <cellStyle name="常规 2 2 6 2" xfId="19655"/>
    <cellStyle name="常规 3 2 3 2 4 6" xfId="19656"/>
    <cellStyle name="常规 6 5 6 3 3" xfId="19657"/>
    <cellStyle name="常规 2 2 6 13" xfId="19658"/>
    <cellStyle name="常规 8 3 7" xfId="19659"/>
    <cellStyle name="常规 3 2 3 2 4 4 2" xfId="19660"/>
    <cellStyle name="常规 2 2 6 11 2" xfId="19661"/>
    <cellStyle name="常规 8 2 7" xfId="19662"/>
    <cellStyle name="常规 3 2 3 2 4 3 2" xfId="19663"/>
    <cellStyle name="常规 2 2 6 10 2" xfId="19664"/>
    <cellStyle name="常规 6 6 2 3 3 4 3" xfId="19665"/>
    <cellStyle name="常规 3 3 5 2 4" xfId="19666"/>
    <cellStyle name="常规 2 7" xfId="19667"/>
    <cellStyle name="常规 2 4 2 2 2 5 3" xfId="19668"/>
    <cellStyle name="常规 2 2 5 6 2" xfId="19669"/>
    <cellStyle name="常规 6 6 2 7 2 2" xfId="19670"/>
    <cellStyle name="常规 2 2 5 5 2 2" xfId="19671"/>
    <cellStyle name="常规 2 2 5 5 2" xfId="19672"/>
    <cellStyle name="常规 3 15" xfId="19673"/>
    <cellStyle name="常规 3 20" xfId="19674"/>
    <cellStyle name="常规 2 2 5 4 4" xfId="19675"/>
    <cellStyle name="常规 3 8 4 5 2 2" xfId="19676"/>
    <cellStyle name="常规 3 14" xfId="19677"/>
    <cellStyle name="常规 2 2 5 4 3" xfId="19678"/>
    <cellStyle name="常规 7 2 2 2 2 2 5 2" xfId="19679"/>
    <cellStyle name="常规 2 2 5 4 2" xfId="19680"/>
    <cellStyle name="常规 3 13" xfId="19681"/>
    <cellStyle name="常规 2 2 5 3 4" xfId="19682"/>
    <cellStyle name="常规 3 2 2 2 3 2 4 3" xfId="19683"/>
    <cellStyle name="常规 9 2 2 2 2 2 2 2 2" xfId="19684"/>
    <cellStyle name="常规 2 2 5 3 3 3" xfId="19685"/>
    <cellStyle name="常规 2 2 5 3 3 2 2" xfId="19686"/>
    <cellStyle name="常规 2 2 5 3 3 2" xfId="19687"/>
    <cellStyle name="常规 28 5 4 2 2" xfId="19688"/>
    <cellStyle name="常规 2 2 5 3 3" xfId="19689"/>
    <cellStyle name="常规 7 2 2 2 2 2 4 3" xfId="19690"/>
    <cellStyle name="常规 2 2 5 3 2 2 2" xfId="19691"/>
    <cellStyle name="常规 7 2 2 2 2 2 4 2 2" xfId="19692"/>
    <cellStyle name="常规 2 2 5 3 2 2" xfId="19693"/>
    <cellStyle name="常规 7 2 2 2 2 2 4 2" xfId="19694"/>
    <cellStyle name="常规 2 2 5 3 2" xfId="19695"/>
    <cellStyle name="强调文字颜色 3 2 2 2 2 3 2" xfId="19696"/>
    <cellStyle name="常规 2 2 5 2 8" xfId="19697"/>
    <cellStyle name="常规 8 4 3 4 3" xfId="19698"/>
    <cellStyle name="常规 2 2 5 2 4" xfId="19699"/>
    <cellStyle name="常规 2 2 5 2 3 3 2 2" xfId="19700"/>
    <cellStyle name="常规 2 2 5 2 3 3 2" xfId="19701"/>
    <cellStyle name="常规 2 2 5 2 3 3" xfId="19702"/>
    <cellStyle name="常规 2 5 3 3 7" xfId="19703"/>
    <cellStyle name="20% - 强调文字颜色 5 2 2 4" xfId="19704"/>
    <cellStyle name="常规 2 2 5 2 3 2 2" xfId="19705"/>
    <cellStyle name="常规 2 2 5 2 3 2" xfId="19706"/>
    <cellStyle name="常规 7 2 2 2 2 2 3 3" xfId="19707"/>
    <cellStyle name="常规 2 2 5 2 3" xfId="19708"/>
    <cellStyle name="常规 2 4 3 2 2 2 3 2" xfId="19709"/>
    <cellStyle name="常规 6 4 3 3 2 2" xfId="19710"/>
    <cellStyle name="常规 2 2 5 2 2 3 2 2" xfId="19711"/>
    <cellStyle name="常规 2 2 4 3 9" xfId="19712"/>
    <cellStyle name="常规 2 2 8 4 5 3" xfId="19713"/>
    <cellStyle name="常规 2 2 5 2 2 3 2" xfId="19714"/>
    <cellStyle name="常规 2 2 5 2 2 3" xfId="19715"/>
    <cellStyle name="常规 28 6 3" xfId="19716"/>
    <cellStyle name="常规 33 6 3" xfId="19717"/>
    <cellStyle name="常规 4 5 4 4 2 2" xfId="19718"/>
    <cellStyle name="20% - 强调文字颜色 4 2 2 4" xfId="19719"/>
    <cellStyle name="常规 2 4 3 3 7" xfId="19720"/>
    <cellStyle name="20% - 强调文字颜色 5 2 3 4 2" xfId="19721"/>
    <cellStyle name="常规 6 5 2 5 3" xfId="19722"/>
    <cellStyle name="常规 2 5 3 4 7 2" xfId="19723"/>
    <cellStyle name="常规 21 4 2 2 6" xfId="19724"/>
    <cellStyle name="常规 2 2 5 2 2 2 2 2" xfId="19725"/>
    <cellStyle name="常规 2 2 4 2 9" xfId="19726"/>
    <cellStyle name="常规 2 2 8 4 4 3" xfId="19727"/>
    <cellStyle name="常规 2 2 5 2 2 2 2" xfId="19728"/>
    <cellStyle name="常规 7 2 2 2 2 2 3 2 2" xfId="19729"/>
    <cellStyle name="常规 2 2 5 2 2 2" xfId="19730"/>
    <cellStyle name="常规 5 2 4 2 4" xfId="19731"/>
    <cellStyle name="常规 6 6 4 2 2 4 3" xfId="19732"/>
    <cellStyle name="常规 7 2 2 2 2 2 3 2" xfId="19733"/>
    <cellStyle name="常规 2 2 5 2 2" xfId="19734"/>
    <cellStyle name="常规 3 8 2 7 2" xfId="19735"/>
    <cellStyle name="20% - 强调文字颜色 2 2 7" xfId="19736"/>
    <cellStyle name="常规 50 2 3 5" xfId="19737"/>
    <cellStyle name="常规 45 2 3 5" xfId="19738"/>
    <cellStyle name="常规 7 2 2 2 2 2 3" xfId="19739"/>
    <cellStyle name="常规 2 2 5 2" xfId="19740"/>
    <cellStyle name="常规 6 3 2 3 2 6" xfId="19741"/>
    <cellStyle name="常规 53 2 2 6" xfId="19742"/>
    <cellStyle name="常规 48 2 2 6" xfId="19743"/>
    <cellStyle name="常规 2 2 4 6 4" xfId="19744"/>
    <cellStyle name="常规 6 6 2 6 2 3" xfId="19745"/>
    <cellStyle name="常规 2 2 4 6 3" xfId="19746"/>
    <cellStyle name="60% - 强调文字颜色 6 2 2" xfId="19747"/>
    <cellStyle name="常规 2 2 7 4" xfId="19748"/>
    <cellStyle name="常规 6 5 3 3 2 3 4 2" xfId="19749"/>
    <cellStyle name="常规 6 10 2 4 4" xfId="19750"/>
    <cellStyle name="常规 2 2 4 6 2 3" xfId="19751"/>
    <cellStyle name="常规 2 2 4 3 4 2 2 2" xfId="19752"/>
    <cellStyle name="常规 2 2 4 6 2" xfId="19753"/>
    <cellStyle name="常规 6 6 2 6 2 2" xfId="19754"/>
    <cellStyle name="常规 6 6 2 6 2" xfId="19755"/>
    <cellStyle name="常规 2 2 4 6" xfId="19756"/>
    <cellStyle name="常规 6 3 2 2 2 6" xfId="19757"/>
    <cellStyle name="常规 2 8 2 2 2 2 3" xfId="19758"/>
    <cellStyle name="常规 3 6 3 3 3 2" xfId="19759"/>
    <cellStyle name="常规 2 2 4 5 5 2 2" xfId="19760"/>
    <cellStyle name="常规 2 2 4 5 4" xfId="19761"/>
    <cellStyle name="常规 2 2 4 5 3 3" xfId="19762"/>
    <cellStyle name="常规 76 2 2" xfId="19763"/>
    <cellStyle name="常规 22 3 2 3 4" xfId="19764"/>
    <cellStyle name="常规 17 3 2 3 4" xfId="19765"/>
    <cellStyle name="常规 2 2 4 5 3 2 2" xfId="19766"/>
    <cellStyle name="常规 2 2 4 5 3 2" xfId="19767"/>
    <cellStyle name="常规 2 4 4 5 4 2 2" xfId="19768"/>
    <cellStyle name="常规 2 2 4 5 3" xfId="19769"/>
    <cellStyle name="常规 2 2 4 5 2 3" xfId="19770"/>
    <cellStyle name="常规 2 2 4 5 2 2" xfId="19771"/>
    <cellStyle name="常规 3 6 2 2 4" xfId="19772"/>
    <cellStyle name="常规 2 2 4 4 4 3" xfId="19773"/>
    <cellStyle name="常规 3 6 2 2 3 2" xfId="19774"/>
    <cellStyle name="常规 2 2 4 4 4 2 2" xfId="19775"/>
    <cellStyle name="检查单元格 2 2 2 2 4" xfId="19776"/>
    <cellStyle name="常规 6 6 3 3 2 6 3" xfId="19777"/>
    <cellStyle name="常规 2 3 3 7 2 3" xfId="19778"/>
    <cellStyle name="常规 2 2 4 4 3 3 2 2" xfId="19779"/>
    <cellStyle name="常规 2 2 4 4 3 3 2" xfId="19780"/>
    <cellStyle name="常规 2 2 4 4 3 2 3" xfId="19781"/>
    <cellStyle name="常规 2 3 3 6 2 3" xfId="19782"/>
    <cellStyle name="常规 2 2 4 4 3 2 2 2" xfId="19783"/>
    <cellStyle name="常规 3 8 4 4 2 2" xfId="19784"/>
    <cellStyle name="常规 22 5 7" xfId="19785"/>
    <cellStyle name="常规 17 5 7" xfId="19786"/>
    <cellStyle name="常规 2 2 4 4 3" xfId="19787"/>
    <cellStyle name="输出 2 8" xfId="19788"/>
    <cellStyle name="常规 6 4 5 6 3" xfId="19789"/>
    <cellStyle name="常规 2 2 4 4 2 7" xfId="19790"/>
    <cellStyle name="常规 2 2 4 4 2 6 2" xfId="19791"/>
    <cellStyle name="常规 6 10 3 2 2 2 3" xfId="19792"/>
    <cellStyle name="常规 6 9 2 3 2 2" xfId="19793"/>
    <cellStyle name="计算 2 3 4 3" xfId="19794"/>
    <cellStyle name="常规 2 3 3 12" xfId="19795"/>
    <cellStyle name="常规 2 2 4 4 2 5 2" xfId="19796"/>
    <cellStyle name="常规 25 3 4 2 2" xfId="19797"/>
    <cellStyle name="常规 30 3 4 2 2" xfId="19798"/>
    <cellStyle name="常规 2 2 3 4 4 5 2 2" xfId="19799"/>
    <cellStyle name="常规 6 7 2 2 6 2 2" xfId="19800"/>
    <cellStyle name="常规 10 8 4 5" xfId="19801"/>
    <cellStyle name="常规 2 2 4 4 2 3 2 2" xfId="19802"/>
    <cellStyle name="常规 6 6 3 4 3 2 3" xfId="19803"/>
    <cellStyle name="常规 2 2 4 4 2 3 2" xfId="19804"/>
    <cellStyle name="常规 2 3 2 2 4 4 2 2" xfId="19805"/>
    <cellStyle name="常规 11 6 3 3 2 2" xfId="19806"/>
    <cellStyle name="常规 2 6 4 7" xfId="19807"/>
    <cellStyle name="常规 2 3 2 2 4 4 2" xfId="19808"/>
    <cellStyle name="常规 10 3 6 6 2" xfId="19809"/>
    <cellStyle name="常规 7 3 3 3 2 2 7" xfId="19810"/>
    <cellStyle name="常规 3 2 3 3 2 4" xfId="19811"/>
    <cellStyle name="常规 6 4 2 4 4 2" xfId="19812"/>
    <cellStyle name="常规 6 4 2 2 2 2 2 3" xfId="19813"/>
    <cellStyle name="常规 50 3 4 2" xfId="19814"/>
    <cellStyle name="常规 45 3 4 2" xfId="19815"/>
    <cellStyle name="常规 5 2 3 2 2 2 4 2" xfId="19816"/>
    <cellStyle name="常规 2 2 4 3 4 7" xfId="19817"/>
    <cellStyle name="常规 2 4 3 4 4 3 2" xfId="19818"/>
    <cellStyle name="常规 8 2 6 2 3 3" xfId="19819"/>
    <cellStyle name="常规 5 5 2 2 4 2" xfId="19820"/>
    <cellStyle name="常规 6 6 7 4 2 2" xfId="19821"/>
    <cellStyle name="常规 2 7 2 6 2" xfId="19822"/>
    <cellStyle name="常规 2 2 12 5 2 2" xfId="19823"/>
    <cellStyle name="强调文字颜色 4 2 3 2 4 2 2" xfId="19824"/>
    <cellStyle name="20% - 强调文字颜色 6 2 13" xfId="19825"/>
    <cellStyle name="常规 2 2 3 2 4 2 5 2 2" xfId="19826"/>
    <cellStyle name="常规 2 3 2 2 7 3" xfId="19827"/>
    <cellStyle name="常规 6 4 3 3 3 3 2 2" xfId="19828"/>
    <cellStyle name="常规 30 13" xfId="19829"/>
    <cellStyle name="常规 2 2 4 3 4" xfId="19830"/>
    <cellStyle name="20% - 强调文字颜色 3 2 4" xfId="19831"/>
    <cellStyle name="常规 50 3 3 2" xfId="19832"/>
    <cellStyle name="常规 45 3 3 2" xfId="19833"/>
    <cellStyle name="常规 5 2 3 2 2 2 3 2" xfId="19834"/>
    <cellStyle name="常规 2 2 4 3 3 7" xfId="19835"/>
    <cellStyle name="常规 6 10 3 2 4 2 2" xfId="19836"/>
    <cellStyle name="常规 2 2 4 3 3 6 2" xfId="19837"/>
    <cellStyle name="常规 2 2 4 3 3 5 2 2" xfId="19838"/>
    <cellStyle name="常规 2 2 4 3 3 4 2 2" xfId="19839"/>
    <cellStyle name="常规 4 2 4 4 4" xfId="19840"/>
    <cellStyle name="常规 2 9 2 4 4 2 2" xfId="19841"/>
    <cellStyle name="常规 6 6 3 2 2 6 3" xfId="19842"/>
    <cellStyle name="常规 2 2 3 7 2 3" xfId="19843"/>
    <cellStyle name="常规 2 2 4 3 3 3 2 2" xfId="19844"/>
    <cellStyle name="常规 2 2 4 3 3 2 3" xfId="19845"/>
    <cellStyle name="常规 2 2 3 6 2 3" xfId="19846"/>
    <cellStyle name="常规 2 2 4 3 3 2 2 2" xfId="19847"/>
    <cellStyle name="常规 6 6 3 2 2 4 3" xfId="19848"/>
    <cellStyle name="常规 4 2 4 2 4" xfId="19849"/>
    <cellStyle name="输入 3 2" xfId="19850"/>
    <cellStyle name="常规 2 2 2 6 6" xfId="19851"/>
    <cellStyle name="常规 45 2 2 3 3" xfId="19852"/>
    <cellStyle name="常规 50 2 2 3 3" xfId="19853"/>
    <cellStyle name="常规 6 6 2 4 2 6" xfId="19854"/>
    <cellStyle name="常规 2 2 4 3 3 2 2" xfId="19855"/>
    <cellStyle name="常规 7 2 3 4 2 3 5 2" xfId="19856"/>
    <cellStyle name="常规 7 2 3 4 2 3 5" xfId="19857"/>
    <cellStyle name="常规 2 2 4 3 3 2" xfId="19858"/>
    <cellStyle name="常规 2 4 3 2 7 2 2" xfId="19859"/>
    <cellStyle name="常规 2 2 2 2 2 5 5 3" xfId="19860"/>
    <cellStyle name="常规 2 2 4 3 3" xfId="19861"/>
    <cellStyle name="常规 6 10 2 2 2 2 3" xfId="19862"/>
    <cellStyle name="常规 6 8 2 3 2 2" xfId="19863"/>
    <cellStyle name="常规 3 2 2 2 2 3 2 2 2" xfId="19864"/>
    <cellStyle name="常规 2 6 12 2" xfId="19865"/>
    <cellStyle name="常规 25 2 4 2 2" xfId="19866"/>
    <cellStyle name="常规 30 2 4 2 2" xfId="19867"/>
    <cellStyle name="常规 10 11 5" xfId="19868"/>
    <cellStyle name="常规 2 2 4 3 2 5 2" xfId="19869"/>
    <cellStyle name="常规 6 7 2 2 5 2 2" xfId="19870"/>
    <cellStyle name="常规 2 6 11 3" xfId="19871"/>
    <cellStyle name="常规 10 10 6" xfId="19872"/>
    <cellStyle name="常规 2 2 4 3 2 4 3" xfId="19873"/>
    <cellStyle name="常规 7 8 2 7 2 3" xfId="19874"/>
    <cellStyle name="常规 2 6 11 2 2" xfId="19875"/>
    <cellStyle name="常规 10 10 5 2" xfId="19876"/>
    <cellStyle name="常规 2 2 4 3 2 4 2 2" xfId="19877"/>
    <cellStyle name="注释 2 2 3 2 3" xfId="19878"/>
    <cellStyle name="常规 2 2 2 3 3 2 4 3" xfId="19879"/>
    <cellStyle name="常规 2 4 2 3 8" xfId="19880"/>
    <cellStyle name="常规 2 2 2 7 5 3" xfId="19881"/>
    <cellStyle name="常规 2 2 4 3 2 3 5 2" xfId="19882"/>
    <cellStyle name="常规 2 2 4 3 2 3 5" xfId="19883"/>
    <cellStyle name="常规 9 5 4 6 2 2" xfId="19884"/>
    <cellStyle name="常规 5 2 2 3 2 4 2 2" xfId="19885"/>
    <cellStyle name="常规 2 4 2 2 8" xfId="19886"/>
    <cellStyle name="常规 2 2 4 3 2 3 4 2" xfId="19887"/>
    <cellStyle name="常规 2 2 2 7 4 3" xfId="19888"/>
    <cellStyle name="常规 2 2 4 3 2 3 3 2 2" xfId="19889"/>
    <cellStyle name="常规 6 6 2 4 3 3 3" xfId="19890"/>
    <cellStyle name="常规 2 2 4 3 2 3 3 2" xfId="19891"/>
    <cellStyle name="常规 2 2 2 7 3 3" xfId="19892"/>
    <cellStyle name="常规 2 6 10 3" xfId="19893"/>
    <cellStyle name="常规 2 2 4 3 2 3 3" xfId="19894"/>
    <cellStyle name="常规 2 6 10 2 2" xfId="19895"/>
    <cellStyle name="常规 6 6 2 4 3 2 3" xfId="19896"/>
    <cellStyle name="常规 2 2 4 3 2 3 2 2" xfId="19897"/>
    <cellStyle name="常规 2 2 2 7 2 3" xfId="19898"/>
    <cellStyle name="常规 2 6 10 2" xfId="19899"/>
    <cellStyle name="常规 7 2 3 4 2 2 6 2" xfId="19900"/>
    <cellStyle name="常规 2 2 4 3 2 3 2" xfId="19901"/>
    <cellStyle name="常规 2 6 10" xfId="19902"/>
    <cellStyle name="常规 7 2 3 4 2 2 6" xfId="19903"/>
    <cellStyle name="常规 2 2 4 3 2 3" xfId="19904"/>
    <cellStyle name="常规 2 2 2 3 3 2 3 6" xfId="19905"/>
    <cellStyle name="常规 2 2 4 3 2 2 3 2 2" xfId="19906"/>
    <cellStyle name="常规 6 10 2 2 2" xfId="19907"/>
    <cellStyle name="强调文字颜色 2 2 5 6" xfId="19908"/>
    <cellStyle name="常规 15 2 3 2 2 7" xfId="19909"/>
    <cellStyle name="常规 2 2 4 3 2 2" xfId="19910"/>
    <cellStyle name="常规 7 2 3 4 2 2 5" xfId="19911"/>
    <cellStyle name="常规 3 2 3 3 4 4 2 2" xfId="19912"/>
    <cellStyle name="常规 2 2 4 2 6" xfId="19913"/>
    <cellStyle name="常规 6 5 3 9 3" xfId="19914"/>
    <cellStyle name="常规 2 3 2 2 6" xfId="19915"/>
    <cellStyle name="常规 13 3 4 3 2" xfId="19916"/>
    <cellStyle name="常规 2 2 4 2 4 7" xfId="19917"/>
    <cellStyle name="常规 6 10 3 2 3 3 2" xfId="19918"/>
    <cellStyle name="常规 6 3 2 2 3" xfId="19919"/>
    <cellStyle name="20% - 强调文字颜色 1 2 2 3 3 2" xfId="19920"/>
    <cellStyle name="常规 5 2 5 4 3 3" xfId="19921"/>
    <cellStyle name="常规 6 19 2" xfId="19922"/>
    <cellStyle name="常规 3 2 2 3 2 8 2" xfId="19923"/>
    <cellStyle name="常规 2 2 4 2 4" xfId="19924"/>
    <cellStyle name="常规 4 2 3 4 3 3" xfId="19925"/>
    <cellStyle name="常规 21 4 5" xfId="19926"/>
    <cellStyle name="常规 4 2 3 2 6 2 2" xfId="19927"/>
    <cellStyle name="常规 6 3 2 2 2" xfId="19928"/>
    <cellStyle name="常规 5 2 5 4 3 2" xfId="19929"/>
    <cellStyle name="常规 6 3 3 7 3" xfId="19930"/>
    <cellStyle name="常规 4 2 2 3 2 2 2" xfId="19931"/>
    <cellStyle name="常规 21 2 3 4 6" xfId="19932"/>
    <cellStyle name="常规 6 4 2 3 2 3" xfId="19933"/>
    <cellStyle name="60% - 强调文字颜色 3 3" xfId="19934"/>
    <cellStyle name="常规 6 3 3 7 2" xfId="19935"/>
    <cellStyle name="常规 21 2 3 4 5" xfId="19936"/>
    <cellStyle name="常规 6 4 2 3 2 2" xfId="19937"/>
    <cellStyle name="常规 9 2 5 4 3" xfId="19938"/>
    <cellStyle name="常规 2 2 3 2 3 4 6" xfId="19939"/>
    <cellStyle name="常规 2 2 4 2 2 3" xfId="19940"/>
    <cellStyle name="强调文字颜色 4 2 3 11" xfId="19941"/>
    <cellStyle name="常规 23 2 3 5" xfId="19942"/>
    <cellStyle name="常规 9 2 5 4 2" xfId="19943"/>
    <cellStyle name="常规 2 2 3 2 3 4 5" xfId="19944"/>
    <cellStyle name="常规 2 2 4 2 2 2" xfId="19945"/>
    <cellStyle name="强调文字颜色 4 2 3 10" xfId="19946"/>
    <cellStyle name="常规 2 2 4 2 2" xfId="19947"/>
    <cellStyle name="常规 3 8 2 6 2" xfId="19948"/>
    <cellStyle name="常规 50 2 2 5" xfId="19949"/>
    <cellStyle name="常规 45 2 2 5" xfId="19950"/>
    <cellStyle name="常规 2 2 4 2" xfId="19951"/>
    <cellStyle name="常规 5 3 4 3 2 2" xfId="19952"/>
    <cellStyle name="常规 2 2 4 12" xfId="19953"/>
    <cellStyle name="20% - 强调文字颜色 4 14 2" xfId="19954"/>
    <cellStyle name="常规 6 3 3 2 3 5 2" xfId="19955"/>
    <cellStyle name="常规 2 2 3 9 3" xfId="19956"/>
    <cellStyle name="常规 5 2 3 2 2 8" xfId="19957"/>
    <cellStyle name="常规 50 9" xfId="19958"/>
    <cellStyle name="常规 45 9" xfId="19959"/>
    <cellStyle name="常规 2 5 4 3 5 2" xfId="19960"/>
    <cellStyle name="常规 6 6 2 5 5 2" xfId="19961"/>
    <cellStyle name="40% - 强调文字颜色 3 2 2 4 4 3" xfId="19962"/>
    <cellStyle name="常规 2 2 2 3 2 2 3 2 3" xfId="19963"/>
    <cellStyle name="常规 2 2 3 9 2" xfId="19964"/>
    <cellStyle name="常规 2 2 3 8 3" xfId="19965"/>
    <cellStyle name="常规 6 6 2 5 4 3" xfId="19966"/>
    <cellStyle name="常规 6 6 2 5 4 2 2" xfId="19967"/>
    <cellStyle name="常规 2 2 3 8 2 2" xfId="19968"/>
    <cellStyle name="40% - 强调文字颜色 3 2 2 4 3 3" xfId="19969"/>
    <cellStyle name="常规 2 2 3 8 2" xfId="19970"/>
    <cellStyle name="常规 6 6 2 5 4 2" xfId="19971"/>
    <cellStyle name="常规 4 2 3 4 6 2" xfId="19972"/>
    <cellStyle name="常规 21 7 4" xfId="19973"/>
    <cellStyle name="常规 8 3 3 4 2" xfId="19974"/>
    <cellStyle name="常规 2 2 3 7 5 2 2" xfId="19975"/>
    <cellStyle name="20% - 强调文字颜色 3 2 2 2 2" xfId="19976"/>
    <cellStyle name="常规 2 3 3 3 5 2" xfId="19977"/>
    <cellStyle name="20% - 强调文字颜色 2 2 6 2" xfId="19978"/>
    <cellStyle name="常规 2 2 3 7 5" xfId="19979"/>
    <cellStyle name="常规 45 2 3 4 2" xfId="19980"/>
    <cellStyle name="常规 50 2 3 4 2" xfId="19981"/>
    <cellStyle name="常规 4 3 2 4" xfId="19982"/>
    <cellStyle name="常规 4 3 2 3 2" xfId="19983"/>
    <cellStyle name="常规 2 2 3 7 4" xfId="19984"/>
    <cellStyle name="常规 6 6 2 5 3 3" xfId="19985"/>
    <cellStyle name="常规 2 2 3 7 3" xfId="19986"/>
    <cellStyle name="强调文字颜色 6 2 6 4 2 2" xfId="19987"/>
    <cellStyle name="常规 8 3 3 3 3" xfId="19988"/>
    <cellStyle name="常规 2 4 3 4 2 5 2" xfId="19989"/>
    <cellStyle name="常规 4 2 4 3" xfId="19990"/>
    <cellStyle name="常规 6 6 2 2 3 2 5" xfId="19991"/>
    <cellStyle name="常规 4 2 3 4 5 2 2" xfId="19992"/>
    <cellStyle name="常规 21 6 4 2" xfId="19993"/>
    <cellStyle name="常规 8 3 3 3 2 2" xfId="19994"/>
    <cellStyle name="常规 7 13" xfId="19995"/>
    <cellStyle name="常规 3 2 2 3 7 2" xfId="19996"/>
    <cellStyle name="常规 4 2 3 4 5 2" xfId="19997"/>
    <cellStyle name="常规 21 6 4" xfId="19998"/>
    <cellStyle name="常规 7 12 3" xfId="19999"/>
    <cellStyle name="常规 2 3 3 3 4 2 2" xfId="20000"/>
    <cellStyle name="常规 7 2 5 2 2 3" xfId="20001"/>
    <cellStyle name="常规 4 2 2 3 3 6" xfId="20002"/>
    <cellStyle name="常规 13 9 2" xfId="20003"/>
    <cellStyle name="常规 4 2 2 4" xfId="20004"/>
    <cellStyle name="常规 4 2 2 3 2" xfId="20005"/>
    <cellStyle name="常规 2 5 3 2 2 5 2 2" xfId="20006"/>
    <cellStyle name="常规 2 2 3 6 4" xfId="20007"/>
    <cellStyle name="常规 7 10 2 2" xfId="20008"/>
    <cellStyle name="常规 2 2 3 6 3 2" xfId="20009"/>
    <cellStyle name="常规 3 7 2 3 5 2" xfId="20010"/>
    <cellStyle name="常规 7 3 3 2 2 7 2" xfId="20011"/>
    <cellStyle name="常规 7 10" xfId="20012"/>
    <cellStyle name="常规 7 4 10 2" xfId="20013"/>
    <cellStyle name="常规 2 2 2 3 2 3 5 3" xfId="20014"/>
    <cellStyle name="常规 8 3 4 3 2 3" xfId="20015"/>
    <cellStyle name="常规 3 5 3 5 2" xfId="20016"/>
    <cellStyle name="常规 17 6 4 3" xfId="20017"/>
    <cellStyle name="常规 6 6 2 5 2 2 2" xfId="20018"/>
    <cellStyle name="常规 2 2 3 6 2 2" xfId="20019"/>
    <cellStyle name="常规 2 2 3 6" xfId="20020"/>
    <cellStyle name="常规 6 6 2 5 2" xfId="20021"/>
    <cellStyle name="常规 21 5 6" xfId="20022"/>
    <cellStyle name="常规 8 3 3 2 4" xfId="20023"/>
    <cellStyle name="常规 6 8 3 2" xfId="20024"/>
    <cellStyle name="常规 4 2 3 4 4 3" xfId="20025"/>
    <cellStyle name="常规 21 5 5" xfId="20026"/>
    <cellStyle name="常规 8 3 3 2 3" xfId="20027"/>
    <cellStyle name="常规 13 3 2 2 5" xfId="20028"/>
    <cellStyle name="常规 3 4 2 5 2" xfId="20029"/>
    <cellStyle name="常规 22 2 2 2 2 3" xfId="20030"/>
    <cellStyle name="常规 17 2 2 2 2 3" xfId="20031"/>
    <cellStyle name="常规 2 3 3 3 3 3 2 2" xfId="20032"/>
    <cellStyle name="常规 15 4 2 2 5" xfId="20033"/>
    <cellStyle name="常规 5 5 2 5 2" xfId="20034"/>
    <cellStyle name="常规 2 2 3 5 4 2 2" xfId="20035"/>
    <cellStyle name="常规 2 2 3 5 4" xfId="20036"/>
    <cellStyle name="常规 20 2 3 3" xfId="20037"/>
    <cellStyle name="常规 15 2 3 3" xfId="20038"/>
    <cellStyle name="常规 26 2 5" xfId="20039"/>
    <cellStyle name="常规 31 2 5" xfId="20040"/>
    <cellStyle name="常规 7 3 2 6 4" xfId="20041"/>
    <cellStyle name="常规 20 2 3 2 2" xfId="20042"/>
    <cellStyle name="常规 15 2 3 2 2" xfId="20043"/>
    <cellStyle name="常规 7 3 2 6 3 2" xfId="20044"/>
    <cellStyle name="常规 31 2 4 2" xfId="20045"/>
    <cellStyle name="常规 26 2 4 2" xfId="20046"/>
    <cellStyle name="常规 24 4 5 2 2" xfId="20047"/>
    <cellStyle name="常规 2 2 3 5 3 5 2" xfId="20048"/>
    <cellStyle name="常规 17 2 2 3 6" xfId="20049"/>
    <cellStyle name="常规 7 3 2 6 3" xfId="20050"/>
    <cellStyle name="常规 20 2 3 2" xfId="20051"/>
    <cellStyle name="常规 15 2 3 2" xfId="20052"/>
    <cellStyle name="常规 26 2 4" xfId="20053"/>
    <cellStyle name="常规 31 2 4" xfId="20054"/>
    <cellStyle name="常规 7 3 2 6 2 3" xfId="20055"/>
    <cellStyle name="常规 31 2 3 3" xfId="20056"/>
    <cellStyle name="常规 26 2 3 3" xfId="20057"/>
    <cellStyle name="常规 2 2 3 5 3 4 3" xfId="20058"/>
    <cellStyle name="常规 17 2 2 3 5 2" xfId="20059"/>
    <cellStyle name="常规 7 3 2 6 2 2" xfId="20060"/>
    <cellStyle name="常规 26 2 3 2" xfId="20061"/>
    <cellStyle name="常规 31 2 3 2" xfId="20062"/>
    <cellStyle name="常规 2 2 3 5 3 2 3" xfId="20063"/>
    <cellStyle name="常规 2 2 3 5 3 2 2 2" xfId="20064"/>
    <cellStyle name="常规 57 2 3 3 2 2" xfId="20065"/>
    <cellStyle name="强调文字颜色 2 2 3 2 3 3" xfId="20066"/>
    <cellStyle name="常规 2 2 3 5 3 2 2" xfId="20067"/>
    <cellStyle name="常规 2 2 3 5 3 2" xfId="20068"/>
    <cellStyle name="常规 2 4 4 5 3 2 2" xfId="20069"/>
    <cellStyle name="常规 2 2 3 5 3" xfId="20070"/>
    <cellStyle name="常规 6 6 2 6 5" xfId="20071"/>
    <cellStyle name="常规 2 2 3 5 2 5 2 2" xfId="20072"/>
    <cellStyle name="常规 2 2 4 9" xfId="20073"/>
    <cellStyle name="输入 2 2 3" xfId="20074"/>
    <cellStyle name="常规 6 6 3 2 2 3 3 3" xfId="20075"/>
    <cellStyle name="常规 5 6 4 3 3" xfId="20076"/>
    <cellStyle name="常规 5 6 3 3 3" xfId="20077"/>
    <cellStyle name="常规 34 2 2 6" xfId="20078"/>
    <cellStyle name="常规 29 2 2 6" xfId="20079"/>
    <cellStyle name="常规 2 4 4 5 5 2" xfId="20080"/>
    <cellStyle name="常规 2 2 3 5 2 2 2" xfId="20081"/>
    <cellStyle name="常规 2 2 3 5 2 2" xfId="20082"/>
    <cellStyle name="常规 2 4 2 2 9" xfId="20083"/>
    <cellStyle name="常规 2 2 4 3 2 3 4 3" xfId="20084"/>
    <cellStyle name="常规 7 2 4 5 2 3" xfId="20085"/>
    <cellStyle name="常规 2 3 3 2 7 2 2" xfId="20086"/>
    <cellStyle name="常规 7 2 4 3 3 6 2" xfId="20087"/>
    <cellStyle name="常规 2 2 4 3 2 3 3 3" xfId="20088"/>
    <cellStyle name="常规 2 2 4 3 2 3 2 3" xfId="20089"/>
    <cellStyle name="常规 2 2 3 4 4" xfId="20090"/>
    <cellStyle name="20% - 强调文字颜色 1 9 2" xfId="20091"/>
    <cellStyle name="常规 4 2 5 4 3 2" xfId="20092"/>
    <cellStyle name="常规 2 2 4 3 2 2 3 3" xfId="20093"/>
    <cellStyle name="常规 2 2 4 3 2 2 2 3" xfId="20094"/>
    <cellStyle name="常规 7 2 3 4 2 2 5 2 3" xfId="20095"/>
    <cellStyle name="常规 2 2 3 4 3 2" xfId="20096"/>
    <cellStyle name="常规 2 2 3 4 3" xfId="20097"/>
    <cellStyle name="常规 2 10 2 4 3" xfId="20098"/>
    <cellStyle name="常规 7 8 2 2 6" xfId="20099"/>
    <cellStyle name="常规 2 2 3 4 2 7 2" xfId="20100"/>
    <cellStyle name="常规 2 10 2 3 3" xfId="20101"/>
    <cellStyle name="常规 2 2 3 4 2 6 2" xfId="20102"/>
    <cellStyle name="常规 9 4 4 3 2 2" xfId="20103"/>
    <cellStyle name="常规 2 2 3 4 2 3 5 2" xfId="20104"/>
    <cellStyle name="常规 2 2 3 4 2 3 4 3" xfId="20105"/>
    <cellStyle name="常规 2 2 3 4 2 3 3 3" xfId="20106"/>
    <cellStyle name="常规 2 3 5 2 3" xfId="20107"/>
    <cellStyle name="常规 57 2 3 3 3" xfId="20108"/>
    <cellStyle name="常规 4 15 2" xfId="20109"/>
    <cellStyle name="常规 4 20 2" xfId="20110"/>
    <cellStyle name="常规 6 4 2 2 2 2" xfId="20111"/>
    <cellStyle name="常规 6 2 3 2 2 5 3" xfId="20112"/>
    <cellStyle name="常规 2 2 3 4 2 3 3 2" xfId="20113"/>
    <cellStyle name="常规 6 5 3 4 3 3 3" xfId="20114"/>
    <cellStyle name="常规 2 2 3 4 2 3 2 2" xfId="20115"/>
    <cellStyle name="常规 6 5 3 4 3 2 3" xfId="20116"/>
    <cellStyle name="常规 53 4 3 2 2" xfId="20117"/>
    <cellStyle name="常规 48 4 3 2 2" xfId="20118"/>
    <cellStyle name="常规 6 9 3 2 2 4 2 2" xfId="20119"/>
    <cellStyle name="常规 6 5 3 3 2 8" xfId="20120"/>
    <cellStyle name="常规 2 2 3 4 2 2 3 3" xfId="20121"/>
    <cellStyle name="常规 21 2 6 3" xfId="20122"/>
    <cellStyle name="常规 2 2 3 4 2 2 3 2 2" xfId="20123"/>
    <cellStyle name="常规 2 2 3 4 2 2 3 2" xfId="20124"/>
    <cellStyle name="常规 6 5 3 4 2 3 3" xfId="20125"/>
    <cellStyle name="常规 2 2 3 4 2 2 2 2 2" xfId="20126"/>
    <cellStyle name="常规 2 2 3 4 2 2 2 2" xfId="20127"/>
    <cellStyle name="常规 6 5 3 4 2 2 3" xfId="20128"/>
    <cellStyle name="检查单元格 2 6 5 2" xfId="20129"/>
    <cellStyle name="常规 6 5 3 3 2 6" xfId="20130"/>
    <cellStyle name="输入 2 10 3" xfId="20131"/>
    <cellStyle name="常规 2 2 3 4 2 2 2" xfId="20132"/>
    <cellStyle name="常规 2 2 3 4 2 2" xfId="20133"/>
    <cellStyle name="20% - 强调文字颜色 2 2 2 6 2" xfId="20134"/>
    <cellStyle name="常规 2 2 3 3 9 2" xfId="20135"/>
    <cellStyle name="20% - 强调文字颜色 2 2 2 5 2 2" xfId="20136"/>
    <cellStyle name="常规 2 2 3 3 8 2 2" xfId="20137"/>
    <cellStyle name="常规 5 3 6 5" xfId="20138"/>
    <cellStyle name="20% - 强调文字颜色 2 2 2 5 2" xfId="20139"/>
    <cellStyle name="常规 2 2 8 3 5 2 2" xfId="20140"/>
    <cellStyle name="常规 2 2 3 3 8 2" xfId="20141"/>
    <cellStyle name="常规 2 3 2 2 2 2 7" xfId="20142"/>
    <cellStyle name="20% - 强调文字颜色 2 2 2 4" xfId="20143"/>
    <cellStyle name="常规 2 2 3 3 7" xfId="20144"/>
    <cellStyle name="常规 3 2 6 3 4 2" xfId="20145"/>
    <cellStyle name="常规 3 2 6 3 4" xfId="20146"/>
    <cellStyle name="20% - 强调文字颜色 2 2 2 3 2" xfId="20147"/>
    <cellStyle name="20% - 强调文字颜色 2 15" xfId="20148"/>
    <cellStyle name="20% - 强调文字颜色 2 20" xfId="20149"/>
    <cellStyle name="常规 2 2 3 3 6 2" xfId="20150"/>
    <cellStyle name="20% - 强调文字颜色 2 2 2 2 6 2" xfId="20151"/>
    <cellStyle name="常规 2 2 3 3 5 6 2" xfId="20152"/>
    <cellStyle name="常规 6 3 2 2 2 2 3 3 3" xfId="20153"/>
    <cellStyle name="常规 4 7 8" xfId="20154"/>
    <cellStyle name="常规 32 3 3 2 2" xfId="20155"/>
    <cellStyle name="常规 27 3 3 2 2" xfId="20156"/>
    <cellStyle name="常规 7 3 3 7 2 2 2" xfId="20157"/>
    <cellStyle name="常规 5 6 2 7 2 2" xfId="20158"/>
    <cellStyle name="常规 3 2 6 2 7" xfId="20159"/>
    <cellStyle name="常规 4 6 3 3" xfId="20160"/>
    <cellStyle name="常规 3 2 6 2 6 2" xfId="20161"/>
    <cellStyle name="常规 4 2 2 3 2 3 5 2" xfId="20162"/>
    <cellStyle name="常规 2 2 7 2 3 3 2" xfId="20163"/>
    <cellStyle name="常规 4 6 2 3 2" xfId="20164"/>
    <cellStyle name="常规 3 2 6 2 5 2 2" xfId="20165"/>
    <cellStyle name="常规 3 2 6 2 5 2" xfId="20166"/>
    <cellStyle name="常规 4 6 2 3" xfId="20167"/>
    <cellStyle name="常规 3 2 6 2 5" xfId="20168"/>
    <cellStyle name="常规 3 2 6 2 4 3" xfId="20169"/>
    <cellStyle name="常规 3 2 6 2 4 2 2" xfId="20170"/>
    <cellStyle name="常规 3 2 6 2 4 2" xfId="20171"/>
    <cellStyle name="常规 2 7 5 6 2 2" xfId="20172"/>
    <cellStyle name="常规 8 5 2 3 2 3" xfId="20173"/>
    <cellStyle name="常规 3 8 4 3 3" xfId="20174"/>
    <cellStyle name="常规 59 3 3 3" xfId="20175"/>
    <cellStyle name="强调文字颜色 3 2 3 3 2 2 2" xfId="20176"/>
    <cellStyle name="常规 5 4 2 2 4 2" xfId="20177"/>
    <cellStyle name="常规 21 2 6 4 2" xfId="20178"/>
    <cellStyle name="常规 5 2 4 3 6" xfId="20179"/>
    <cellStyle name="常规 8 2 3 5 4" xfId="20180"/>
    <cellStyle name="常规 59 3 2 3" xfId="20181"/>
    <cellStyle name="常规 2 2 3 3 4" xfId="20182"/>
    <cellStyle name="常规 59 2 6 3" xfId="20183"/>
    <cellStyle name="常规 15 4 2 3 4" xfId="20184"/>
    <cellStyle name="常规 2 2 7 2 3 7" xfId="20185"/>
    <cellStyle name="常规 15 10" xfId="20186"/>
    <cellStyle name="常规 20 10" xfId="20187"/>
    <cellStyle name="常规 59 2 5 3" xfId="20188"/>
    <cellStyle name="常规 27 3 4 2 2 2" xfId="20189"/>
    <cellStyle name="常规 59 2 4 3" xfId="20190"/>
    <cellStyle name="强调文字颜色 3 2 5 2" xfId="20191"/>
    <cellStyle name="常规 3 13 5 3" xfId="20192"/>
    <cellStyle name="常规 15 2 4 2 2 3" xfId="20193"/>
    <cellStyle name="常规 24 2 2 4 2 2" xfId="20194"/>
    <cellStyle name="常规 2 2 3 3 3 3 4 2 2" xfId="20195"/>
    <cellStyle name="检查单元格 2 2 9 2 2" xfId="20196"/>
    <cellStyle name="常规 3 2 4 3 3 2 2" xfId="20197"/>
    <cellStyle name="常规 3 2 2 2 2 4 5 2 2" xfId="20198"/>
    <cellStyle name="常规 6 2 2 2 4" xfId="20199"/>
    <cellStyle name="常规 34 2 3 5 2" xfId="20200"/>
    <cellStyle name="常规 29 2 3 5 2" xfId="20201"/>
    <cellStyle name="适中 2 2 2 5" xfId="20202"/>
    <cellStyle name="强调文字颜色 4 2 2 2 3 3 3" xfId="20203"/>
    <cellStyle name="常规 2 8 2 6 2" xfId="20204"/>
    <cellStyle name="常规 2 2 2 3 4 3" xfId="20205"/>
    <cellStyle name="常规 3 11 3 3 2 2" xfId="20206"/>
    <cellStyle name="强调文字颜色 1 2 2 2 3 3" xfId="20207"/>
    <cellStyle name="常规 59 2 3 4 2" xfId="20208"/>
    <cellStyle name="常规 8 2 2 6 5 2" xfId="20209"/>
    <cellStyle name="常规 56 2 2 3 2 2" xfId="20210"/>
    <cellStyle name="常规 6 2 7 4 3" xfId="20211"/>
    <cellStyle name="适中 2 2 2 4 2" xfId="20212"/>
    <cellStyle name="强调文字颜色 4 2 2 2 3 3 2 2" xfId="20213"/>
    <cellStyle name="强调文字颜色 1 2 2 2 2 3" xfId="20214"/>
    <cellStyle name="常规 59 2 3 3 2" xfId="20215"/>
    <cellStyle name="常规 8 2 2 6 4 2" xfId="20216"/>
    <cellStyle name="强调文字颜色 3 2 2 2" xfId="20217"/>
    <cellStyle name="常规 3 13 2 3" xfId="20218"/>
    <cellStyle name="常规 3 2 4 2 2 2" xfId="20219"/>
    <cellStyle name="好 2 4 10" xfId="20220"/>
    <cellStyle name="常规 2 2 3 3 3 2 7" xfId="20221"/>
    <cellStyle name="常规 2 2 3 3 3 2 6 2" xfId="20222"/>
    <cellStyle name="常规 3 7 3 6 3" xfId="20223"/>
    <cellStyle name="常规 3 12 5 3" xfId="20224"/>
    <cellStyle name="常规 2 2 3 3 3 2 5 2" xfId="20225"/>
    <cellStyle name="常规 9 3 5 2 2 2" xfId="20226"/>
    <cellStyle name="强调文字颜色 4 2 2 2 8 2" xfId="20227"/>
    <cellStyle name="常规 59 2 2 6" xfId="20228"/>
    <cellStyle name="注释 2 6 5" xfId="20229"/>
    <cellStyle name="常规 59 2 2 5 2" xfId="20230"/>
    <cellStyle name="常规 15 2 4 3 4 3" xfId="20231"/>
    <cellStyle name="常规 3 7 3 5 3" xfId="20232"/>
    <cellStyle name="常规 6 5 2 2 2 2 2 5 2" xfId="20233"/>
    <cellStyle name="常规 2 2 3 3 3 2 4 2" xfId="20234"/>
    <cellStyle name="常规 3 11 3 2 3" xfId="20235"/>
    <cellStyle name="常规 34 4 5 2 2" xfId="20236"/>
    <cellStyle name="常规 29 4 5 2 2" xfId="20237"/>
    <cellStyle name="解释性文本 2 2 2 5 2 2" xfId="20238"/>
    <cellStyle name="常规 59 2 2 5" xfId="20239"/>
    <cellStyle name="常规 56 2 2 2 3" xfId="20240"/>
    <cellStyle name="常规 8 2 2 5 6" xfId="20241"/>
    <cellStyle name="常规 29 2 3 4 2" xfId="20242"/>
    <cellStyle name="常规 34 2 3 4 2" xfId="20243"/>
    <cellStyle name="强调文字颜色 4 2 2 2 3 2 3" xfId="20244"/>
    <cellStyle name="常规 6 10 3 3 3 2" xfId="20245"/>
    <cellStyle name="常规 30 10 2 2" xfId="20246"/>
    <cellStyle name="注释 2 5 6" xfId="20247"/>
    <cellStyle name="常规 59 2 2 4 3" xfId="20248"/>
    <cellStyle name="常规 8 2 4 4 4 2" xfId="20249"/>
    <cellStyle name="常规 5 9 5 2 2" xfId="20250"/>
    <cellStyle name="常规 3 2 2 3 2 4 3 2" xfId="20251"/>
    <cellStyle name="40% - 强调文字颜色 6 2 2 2 8 2" xfId="20252"/>
    <cellStyle name="常规 6 15 3 2" xfId="20253"/>
    <cellStyle name="常规 6 5 2 2 2 2 2 4 3" xfId="20254"/>
    <cellStyle name="常规 2 2 3 3 3 2 3 3" xfId="20255"/>
    <cellStyle name="常规 27 4 3 4" xfId="20256"/>
    <cellStyle name="常规 10 2 7 2 6" xfId="20257"/>
    <cellStyle name="常规 3 11 3 2 2 2" xfId="20258"/>
    <cellStyle name="常规 2 2 2 2 4 3" xfId="20259"/>
    <cellStyle name="注释 2 5 5" xfId="20260"/>
    <cellStyle name="常规 8 2 2 5 5 2" xfId="20261"/>
    <cellStyle name="常规 59 2 2 4 2" xfId="20262"/>
    <cellStyle name="常规 56 2 2 2 2 2" xfId="20263"/>
    <cellStyle name="40% - 强调文字颜色 6 2 14" xfId="20264"/>
    <cellStyle name="常规 6 2 6 4 3" xfId="20265"/>
    <cellStyle name="常规 3 11 3 2 2" xfId="20266"/>
    <cellStyle name="常规 6 7 3 2 3 2 3" xfId="20267"/>
    <cellStyle name="强调文字颜色 6 2 2 3 4 2 2" xfId="20268"/>
    <cellStyle name="常规 8 2 2 5 5" xfId="20269"/>
    <cellStyle name="常规 5 7 6 3" xfId="20270"/>
    <cellStyle name="常规 59 2 2 4" xfId="20271"/>
    <cellStyle name="常规 56 2 2 2 2" xfId="20272"/>
    <cellStyle name="常规 2 2 2 2 3 2 2 2 2" xfId="20273"/>
    <cellStyle name="常规 8 2 2 5 4 3" xfId="20274"/>
    <cellStyle name="注释 2 4 6" xfId="20275"/>
    <cellStyle name="常规 59 2 2 3 3" xfId="20276"/>
    <cellStyle name="常规 8 2 4 4 3 2" xfId="20277"/>
    <cellStyle name="常规 2 2 2 2 2 4 6 2" xfId="20278"/>
    <cellStyle name="常规 5 7 6 2 2" xfId="20279"/>
    <cellStyle name="常规 59 2 2 3 2" xfId="20280"/>
    <cellStyle name="注释 2 4 5" xfId="20281"/>
    <cellStyle name="常规 8 2 2 5 4 2" xfId="20282"/>
    <cellStyle name="常规 4 2 2 2 6 3" xfId="20283"/>
    <cellStyle name="常规 15 2 4 3 2 3" xfId="20284"/>
    <cellStyle name="常规 59 2 2 3" xfId="20285"/>
    <cellStyle name="常规 8 2 2 5 4" xfId="20286"/>
    <cellStyle name="常规 5 7 6 2" xfId="20287"/>
    <cellStyle name="常规 3 2 3 3 4 6 2" xfId="20288"/>
    <cellStyle name="强调文字颜色 2 2 5 2 3" xfId="20289"/>
    <cellStyle name="常规 10 2 2 5 2" xfId="20290"/>
    <cellStyle name="常规 15 2 3 2 2 3 3" xfId="20291"/>
    <cellStyle name="常规 7 2 3 3 2 3 5" xfId="20292"/>
    <cellStyle name="常规 2 2 3 3 3 2" xfId="20293"/>
    <cellStyle name="常规 3 2 2 3 2 8" xfId="20294"/>
    <cellStyle name="常规 6 19" xfId="20295"/>
    <cellStyle name="常规 2 2 3 3 3" xfId="20296"/>
    <cellStyle name="差 2 2 8" xfId="20297"/>
    <cellStyle name="常规 28 5 2 2 2" xfId="20298"/>
    <cellStyle name="常规 8 2 4 4 2 3" xfId="20299"/>
    <cellStyle name="常规 2 4 3 2 6 2 2" xfId="20300"/>
    <cellStyle name="常规 2 2 2 2 2 4 5 3" xfId="20301"/>
    <cellStyle name="常规 2 2 3 3 2 7 3" xfId="20302"/>
    <cellStyle name="常规 10 2 3 3 3 4 3" xfId="20303"/>
    <cellStyle name="常规 2 2 3 3 2 7 2 2" xfId="20304"/>
    <cellStyle name="常规 2 9 2 2 4 2 2" xfId="20305"/>
    <cellStyle name="20% - 强调文字颜色 3 2 2 2 2 3 3" xfId="20306"/>
    <cellStyle name="常规 7 2 3 4 2 8 2" xfId="20307"/>
    <cellStyle name="警告文本 2 2 2 4 2 2" xfId="20308"/>
    <cellStyle name="常规 2 2 3 3 2 6 3" xfId="20309"/>
    <cellStyle name="常规 9 3 3 7 3" xfId="20310"/>
    <cellStyle name="常规 4 2 5 3 2 2 2" xfId="20311"/>
    <cellStyle name="常规 4 2 5 3 2 2" xfId="20312"/>
    <cellStyle name="常规 2 2 3 3 2 4 6 2" xfId="20313"/>
    <cellStyle name="常规 9 3 4 4 2 2" xfId="20314"/>
    <cellStyle name="常规 2 2 3 3 2 4 5 2" xfId="20315"/>
    <cellStyle name="常规 34 4 5 3" xfId="20316"/>
    <cellStyle name="常规 29 4 5 3" xfId="20317"/>
    <cellStyle name="解释性文本 2 2 2 5 3" xfId="20318"/>
    <cellStyle name="常规 2 2 3 3 2 4 4 2 2" xfId="20319"/>
    <cellStyle name="常规 5 3 3 2 2 4" xfId="20320"/>
    <cellStyle name="常规 3 3 4 4 2 2 2" xfId="20321"/>
    <cellStyle name="常规 2 2 3 3 2 4 2 3" xfId="20322"/>
    <cellStyle name="常规 3 3 3 2 2 8" xfId="20323"/>
    <cellStyle name="常规 6 5 2 3 4 6" xfId="20324"/>
    <cellStyle name="常规 3 3 5 3 4 3" xfId="20325"/>
    <cellStyle name="常规 3 2 2 2 4 2 5 2" xfId="20326"/>
    <cellStyle name="常规 3 7 3" xfId="20327"/>
    <cellStyle name="注释 2 2 10 2 2" xfId="20328"/>
    <cellStyle name="常规 9 3 4 3 4" xfId="20329"/>
    <cellStyle name="常规 2 2 3 3 2 3 7" xfId="20330"/>
    <cellStyle name="常规 2 2 3 9 2 2" xfId="20331"/>
    <cellStyle name="常规 9 3 4 3 3 2" xfId="20332"/>
    <cellStyle name="常规 2 2 3 3 2 3 6 2" xfId="20333"/>
    <cellStyle name="常规 5 3 4 2 2 3" xfId="20334"/>
    <cellStyle name="常规 52 4 4 2 2" xfId="20335"/>
    <cellStyle name="常规 47 4 4 2 2" xfId="20336"/>
    <cellStyle name="常规 3 6 4 6 3" xfId="20337"/>
    <cellStyle name="常规 33 4 5 3" xfId="20338"/>
    <cellStyle name="常规 28 4 5 3" xfId="20339"/>
    <cellStyle name="60% - 强调文字颜色 6 2 3 3 6" xfId="20340"/>
    <cellStyle name="常规 2 2 3 3 2 3 4 2 2" xfId="20341"/>
    <cellStyle name="常规 3 6 4 5 3" xfId="20342"/>
    <cellStyle name="常规 2 2 3 3 2 3 4 2" xfId="20343"/>
    <cellStyle name="常规 15 4 4 3 3" xfId="20344"/>
    <cellStyle name="常规 33 3 5 3" xfId="20345"/>
    <cellStyle name="常规 28 3 5 3" xfId="20346"/>
    <cellStyle name="常规 2 2 3 3 2 3 3 2 2" xfId="20347"/>
    <cellStyle name="常规 2 2 4 6 6 2" xfId="20348"/>
    <cellStyle name="常规 3 6 4 4 3" xfId="20349"/>
    <cellStyle name="常规 2 6 6 7" xfId="20350"/>
    <cellStyle name="常规 2 3 3 6 4 2 2" xfId="20351"/>
    <cellStyle name="常规 31 7 3" xfId="20352"/>
    <cellStyle name="常规 26 7 3" xfId="20353"/>
    <cellStyle name="警告文本 2 3 9 2" xfId="20354"/>
    <cellStyle name="常规 2 2 2 2 2 2 4 3 2 2" xfId="20355"/>
    <cellStyle name="常规 7 3 3 3 8" xfId="20356"/>
    <cellStyle name="常规 6 12 2 7 3" xfId="20357"/>
    <cellStyle name="常规 17 3 4 2 2 2" xfId="20358"/>
    <cellStyle name="常规 22 3 4 2 2 2" xfId="20359"/>
    <cellStyle name="常规 4 6 9 2" xfId="20360"/>
    <cellStyle name="常规 4 2 3 2 4 4 2 2" xfId="20361"/>
    <cellStyle name="常规 8 5 5 7" xfId="20362"/>
    <cellStyle name="常规 3 3 3 2 3 3 3" xfId="20363"/>
    <cellStyle name="常规 2 2 3 3 2 2 8" xfId="20364"/>
    <cellStyle name="常规 9 3 4 2 5" xfId="20365"/>
    <cellStyle name="常规 4 3 5 2" xfId="20366"/>
    <cellStyle name="常规 7 2 2 4 3 2 3" xfId="20367"/>
    <cellStyle name="常规 9 3 4 2 4 2" xfId="20368"/>
    <cellStyle name="常规 2 2 3 3 2 2 7 2" xfId="20369"/>
    <cellStyle name="常规 9 3 4 2 3 3" xfId="20370"/>
    <cellStyle name="常规 2 2 3 3 2 2 6 3" xfId="20371"/>
    <cellStyle name="常规 5 3 3 2 3 5" xfId="20372"/>
    <cellStyle name="常规 41 4 4 2" xfId="20373"/>
    <cellStyle name="常规 36 4 4 2" xfId="20374"/>
    <cellStyle name="常规 15 7 5 2 2" xfId="20375"/>
    <cellStyle name="常规 27 6 5 3" xfId="20376"/>
    <cellStyle name="常规 9 3 4 2 3 2 2" xfId="20377"/>
    <cellStyle name="常规 2 2 3 3 2 2 6 2 2" xfId="20378"/>
    <cellStyle name="适中 2 2 2 4 3" xfId="20379"/>
    <cellStyle name="常规 52 4 3 2 2" xfId="20380"/>
    <cellStyle name="常规 47 4 3 2 2" xfId="20381"/>
    <cellStyle name="警告文本 2 2 4 5 2" xfId="20382"/>
    <cellStyle name="常规 9 3 4 2 2 2" xfId="20383"/>
    <cellStyle name="常规 2 2 3 3 2 2 5 2" xfId="20384"/>
    <cellStyle name="常规 6 5 2 4 2 4 3" xfId="20385"/>
    <cellStyle name="常规 2 2 3 3 2 2 4 2" xfId="20386"/>
    <cellStyle name="常规 6 5 2 3 2 8" xfId="20387"/>
    <cellStyle name="常规 2 2 3 3 2 2 4" xfId="20388"/>
    <cellStyle name="常规 3 4 4 5 2" xfId="20389"/>
    <cellStyle name="强调文字颜色 1 2 3 11" xfId="20390"/>
    <cellStyle name="常规 2 5 6 7 2 2" xfId="20391"/>
    <cellStyle name="常规 8 3 3 4 2 3" xfId="20392"/>
    <cellStyle name="常规 2 2 3 3 2 2 3 6" xfId="20393"/>
    <cellStyle name="常规 2 2 3 3 2 2 3 4" xfId="20394"/>
    <cellStyle name="常规 4 2 2 4 3 4 3" xfId="20395"/>
    <cellStyle name="常规 2 2 3 2 7" xfId="20396"/>
    <cellStyle name="常规 2 2 3 3 2 2 3 3" xfId="20397"/>
    <cellStyle name="常规 7 2 2 3 2 2 3" xfId="20398"/>
    <cellStyle name="常规 3 2 5 2" xfId="20399"/>
    <cellStyle name="常规 2 2 3 3 2 2 3 2 3" xfId="20400"/>
    <cellStyle name="常规 5 2 3 2 5" xfId="20401"/>
    <cellStyle name="常规 5 2 2 2 2 7 2" xfId="20402"/>
    <cellStyle name="常规 2 2 3 3 2 2 3 2 2 2" xfId="20403"/>
    <cellStyle name="常规 6 8 8" xfId="20404"/>
    <cellStyle name="常规 6 5 2 4 2 3 3" xfId="20405"/>
    <cellStyle name="常规 2 2 3 3 2 2 3 2" xfId="20406"/>
    <cellStyle name="常规 6 5 2 3 2 7" xfId="20407"/>
    <cellStyle name="常规 8 6 2 6" xfId="20408"/>
    <cellStyle name="常规 2 2 2 2 2 3 3 4 2" xfId="20409"/>
    <cellStyle name="常规 6 5 2 2 2 2 3 2 2 2" xfId="20410"/>
    <cellStyle name="常规 2 2 3 3 2 2 3" xfId="20411"/>
    <cellStyle name="常规 2 2 2 6 6 2" xfId="20412"/>
    <cellStyle name="常规 3 4 4 4 3" xfId="20413"/>
    <cellStyle name="常规 2 2 3 3 2 2 2 7" xfId="20414"/>
    <cellStyle name="常规 2 4 3 4 3 4 2" xfId="20415"/>
    <cellStyle name="常规 21 7 3 2 2" xfId="20416"/>
    <cellStyle name="常规 4 3 3 3" xfId="20417"/>
    <cellStyle name="常规 6 12 2 8 2" xfId="20418"/>
    <cellStyle name="常规 7 3 3 4 7" xfId="20419"/>
    <cellStyle name="常规 15 3 3 6 3" xfId="20420"/>
    <cellStyle name="常规 2 2 3 3 2 2 2 5 2" xfId="20421"/>
    <cellStyle name="常规 21 7 3 2" xfId="20422"/>
    <cellStyle name="常规 2 2 3 3 2 2 2 5" xfId="20423"/>
    <cellStyle name="常规 10 2 6 2 2 5" xfId="20424"/>
    <cellStyle name="常规 2 2 3 3 2 2 2 4 2 2" xfId="20425"/>
    <cellStyle name="常规 2 2 3 3 2 2 2 4 2" xfId="20426"/>
    <cellStyle name="常规 7 3 3 6 6 3" xfId="20427"/>
    <cellStyle name="常规 27 2 7 3" xfId="20428"/>
    <cellStyle name="常规 15 3 3 5 3" xfId="20429"/>
    <cellStyle name="常规 4 2 5 3 4 2 2" xfId="20430"/>
    <cellStyle name="常规 43 2 2 2 2 2" xfId="20431"/>
    <cellStyle name="常规 38 2 2 2 2 2" xfId="20432"/>
    <cellStyle name="常规 2 5 2 2 3 5" xfId="20433"/>
    <cellStyle name="常规 2 2 3 3 2 2 2 3 3" xfId="20434"/>
    <cellStyle name="常规 7 3 3 2 8" xfId="20435"/>
    <cellStyle name="常规 6 12 2 6 3" xfId="20436"/>
    <cellStyle name="常规 2 2 4 5 5 3" xfId="20437"/>
    <cellStyle name="常规 3 6 3 3 4" xfId="20438"/>
    <cellStyle name="常规 6 5 2 2 2 2 2 2 2 2" xfId="20439"/>
    <cellStyle name="常规 2 2 3 2 2 2 3" xfId="20440"/>
    <cellStyle name="常规 6 5 2 3 2 6 2 2" xfId="20441"/>
    <cellStyle name="常规 6 6 5 8" xfId="20442"/>
    <cellStyle name="常规 6 5 2 4 2 2 3" xfId="20443"/>
    <cellStyle name="常规 2 2 3 3 2 2 2 2" xfId="20444"/>
    <cellStyle name="常规 7 2 3 3 2 2 5 2" xfId="20445"/>
    <cellStyle name="常规 2 2 3 3 2 2 2" xfId="20446"/>
    <cellStyle name="常规 7 2 3 3 2 2 5" xfId="20447"/>
    <cellStyle name="常规 2 2 3 3 2 2" xfId="20448"/>
    <cellStyle name="差 2 2 7 2" xfId="20449"/>
    <cellStyle name="常规 2 2 3 3 10" xfId="20450"/>
    <cellStyle name="常规 6 2 6 3 4" xfId="20451"/>
    <cellStyle name="常规 3 2 5 4 4 2" xfId="20452"/>
    <cellStyle name="常规 6 6 2 2 3 6 3" xfId="20453"/>
    <cellStyle name="常规 3 2 5 4 4" xfId="20454"/>
    <cellStyle name="常规 6 4 2 3 3 6" xfId="20455"/>
    <cellStyle name="常规 4 2 5 2 6 3" xfId="20456"/>
    <cellStyle name="常规 21 2 3 2 2 7" xfId="20457"/>
    <cellStyle name="常规 3 2 2 7 4 2 2" xfId="20458"/>
    <cellStyle name="警告文本 2 3 10" xfId="20459"/>
    <cellStyle name="常规 6 4 2 3 3 5 2" xfId="20460"/>
    <cellStyle name="常规 4 2 5 2 6 2 2" xfId="20461"/>
    <cellStyle name="强调文字颜色 5 2 2 4 2 3" xfId="20462"/>
    <cellStyle name="常规 3 6 2 5 2" xfId="20463"/>
    <cellStyle name="常规 2 2 3 2 6 5 3" xfId="20464"/>
    <cellStyle name="常规 2 2 3 2 6 5 2 2" xfId="20465"/>
    <cellStyle name="常规 3 7 2 3" xfId="20466"/>
    <cellStyle name="常规 3 2 5 3 5 2" xfId="20467"/>
    <cellStyle name="常规 3 2 5 3 4 3" xfId="20468"/>
    <cellStyle name="常规 7 3 3 8 2" xfId="20469"/>
    <cellStyle name="链接单元格 2 6" xfId="20470"/>
    <cellStyle name="常规 32 4 3" xfId="20471"/>
    <cellStyle name="常规 27 4 3" xfId="20472"/>
    <cellStyle name="常规 3 2 5 3 4 2 2" xfId="20473"/>
    <cellStyle name="汇总 2 9" xfId="20474"/>
    <cellStyle name="常规 5 2 4 5 2 2" xfId="20475"/>
    <cellStyle name="常规 2 2 3 2 6 2 2 2" xfId="20476"/>
    <cellStyle name="常规 6 6 2 2 3 5 3" xfId="20477"/>
    <cellStyle name="常规 3 2 5 3 4" xfId="20478"/>
    <cellStyle name="常规 6 4 2 3 2 6" xfId="20479"/>
    <cellStyle name="常规 4 2 5 2 5 3" xfId="20480"/>
    <cellStyle name="常规 6 4 2 3 2 5 2" xfId="20481"/>
    <cellStyle name="常规 4 2 5 2 5 2 2" xfId="20482"/>
    <cellStyle name="常规 6 4 2 3 2 5" xfId="20483"/>
    <cellStyle name="常规 4 2 5 2 5 2" xfId="20484"/>
    <cellStyle name="常规 3 7 9" xfId="20485"/>
    <cellStyle name="常规 4 3 2 3 2 2 2" xfId="20486"/>
    <cellStyle name="常规 27 3 2 2 3" xfId="20487"/>
    <cellStyle name="计算 2 2 3 2 2" xfId="20488"/>
    <cellStyle name="常规 3 2 5 2 8" xfId="20489"/>
    <cellStyle name="常规 2 4 2 3 4 4 2" xfId="20490"/>
    <cellStyle name="常规 3 6 2 3 2" xfId="20491"/>
    <cellStyle name="常规 3 2 5 2 5 2 2" xfId="20492"/>
    <cellStyle name="汇总 2 3 10" xfId="20493"/>
    <cellStyle name="常规 2 9 4 3 3" xfId="20494"/>
    <cellStyle name="常规 4 9 7 2" xfId="20495"/>
    <cellStyle name="常规 58 4 3 3" xfId="20496"/>
    <cellStyle name="常规 3 6 2 3" xfId="20497"/>
    <cellStyle name="常规 3 2 5 2 5 2" xfId="20498"/>
    <cellStyle name="常规 3 2 5 2 5" xfId="20499"/>
    <cellStyle name="常规 3 2 5 2 4 3" xfId="20500"/>
    <cellStyle name="常规 3 2 5 2 4 2" xfId="20501"/>
    <cellStyle name="常规 2 2 3 2 5" xfId="20502"/>
    <cellStyle name="常规 4 2 5 2 4 3" xfId="20503"/>
    <cellStyle name="常规 4 2 5 2 4 2" xfId="20504"/>
    <cellStyle name="常规 2 2 2 4 2 6" xfId="20505"/>
    <cellStyle name="常规 23 3 4 3" xfId="20506"/>
    <cellStyle name="常规 3 4 4 4 2 2" xfId="20507"/>
    <cellStyle name="常规 2 2 3 3 2 2 2 6 2" xfId="20508"/>
    <cellStyle name="常规 15 3 2 6" xfId="20509"/>
    <cellStyle name="常规 7 3 3 5 7" xfId="20510"/>
    <cellStyle name="常规 2 2 2 2 4 2 5 3" xfId="20511"/>
    <cellStyle name="常规 8 2 6 2 2 3" xfId="20512"/>
    <cellStyle name="常规 2 4 3 4 4 2 2" xfId="20513"/>
    <cellStyle name="常规 5 5 2 2 3 2" xfId="20514"/>
    <cellStyle name="常规 2 8 3 3 3" xfId="20515"/>
    <cellStyle name="常规 3 2 3 3 3 7" xfId="20516"/>
    <cellStyle name="常规 2 2 3 2 4" xfId="20517"/>
    <cellStyle name="常规 5 2 2 3 3 4 3" xfId="20518"/>
    <cellStyle name="常规 9 5 5 6 3" xfId="20519"/>
    <cellStyle name="常规 3 3 12" xfId="20520"/>
    <cellStyle name="常规 2 2 2 3 4 6" xfId="20521"/>
    <cellStyle name="常规 23 2 6 3" xfId="20522"/>
    <cellStyle name="常规 2 2 3 2 3 7 3" xfId="20523"/>
    <cellStyle name="40% - 强调文字颜色 4 2 2 2 9 3" xfId="20524"/>
    <cellStyle name="常规 4 2 5 2 3 3 2 2" xfId="20525"/>
    <cellStyle name="常规 2 2 2 3 4 5 2" xfId="20526"/>
    <cellStyle name="常规 23 2 6 2 2" xfId="20527"/>
    <cellStyle name="常规 10 2 2 4 3 4 3" xfId="20528"/>
    <cellStyle name="常规 2 2 3 2 3 7 2 2" xfId="20529"/>
    <cellStyle name="常规 4 2 5 2 3 3 2" xfId="20530"/>
    <cellStyle name="常规 15 3 2 3 4" xfId="20531"/>
    <cellStyle name="常规 6 10 3 4 3 2 2" xfId="20532"/>
    <cellStyle name="常规 2 2 6 2 3 7" xfId="20533"/>
    <cellStyle name="常规 9 2 4 7 3" xfId="20534"/>
    <cellStyle name="常规 4 2 5 2 3 2 2" xfId="20535"/>
    <cellStyle name="常规 2 2 3 2 3 4 6 2" xfId="20536"/>
    <cellStyle name="常规 2 2 4 2 7 3" xfId="20537"/>
    <cellStyle name="强调文字颜色 5 2 2 2 2 5" xfId="20538"/>
    <cellStyle name="常规 2 2 3 2 3 4 5 2 2" xfId="20539"/>
    <cellStyle name="常规 9 2 5 4 2 2" xfId="20540"/>
    <cellStyle name="常规 2 2 3 2 3 4 5 2" xfId="20541"/>
    <cellStyle name="常规 4 2 2 6 2 3" xfId="20542"/>
    <cellStyle name="常规 2 2 6 3 2 2 2 2" xfId="20543"/>
    <cellStyle name="常规 10 12" xfId="20544"/>
    <cellStyle name="常规 2 7 5 4 3" xfId="20545"/>
    <cellStyle name="20% - 强调文字颜色 4 2 2 2 3 4 3" xfId="20546"/>
    <cellStyle name="常规 4 3 2 3" xfId="20547"/>
    <cellStyle name="常规 2 4 3 4 3 3 2" xfId="20548"/>
    <cellStyle name="常规 2 7 4 6 3" xfId="20549"/>
    <cellStyle name="常规 23 2 2 4 3" xfId="20550"/>
    <cellStyle name="常规 2 2 3 2 3 3 4 3" xfId="20551"/>
    <cellStyle name="常规 3 9 3 6 2 2" xfId="20552"/>
    <cellStyle name="常规 2 7 4 5 3" xfId="20553"/>
    <cellStyle name="计算 2 3 4" xfId="20554"/>
    <cellStyle name="常规 2 6 6 2 2 2" xfId="20555"/>
    <cellStyle name="常规 58 2 3 4 2" xfId="20556"/>
    <cellStyle name="常规 11 6 3 3" xfId="20557"/>
    <cellStyle name="常规 2 7 4 4 3" xfId="20558"/>
    <cellStyle name="计算 2 2 4 2" xfId="20559"/>
    <cellStyle name="常规 2 4 2 3 5 4" xfId="20560"/>
    <cellStyle name="常规 58 2 3 3 2 2" xfId="20561"/>
    <cellStyle name="强调文字颜色 3 2 3 2 3 3" xfId="20562"/>
    <cellStyle name="常规 2 7 4 3 3" xfId="20563"/>
    <cellStyle name="常规 4 7 7 2" xfId="20564"/>
    <cellStyle name="常规 58 2 3 3" xfId="20565"/>
    <cellStyle name="常规 3 2 3 2 2 3" xfId="20566"/>
    <cellStyle name="常规 2 2 3 2 3 2 8" xfId="20567"/>
    <cellStyle name="常规 9 2 5 2 5" xfId="20568"/>
    <cellStyle name="常规 3 2 3 2 2 2 2" xfId="20569"/>
    <cellStyle name="常规 2 2 3 2 3 2 7 2" xfId="20570"/>
    <cellStyle name="常规 9 2 5 2 4 2" xfId="20571"/>
    <cellStyle name="常规 2 4 3 4 3 2 2" xfId="20572"/>
    <cellStyle name="常规 2 2 3 2 3 2 6" xfId="20573"/>
    <cellStyle name="常规 9 2 5 2 3" xfId="20574"/>
    <cellStyle name="常规 38 2 3 2 3" xfId="20575"/>
    <cellStyle name="常规 43 2 3 2 3" xfId="20576"/>
    <cellStyle name="常规 4 2 5 4 4 3" xfId="20577"/>
    <cellStyle name="常规 9 2 5 2 2 2 2" xfId="20578"/>
    <cellStyle name="常规 2 2 2 2 7 3" xfId="20579"/>
    <cellStyle name="常规 2 2 3 2 3 2 5 2 2" xfId="20580"/>
    <cellStyle name="常规 2 7 3 6 3" xfId="20581"/>
    <cellStyle name="常规 38 2 3 2 2" xfId="20582"/>
    <cellStyle name="常规 43 2 3 2 2" xfId="20583"/>
    <cellStyle name="常规 4 2 5 4 4 2" xfId="20584"/>
    <cellStyle name="常规 9 2 5 2 2" xfId="20585"/>
    <cellStyle name="常规 2 2 3 2 3 2 5" xfId="20586"/>
    <cellStyle name="常规 2 2 3 2 3 2 4 2 2" xfId="20587"/>
    <cellStyle name="常规 5 2 2 3 2 8" xfId="20588"/>
    <cellStyle name="常规 58 2 2 5 2" xfId="20589"/>
    <cellStyle name="常规 3 9 3 5 2 2" xfId="20590"/>
    <cellStyle name="常规 2 7 3 5 3" xfId="20591"/>
    <cellStyle name="常规 2 2 3 2 3 2 4 2" xfId="20592"/>
    <cellStyle name="常规 10 2 14" xfId="20593"/>
    <cellStyle name="常规 2 2 3 2 3 2 3 6" xfId="20594"/>
    <cellStyle name="常规 6 6 3 3 2 3 3 2" xfId="20595"/>
    <cellStyle name="60% - 强调文字颜色 3 2 2 2 8" xfId="20596"/>
    <cellStyle name="常规 2 5 4 5 2" xfId="20597"/>
    <cellStyle name="60% - 强调文字颜色 5 2 3" xfId="20598"/>
    <cellStyle name="常规 3 10 3 2 2 2" xfId="20599"/>
    <cellStyle name="常规 58 2 2 4 2" xfId="20600"/>
    <cellStyle name="常规 3 10 3 2 2" xfId="20601"/>
    <cellStyle name="强调文字颜色 6 2 2 2 4 2 2" xfId="20602"/>
    <cellStyle name="常规 4 7 6 3" xfId="20603"/>
    <cellStyle name="常规 58 2 2 4" xfId="20604"/>
    <cellStyle name="常规 2 5 4 4 2 2" xfId="20605"/>
    <cellStyle name="常规 2 2 3 2 3 2 2 6 2" xfId="20606"/>
    <cellStyle name="常规 6 6 3 3 2 3 2 2 2" xfId="20607"/>
    <cellStyle name="常规 21 2 3 2 2 4" xfId="20608"/>
    <cellStyle name="常规 2 2 3 2 3 2 2 2 3" xfId="20609"/>
    <cellStyle name="强调文字颜色 3 2 2 2 3 3" xfId="20610"/>
    <cellStyle name="常规 58 2 2 3 2 2" xfId="20611"/>
    <cellStyle name="常规 3 2 11 2 2" xfId="20612"/>
    <cellStyle name="常规 2 2 3 2 3 2 2 2 2" xfId="20613"/>
    <cellStyle name="常规 6 4 3 6 4 3" xfId="20614"/>
    <cellStyle name="常规 4 7 6 2 2" xfId="20615"/>
    <cellStyle name="常规 58 2 2 3 2" xfId="20616"/>
    <cellStyle name="常规 2 7 3 3 3" xfId="20617"/>
    <cellStyle name="强调文字颜色 2 2 4 4 3" xfId="20618"/>
    <cellStyle name="常规 3 2 11" xfId="20619"/>
    <cellStyle name="常规 2 2 3 2 3 2 2" xfId="20620"/>
    <cellStyle name="常规 2 2 3 2 3 2" xfId="20621"/>
    <cellStyle name="常规 5 5 2" xfId="20622"/>
    <cellStyle name="常规 3 3 5 5 2 2" xfId="20623"/>
    <cellStyle name="常规 2 2 3 2 3" xfId="20624"/>
    <cellStyle name="常规 3 2 3 6 2 2 2" xfId="20625"/>
    <cellStyle name="常规 4 2 5 2 2 4" xfId="20626"/>
    <cellStyle name="常规 6 3 2 2 4 4 2 2" xfId="20627"/>
    <cellStyle name="常规 3 2 2 3 3 8" xfId="20628"/>
    <cellStyle name="常规 6 2 5 2 2 5" xfId="20629"/>
    <cellStyle name="常规 6 6 3 2 2 3 4" xfId="20630"/>
    <cellStyle name="输入 2 3" xfId="20631"/>
    <cellStyle name="常规 3 3 3 2 2 3 4 2" xfId="20632"/>
    <cellStyle name="常规 4 2 5 2 2 3 2 2" xfId="20633"/>
    <cellStyle name="常规 6 5 2 3 4 4 2 2" xfId="20634"/>
    <cellStyle name="常规 3 3 3 2 2 3 4" xfId="20635"/>
    <cellStyle name="常规 9 2 3 8 3" xfId="20636"/>
    <cellStyle name="常规 4 2 5 2 2 3 2" xfId="20637"/>
    <cellStyle name="常规 4 2 5 2 2 3" xfId="20638"/>
    <cellStyle name="常规 3 3 3 2 2 2 4 2" xfId="20639"/>
    <cellStyle name="常规 4 2 5 2 2 2 2 2" xfId="20640"/>
    <cellStyle name="常规 3 3 3 2 2 2 4" xfId="20641"/>
    <cellStyle name="常规 9 2 3 7 3" xfId="20642"/>
    <cellStyle name="常规 4 2 5 2 2 2 2" xfId="20643"/>
    <cellStyle name="常规 4 2 5 2 2 2" xfId="20644"/>
    <cellStyle name="常规 2 6 6 3 3" xfId="20645"/>
    <cellStyle name="常规 9 2 4 4 3 2" xfId="20646"/>
    <cellStyle name="常规 2 2 3 2 2 4 6 2" xfId="20647"/>
    <cellStyle name="常规 2 2 3 2 2 4 6" xfId="20648"/>
    <cellStyle name="常规 9 2 4 4 3" xfId="20649"/>
    <cellStyle name="常规 2 4 4 3 8" xfId="20650"/>
    <cellStyle name="常规 2 2 3 2 2 4 5 2 2" xfId="20651"/>
    <cellStyle name="强调文字颜色 3 2 9" xfId="20652"/>
    <cellStyle name="常规 3 9 2 2 2 3" xfId="20653"/>
    <cellStyle name="常规 9 2 4 4 2 2 2" xfId="20654"/>
    <cellStyle name="常规 2 2 3 2 2 4 5" xfId="20655"/>
    <cellStyle name="常规 9 2 4 4 2" xfId="20656"/>
    <cellStyle name="常规 3 2 2 2 2 4" xfId="20657"/>
    <cellStyle name="常规 7 3 2 3 2 2 5 2" xfId="20658"/>
    <cellStyle name="注释 2 3 2 3 3" xfId="20659"/>
    <cellStyle name="常规 2 4 4 4 3 2 2" xfId="20660"/>
    <cellStyle name="常规 2 2 3 2 2 4 4 2 2" xfId="20661"/>
    <cellStyle name="强调文字颜色 2 2 9" xfId="20662"/>
    <cellStyle name="常规 2 2 3 2 2 4 4 2" xfId="20663"/>
    <cellStyle name="常规 2 2 3 2 2 4 3 2" xfId="20664"/>
    <cellStyle name="常规 10 7 4 3 2 2" xfId="20665"/>
    <cellStyle name="常规 21 2 2 7 3" xfId="20666"/>
    <cellStyle name="常规 9 2 4 3 4" xfId="20667"/>
    <cellStyle name="常规 2 2 3 2 2 3 7" xfId="20668"/>
    <cellStyle name="常规 21 4 2 4 3" xfId="20669"/>
    <cellStyle name="常规 21 2 2 7 2 2" xfId="20670"/>
    <cellStyle name="常规 9 2 4 3 3 2" xfId="20671"/>
    <cellStyle name="常规 2 2 3 2 2 3 6 2" xfId="20672"/>
    <cellStyle name="常规 6 2 3 2 3 3 2 2" xfId="20673"/>
    <cellStyle name="常规 9 2 4 3 3" xfId="20674"/>
    <cellStyle name="常规 2 2 3 2 2 3 6" xfId="20675"/>
    <cellStyle name="常规 38 2 3 2" xfId="20676"/>
    <cellStyle name="常规 43 2 3 2" xfId="20677"/>
    <cellStyle name="常规 4 2 5 4 4" xfId="20678"/>
    <cellStyle name="常规 5 2 4 2 2 3" xfId="20679"/>
    <cellStyle name="常规 51 4 4 2 2" xfId="20680"/>
    <cellStyle name="常规 46 4 4 2 2" xfId="20681"/>
    <cellStyle name="常规 2 2 3 2 2 3 5 2 2" xfId="20682"/>
    <cellStyle name="常规 9 2 4 3 2 2 2" xfId="20683"/>
    <cellStyle name="常规 9 2 4 3 2 2" xfId="20684"/>
    <cellStyle name="常规 2 2 3 2 2 3 5 2" xfId="20685"/>
    <cellStyle name="常规 6 4 2 4 2 5" xfId="20686"/>
    <cellStyle name="常规 4 2 5 3 5 2" xfId="20687"/>
    <cellStyle name="常规 38 2 2 3 2" xfId="20688"/>
    <cellStyle name="常规 43 2 2 3 2" xfId="20689"/>
    <cellStyle name="常规 10 2 4 2 3 4 2 2" xfId="20690"/>
    <cellStyle name="常规 2 2 3 2 2 3 5" xfId="20691"/>
    <cellStyle name="常规 9 2 4 3 2" xfId="20692"/>
    <cellStyle name="常规 2 2 3 2 2 3 4 3" xfId="20693"/>
    <cellStyle name="常规 2 2 3 2 2 3 4 2" xfId="20694"/>
    <cellStyle name="常规 2 2 3 2 2 3 4" xfId="20695"/>
    <cellStyle name="常规 9 3 2 2 3 2 2 2" xfId="20696"/>
    <cellStyle name="常规 2 2 3 2 2 3 3 3" xfId="20697"/>
    <cellStyle name="常规 2 2 3 2 2 3 3 2" xfId="20698"/>
    <cellStyle name="常规 2 2 3 2 2 3 3" xfId="20699"/>
    <cellStyle name="常规 2 6 4 3 4" xfId="20700"/>
    <cellStyle name="常规 2 2 3 2 2 3 2 2" xfId="20701"/>
    <cellStyle name="强调文字颜色 5 2 2 2 3 6" xfId="20702"/>
    <cellStyle name="常规 2 2 3 2 2 3 2" xfId="20703"/>
    <cellStyle name="常规 2 2 3 2 2 3" xfId="20704"/>
    <cellStyle name="常规 9 2 3" xfId="20705"/>
    <cellStyle name="20% - 强调文字颜色 4 2 5 4" xfId="20706"/>
    <cellStyle name="常规 2 4 3 6 7" xfId="20707"/>
    <cellStyle name="常规 7 2 2 9" xfId="20708"/>
    <cellStyle name="常规 7 2 4 3 4 4 3" xfId="20709"/>
    <cellStyle name="常规 11 6 6 2" xfId="20710"/>
    <cellStyle name="常规 2 2 8 4 2" xfId="20711"/>
    <cellStyle name="常规 2 2 3 2 2 2 8" xfId="20712"/>
    <cellStyle name="常规 9 2 4 2 5" xfId="20713"/>
    <cellStyle name="常规 7 2 4 3 4 4 2 2" xfId="20714"/>
    <cellStyle name="常规 7 2 2 8 2" xfId="20715"/>
    <cellStyle name="常规 3 2 2 2 3 2 4 2 2" xfId="20716"/>
    <cellStyle name="常规 9 2 4 2 4 2" xfId="20717"/>
    <cellStyle name="常规 2 2 3 2 2 2 7 2" xfId="20718"/>
    <cellStyle name="常规 2 5 3 2 4 3 2" xfId="20719"/>
    <cellStyle name="常规 9 2 4 2 3 3" xfId="20720"/>
    <cellStyle name="常规 2 2 3 2 2 2 6 3" xfId="20721"/>
    <cellStyle name="常规 6 3 3 2 4 3" xfId="20722"/>
    <cellStyle name="常规 2 2 3 2 2 2 6 2 2" xfId="20723"/>
    <cellStyle name="常规 9 2 4 2 3 2 2" xfId="20724"/>
    <cellStyle name="常规 2 5 6 2 2 2" xfId="20725"/>
    <cellStyle name="常规 57 2 3 4 2" xfId="20726"/>
    <cellStyle name="常规 7 4 4 4 5 3" xfId="20727"/>
    <cellStyle name="常规 21 2 2 6 2 2" xfId="20728"/>
    <cellStyle name="常规 2 2 3 2 2 2 6 2" xfId="20729"/>
    <cellStyle name="常规 9 2 4 2 3 2" xfId="20730"/>
    <cellStyle name="常规 2 8 2 3" xfId="20731"/>
    <cellStyle name="常规 3 2 4 4 5 2" xfId="20732"/>
    <cellStyle name="常规 2 4 3 4 2 2 2" xfId="20733"/>
    <cellStyle name="常规 2 2 3 2 2 2 5 2 2" xfId="20734"/>
    <cellStyle name="常规 9 2 4 2 2 2 2" xfId="20735"/>
    <cellStyle name="常规 9 2 4 2 2 2" xfId="20736"/>
    <cellStyle name="常规 2 2 3 2 2 2 5 2" xfId="20737"/>
    <cellStyle name="常规 6 9" xfId="20738"/>
    <cellStyle name="常规 21 2 2 2 3 2 2" xfId="20739"/>
    <cellStyle name="常规 2 2 9 5 6 2" xfId="20740"/>
    <cellStyle name="常规 5 3 2 2 7 2" xfId="20741"/>
    <cellStyle name="常规 9 2 4 2 2" xfId="20742"/>
    <cellStyle name="常规 2 2 3 2 2 2 5" xfId="20743"/>
    <cellStyle name="常规 2 2 3 2 2 2 4 3" xfId="20744"/>
    <cellStyle name="常规 2 2 3 2 2 2 4 2" xfId="20745"/>
    <cellStyle name="20% - 强调文字颜色 6 2 3 3" xfId="20746"/>
    <cellStyle name="常规 2 6 3 4 6" xfId="20747"/>
    <cellStyle name="20% - 强调文字颜色 6 5" xfId="20748"/>
    <cellStyle name="常规 2 8" xfId="20749"/>
    <cellStyle name="常规 3 3 5 2 5" xfId="20750"/>
    <cellStyle name="常规 4 2 2 3 2 2 5 3" xfId="20751"/>
    <cellStyle name="常规 2 2 3 2 2 2 3 4 2" xfId="20752"/>
    <cellStyle name="常规 2 2 3 2 2 2 3 4" xfId="20753"/>
    <cellStyle name="常规 2 2 3 2 2 2 3 3 3" xfId="20754"/>
    <cellStyle name="常规 2 2 3 2 2 2 3 3 2 2" xfId="20755"/>
    <cellStyle name="20% - 强调文字颜色 4 2 2 2 2 2 2" xfId="20756"/>
    <cellStyle name="40% - 强调文字颜色 5 2 2 10" xfId="20757"/>
    <cellStyle name="20% - 强调文字颜色 1 2 3 8" xfId="20758"/>
    <cellStyle name="常规 15 4 3 6 2" xfId="20759"/>
    <cellStyle name="常规 2 2 4 4 5 3" xfId="20760"/>
    <cellStyle name="常规 3 6 2 3 4" xfId="20761"/>
    <cellStyle name="常规 2 6 3 4 4 2" xfId="20762"/>
    <cellStyle name="20% - 强调文字颜色 6 3 2" xfId="20763"/>
    <cellStyle name="常规 7 5 2 2 3" xfId="20764"/>
    <cellStyle name="常规 4 2 2 3 2 2 4 3" xfId="20765"/>
    <cellStyle name="常规 2 2 3 2 2 2 3 3 2" xfId="20766"/>
    <cellStyle name="20% - 强调文字颜色 5 2 4 2 2" xfId="20767"/>
    <cellStyle name="常规 6 5 3 3 3" xfId="20768"/>
    <cellStyle name="常规 2 5 3 5 5 2" xfId="20769"/>
    <cellStyle name="20% - 强调文字颜色 6 3" xfId="20770"/>
    <cellStyle name="常规 2 6 3 4 4" xfId="20771"/>
    <cellStyle name="常规 2 2 3 2 2 2 3 3" xfId="20772"/>
    <cellStyle name="常规 2 6 3 4 3 3" xfId="20773"/>
    <cellStyle name="20% - 强调文字颜色 6 2 3" xfId="20774"/>
    <cellStyle name="常规 2 2 3 2 2 2 3 2 3" xfId="20775"/>
    <cellStyle name="常规 2 7 2 2 3 2 3" xfId="20776"/>
    <cellStyle name="20% - 强调文字颜色 6 2 2" xfId="20777"/>
    <cellStyle name="常规 2 6 3 4 3 2" xfId="20778"/>
    <cellStyle name="常规 2 2 3 2 2 2 3 2" xfId="20779"/>
    <cellStyle name="20% - 强调文字颜色 5 7" xfId="20780"/>
    <cellStyle name="20% - 强调文字颜色 6 2 2 5" xfId="20781"/>
    <cellStyle name="常规 2 6 3 3 8" xfId="20782"/>
    <cellStyle name="20% - 强调文字颜色 6 2 2 4 2" xfId="20783"/>
    <cellStyle name="20% - 强调文字颜色 5 6 2" xfId="20784"/>
    <cellStyle name="常规 2 6 3 3 7 2" xfId="20785"/>
    <cellStyle name="常规 3 3 4 4 5" xfId="20786"/>
    <cellStyle name="常规 2 4 4 4 2 2" xfId="20787"/>
    <cellStyle name="常规 2 2 3 2 2 2 2 6 2" xfId="20788"/>
    <cellStyle name="常规 2 2 3 5 7" xfId="20789"/>
    <cellStyle name="20% - 强调文字颜色 2 2 4 4" xfId="20790"/>
    <cellStyle name="20% - 强调文字颜色 6 2 2 3 3" xfId="20791"/>
    <cellStyle name="常规 2 6 3 3 6 3" xfId="20792"/>
    <cellStyle name="常规 2 3 3 3 3 4" xfId="20793"/>
    <cellStyle name="常规 11 6 3 3 2" xfId="20794"/>
    <cellStyle name="20% - 强调文字颜色 5 5 2" xfId="20795"/>
    <cellStyle name="20% - 强调文字颜色 6 2 2 3 2" xfId="20796"/>
    <cellStyle name="常规 2 6 3 3 6 2" xfId="20797"/>
    <cellStyle name="常规 2 6 3 3 6" xfId="20798"/>
    <cellStyle name="20% - 强调文字颜色 5 5" xfId="20799"/>
    <cellStyle name="20% - 强调文字颜色 6 2 2 3" xfId="20800"/>
    <cellStyle name="常规 2 2 3 2 2 2 2 5" xfId="20801"/>
    <cellStyle name="40% - 强调文字颜色 6 2 6 5" xfId="20802"/>
    <cellStyle name="常规 4 2 2 2 2 3 4 2 2" xfId="20803"/>
    <cellStyle name="20% - 强调文字颜色 6 2 2 2 3" xfId="20804"/>
    <cellStyle name="常规 2 6 3 3 5 3" xfId="20805"/>
    <cellStyle name="20% - 强调文字颜色 6 2 2 2 2" xfId="20806"/>
    <cellStyle name="常规 2 6 3 3 5 2" xfId="20807"/>
    <cellStyle name="20% - 强调文字颜色 5 4 2" xfId="20808"/>
    <cellStyle name="常规 3 3 4 2 5" xfId="20809"/>
    <cellStyle name="常规 2 2 3 2 2 2 2 4 2" xfId="20810"/>
    <cellStyle name="常规 5 3 9 3" xfId="20811"/>
    <cellStyle name="常规 2 7 2 4 2" xfId="20812"/>
    <cellStyle name="常规 2 6 3 3 4 3" xfId="20813"/>
    <cellStyle name="常规 2 2 3 2 2 2 2 3 3" xfId="20814"/>
    <cellStyle name="常规 2 7 4 8" xfId="20815"/>
    <cellStyle name="常规 2 5 4 3 5" xfId="20816"/>
    <cellStyle name="常规 2 6 3 3 4 2 2" xfId="20817"/>
    <cellStyle name="常规 3 7 3 2 2 2" xfId="20818"/>
    <cellStyle name="常规 3 2 2 3 3 4 3" xfId="20819"/>
    <cellStyle name="常规 2 2 3 2 2 2 2 3 2 2" xfId="20820"/>
    <cellStyle name="常规 6 5 3 2 3 2" xfId="20821"/>
    <cellStyle name="常规 2 5 3 5 4 2 2" xfId="20822"/>
    <cellStyle name="常规 2 6 3 3 4 2" xfId="20823"/>
    <cellStyle name="20% - 强调文字颜色 5 3 2" xfId="20824"/>
    <cellStyle name="常规 15 11" xfId="20825"/>
    <cellStyle name="常规 56 2 2 5 2" xfId="20826"/>
    <cellStyle name="常规 6 5 3 2 3" xfId="20827"/>
    <cellStyle name="常规 2 5 3 5 4 2" xfId="20828"/>
    <cellStyle name="常规 2 6 3 3 4" xfId="20829"/>
    <cellStyle name="20% - 强调文字颜色 5 3" xfId="20830"/>
    <cellStyle name="常规 53 2 3 2 3" xfId="20831"/>
    <cellStyle name="常规 48 2 3 2 3" xfId="20832"/>
    <cellStyle name="常规 5 2 3 5 6" xfId="20833"/>
    <cellStyle name="20% - 强调文字颜色 5 2 3" xfId="20834"/>
    <cellStyle name="常规 2 6 3 3 3 3" xfId="20835"/>
    <cellStyle name="常规 2 2 3 2 2 2 2 2 3" xfId="20836"/>
    <cellStyle name="常规 5 2 3 5 5 2" xfId="20837"/>
    <cellStyle name="常规 53 2 3 2 2 2" xfId="20838"/>
    <cellStyle name="常规 48 2 3 2 2 2" xfId="20839"/>
    <cellStyle name="常规 2 6 4 8" xfId="20840"/>
    <cellStyle name="常规 5 2 3 5 5" xfId="20841"/>
    <cellStyle name="常规 53 2 3 2 2" xfId="20842"/>
    <cellStyle name="常规 48 2 3 2 2" xfId="20843"/>
    <cellStyle name="常规 3 3 2 4 3 2 2 2" xfId="20844"/>
    <cellStyle name="常规 12 2 2 3 4" xfId="20845"/>
    <cellStyle name="常规 6 3 3 6 4 3" xfId="20846"/>
    <cellStyle name="常规 2 2 3 2 2 2 2 2 2" xfId="20847"/>
    <cellStyle name="常规 5 3 7 3" xfId="20848"/>
    <cellStyle name="常规 2 7 2 2 2" xfId="20849"/>
    <cellStyle name="常规 9 2 2 2" xfId="20850"/>
    <cellStyle name="常规 5 5 4 4 3" xfId="20851"/>
    <cellStyle name="20% - 强调文字颜色 4 2 5 3 2" xfId="20852"/>
    <cellStyle name="常规 2 4 3 6 6 2" xfId="20853"/>
    <cellStyle name="常规 2 19 3" xfId="20854"/>
    <cellStyle name="常规 2 2 3 2 2 2" xfId="20855"/>
    <cellStyle name="常规 2 3 5 3 4 3" xfId="20856"/>
    <cellStyle name="常规 9 2 2" xfId="20857"/>
    <cellStyle name="常规 2 4 3 6 6" xfId="20858"/>
    <cellStyle name="20% - 强调文字颜色 4 2 5 3" xfId="20859"/>
    <cellStyle name="常规 21 3 4 6 2" xfId="20860"/>
    <cellStyle name="常规 2 2 3 2 2" xfId="20861"/>
    <cellStyle name="常规 6 5 5 2 4 2 2" xfId="20862"/>
    <cellStyle name="常规 2 6 2 3 8 3" xfId="20863"/>
    <cellStyle name="常规 21 3 4 6" xfId="20864"/>
    <cellStyle name="常规 2 2 3 2" xfId="20865"/>
    <cellStyle name="常规 2 3 4 4 4 3" xfId="20866"/>
    <cellStyle name="常规 4 6 2 2 4" xfId="20867"/>
    <cellStyle name="常规 2 3 4 6 6" xfId="20868"/>
    <cellStyle name="常规 2 2 3 13" xfId="20869"/>
    <cellStyle name="常规 7 2 4 2 4 2 2 2" xfId="20870"/>
    <cellStyle name="常规 6 6 3 2 4 3 3" xfId="20871"/>
    <cellStyle name="常规 6 6 3 2 4 3 2 2" xfId="20872"/>
    <cellStyle name="60% - 强调文字颜色 6 2 4 2" xfId="20873"/>
    <cellStyle name="常规 6 6 2 9 2 2" xfId="20874"/>
    <cellStyle name="常规 2 2 7 6 2" xfId="20875"/>
    <cellStyle name="常规 2 2 3 10 2 2" xfId="20876"/>
    <cellStyle name="常规 6 6 3 2 4 3 2" xfId="20877"/>
    <cellStyle name="常规 2 6 5 8 2" xfId="20878"/>
    <cellStyle name="常规 6 6 3 2 4 3" xfId="20879"/>
    <cellStyle name="常规 3 2 2 3 2 4 6" xfId="20880"/>
    <cellStyle name="强调文字颜色 4 2 4 4 3" xfId="20881"/>
    <cellStyle name="常规 6 15 6" xfId="20882"/>
    <cellStyle name="常规 2 2 3 2 3 4 4 3" xfId="20883"/>
    <cellStyle name="常规 23 2 3 4 3" xfId="20884"/>
    <cellStyle name="常规 3 2 2 3 2 3 6" xfId="20885"/>
    <cellStyle name="强调文字颜色 4 2 4 3 3" xfId="20886"/>
    <cellStyle name="强调文字颜色 1 2 2 2 7 2 2" xfId="20887"/>
    <cellStyle name="常规 6 14 6" xfId="20888"/>
    <cellStyle name="常规 2 2 3 2 3 4 3 3" xfId="20889"/>
    <cellStyle name="常规 23 2 3 3 3" xfId="20890"/>
    <cellStyle name="常规 2 4 3 3 3 5 2" xfId="20891"/>
    <cellStyle name="常规 3 3 4 3" xfId="20892"/>
    <cellStyle name="常规 3 4 5 4 3" xfId="20893"/>
    <cellStyle name="常规 2 2 2 7 6 2" xfId="20894"/>
    <cellStyle name="常规 3 3 2 4" xfId="20895"/>
    <cellStyle name="常规 3 2 3 5 6 2" xfId="20896"/>
    <cellStyle name="输入 2 6" xfId="20897"/>
    <cellStyle name="常规 2 4 3 3 3 3 2" xfId="20898"/>
    <cellStyle name="常规 22 4 3 7" xfId="20899"/>
    <cellStyle name="常规 3 3 2 3" xfId="20900"/>
    <cellStyle name="常规 7 3 2 3 2 2 4 2" xfId="20901"/>
    <cellStyle name="常规 2 2 2 2 3 2 3 3 2 2" xfId="20902"/>
    <cellStyle name="常规 7 2 6 2 7 2 3" xfId="20903"/>
    <cellStyle name="常规 3 2 2 4 4 2" xfId="20904"/>
    <cellStyle name="常规 6 6 2 4 3 4 2" xfId="20905"/>
    <cellStyle name="常规 3 4 5 2 3" xfId="20906"/>
    <cellStyle name="常规 2 2 2 7 4 2" xfId="20907"/>
    <cellStyle name="常规 2 2 2 7 4" xfId="20908"/>
    <cellStyle name="常规 6 6 2 4 3 4" xfId="20909"/>
    <cellStyle name="常规 6 6 2 4 2 2 2" xfId="20910"/>
    <cellStyle name="常规 2 2 2 6 2 2" xfId="20911"/>
    <cellStyle name="强调文字颜色 1 2 2 12" xfId="20912"/>
    <cellStyle name="常规 2 3 2 2 2 6 2" xfId="20913"/>
    <cellStyle name="常规 9 6 8 2 2" xfId="20914"/>
    <cellStyle name="常规 20 9" xfId="20915"/>
    <cellStyle name="常规 15 9" xfId="20916"/>
    <cellStyle name="常规 3 4 3 3 3 2" xfId="20917"/>
    <cellStyle name="常规 2 2 2 5 5 2 2" xfId="20918"/>
    <cellStyle name="20% - 强调文字颜色 1 2 2 3 2 2" xfId="20919"/>
    <cellStyle name="常规 5 2 5 4 2 3" xfId="20920"/>
    <cellStyle name="常规 2 2 2 5 3 6" xfId="20921"/>
    <cellStyle name="常规 23 4 5 3" xfId="20922"/>
    <cellStyle name="常规 21 2 5 3" xfId="20923"/>
    <cellStyle name="常规 5 2 5 4 2 2 2" xfId="20924"/>
    <cellStyle name="常规 23 4 5 2 2" xfId="20925"/>
    <cellStyle name="常规 2 2 2 5 3 5 2" xfId="20926"/>
    <cellStyle name="常规 5 2 5 4 2 2" xfId="20927"/>
    <cellStyle name="常规 23 4 5 2" xfId="20928"/>
    <cellStyle name="常规 2 2 2 5 3 5" xfId="20929"/>
    <cellStyle name="常规 5 2 3 3 2 3" xfId="20930"/>
    <cellStyle name="常规 25 2 2 5 3" xfId="20931"/>
    <cellStyle name="常规 30 2 2 5 3" xfId="20932"/>
    <cellStyle name="常规 23 4 4 3" xfId="20933"/>
    <cellStyle name="常规 2 2 2 5 2 6" xfId="20934"/>
    <cellStyle name="常规 6 10 7 2" xfId="20935"/>
    <cellStyle name="常规 2 2 2 5 2 5 3" xfId="20936"/>
    <cellStyle name="常规 23 4 4 2 2" xfId="20937"/>
    <cellStyle name="常规 2 2 2 5 2 5 2" xfId="20938"/>
    <cellStyle name="常规 23 4 4 2" xfId="20939"/>
    <cellStyle name="常规 2 2 2 5 2 5" xfId="20940"/>
    <cellStyle name="常规 25 2 2 4 3" xfId="20941"/>
    <cellStyle name="常规 30 2 2 4 3" xfId="20942"/>
    <cellStyle name="好 2 5 5 2 2" xfId="20943"/>
    <cellStyle name="常规 7 4 5 6 3" xfId="20944"/>
    <cellStyle name="常规 21 5 3 2" xfId="20945"/>
    <cellStyle name="常规 16 5 3 2" xfId="20946"/>
    <cellStyle name="60% - 强调文字颜色 5 2 3 2 4 3" xfId="20947"/>
    <cellStyle name="常规 6 10 6 2" xfId="20948"/>
    <cellStyle name="常规 2 2 2 5 2 4 3" xfId="20949"/>
    <cellStyle name="强调文字颜色 3 2 2 7 3" xfId="20950"/>
    <cellStyle name="常规 30 2 2 4 2 2" xfId="20951"/>
    <cellStyle name="常规 25 2 2 4 2 2" xfId="20952"/>
    <cellStyle name="常规 2 2 2 5 2 4 2" xfId="20953"/>
    <cellStyle name="常规 6 10 5 2" xfId="20954"/>
    <cellStyle name="常规 2 2 2 5 2 3 3" xfId="20955"/>
    <cellStyle name="常规 2 2 2 5 2 2 2 2" xfId="20956"/>
    <cellStyle name="常规 10 3 2 3 5 3" xfId="20957"/>
    <cellStyle name="40% - 强调文字颜色 5 2 2 3 4" xfId="20958"/>
    <cellStyle name="常规 2 3 2 2 2 5 3" xfId="20959"/>
    <cellStyle name="常规 2 3 2 2 2 5 2 2" xfId="20960"/>
    <cellStyle name="常规 10 3 4 7 2" xfId="20961"/>
    <cellStyle name="常规 2 3 2 2 2 5 2" xfId="20962"/>
    <cellStyle name="常规 5 2 2 4 2 4 2 2" xfId="20963"/>
    <cellStyle name="常规 3 4 2 2 8" xfId="20964"/>
    <cellStyle name="常规 2 2 2 4 4 7" xfId="20965"/>
    <cellStyle name="常规 2 2 2 4 3 7" xfId="20966"/>
    <cellStyle name="常规 11 3 4" xfId="20967"/>
    <cellStyle name="常规 2 2 2 4 2 6 2 2" xfId="20968"/>
    <cellStyle name="常规 2 2 2 4 2 5 3" xfId="20969"/>
    <cellStyle name="常规 10 2 2 6 5 3" xfId="20970"/>
    <cellStyle name="常规 10 3 4" xfId="20971"/>
    <cellStyle name="常规 2 2 2 4 2 5 2 2" xfId="20972"/>
    <cellStyle name="常规 2 2 2 4 2 4 3" xfId="20973"/>
    <cellStyle name="常规 2 2 2 4 2 4 2 2" xfId="20974"/>
    <cellStyle name="常规 10 2 2 5 5 3" xfId="20975"/>
    <cellStyle name="常规 4 2 2 4 2 2 2" xfId="20976"/>
    <cellStyle name="常规 6 4 3 7 3" xfId="20977"/>
    <cellStyle name="常规 4 2 2 3 3 2 2" xfId="20978"/>
    <cellStyle name="常规 6 3 4 7 3" xfId="20979"/>
    <cellStyle name="常规 15 3 5 3 2" xfId="20980"/>
    <cellStyle name="链接单元格 2 8 2" xfId="20981"/>
    <cellStyle name="常规 32 4 5 2" xfId="20982"/>
    <cellStyle name="常规 27 4 5 2" xfId="20983"/>
    <cellStyle name="常规 6 7 2 2 5" xfId="20984"/>
    <cellStyle name="常规 2 2 2 4 2 2 5 2 2" xfId="20985"/>
    <cellStyle name="常规 7 3 3 3 2 10" xfId="20986"/>
    <cellStyle name="常规 8 4 4 2 2" xfId="20987"/>
    <cellStyle name="常规 2 2 2 4 2 2 5" xfId="20988"/>
    <cellStyle name="常规 7 3 3 7 4 2" xfId="20989"/>
    <cellStyle name="常规 15 3 4 3 2" xfId="20990"/>
    <cellStyle name="常规 32 3 5 2" xfId="20991"/>
    <cellStyle name="常规 27 3 5 2" xfId="20992"/>
    <cellStyle name="常规 2 2 2 4 2 2 4 2 2" xfId="20993"/>
    <cellStyle name="40% - 强调文字颜色 4 2 2 5 4 2" xfId="20994"/>
    <cellStyle name="常规 2 2 2 4 2 2 4" xfId="20995"/>
    <cellStyle name="40% - 强调文字颜色 4 2 2 4 5" xfId="20996"/>
    <cellStyle name="常规 2 2 2 4 2 2 3 3" xfId="20997"/>
    <cellStyle name="40% - 强调文字颜色 4 2 2 4 4 2" xfId="20998"/>
    <cellStyle name="常规 2 2 2 4 2 2 3 2 2" xfId="20999"/>
    <cellStyle name="常规 7 3 3 6 4" xfId="21000"/>
    <cellStyle name="常规 20 3 3 3" xfId="21001"/>
    <cellStyle name="常规 15 3 3 3" xfId="21002"/>
    <cellStyle name="常规 27 2 5" xfId="21003"/>
    <cellStyle name="常规 32 2 5" xfId="21004"/>
    <cellStyle name="常规 6 4 3 4 2 3 3" xfId="21005"/>
    <cellStyle name="40% - 强调文字颜色 4 2 2 4 4" xfId="21006"/>
    <cellStyle name="常规 10 2 2 3 6 3" xfId="21007"/>
    <cellStyle name="常规 2 2 2 4 2 2 3 2" xfId="21008"/>
    <cellStyle name="常规 7 2 5 7 2" xfId="21009"/>
    <cellStyle name="注释 2 12 2 2" xfId="21010"/>
    <cellStyle name="常规 7 2 4 6 3 2 2" xfId="21011"/>
    <cellStyle name="40% - 强调文字颜色 4 2 2 3 5" xfId="21012"/>
    <cellStyle name="常规 2 2 2 4 2 2 2 3" xfId="21013"/>
    <cellStyle name="常规 5 2 7 5" xfId="21014"/>
    <cellStyle name="常规 2 2 3 2 9 2" xfId="21015"/>
    <cellStyle name="常规 8 2 2 2 3 5" xfId="21016"/>
    <cellStyle name="常规 6 4 3 3 2 6 2 2" xfId="21017"/>
    <cellStyle name="40% - 强调文字颜色 4 2 3 10" xfId="21018"/>
    <cellStyle name="常规 27 3 2 2 4" xfId="21019"/>
    <cellStyle name="常规 15 4 2 3 3 2 2" xfId="21020"/>
    <cellStyle name="常规 2 2 2 4 2 2 2 2 2" xfId="21021"/>
    <cellStyle name="常规 6 4 3 4 2 2 3" xfId="21022"/>
    <cellStyle name="常规 10 2 2 3 5 3" xfId="21023"/>
    <cellStyle name="40% - 强调文字颜色 4 2 2 3 4" xfId="21024"/>
    <cellStyle name="常规 2 2 2 4 2 2 2 2" xfId="21025"/>
    <cellStyle name="常规 6 7 4 3 3 3" xfId="21026"/>
    <cellStyle name="常规 2 2 2 3 9 2" xfId="21027"/>
    <cellStyle name="常规 10 3 4 6 3" xfId="21028"/>
    <cellStyle name="常规 2 3 2 2 2 4 3" xfId="21029"/>
    <cellStyle name="常规 6 7 2 4 3 2 2" xfId="21030"/>
    <cellStyle name="常规 3 2 2 7 2 2" xfId="21031"/>
    <cellStyle name="常规 6 12 7" xfId="21032"/>
    <cellStyle name="常规 2 3 4 2 3 7" xfId="21033"/>
    <cellStyle name="常规 6 10 4 2 3 2 2" xfId="21034"/>
    <cellStyle name="常规 6 10 4 2 3 2" xfId="21035"/>
    <cellStyle name="常规 6 10 4 2 2 2 2" xfId="21036"/>
    <cellStyle name="40% - 强调文字颜色 5 2 2 4 4 2" xfId="21037"/>
    <cellStyle name="常规 6 10 4 2 2 2" xfId="21038"/>
    <cellStyle name="40% - 强调文字颜色 5 2 2 4 4" xfId="21039"/>
    <cellStyle name="常规 6 10 4 2 2" xfId="21040"/>
    <cellStyle name="强调文字颜色 4 2 2 3 4 3" xfId="21041"/>
    <cellStyle name="常规 3 10 2 5" xfId="21042"/>
    <cellStyle name="常规 4 2 4 3 5 3" xfId="21043"/>
    <cellStyle name="常规 3 2 2 4 4 5" xfId="21044"/>
    <cellStyle name="常规 2 8 3 3 2 2" xfId="21045"/>
    <cellStyle name="常规 5 6 2 3 2 2" xfId="21046"/>
    <cellStyle name="常规 2 2 2 3 4 3 4 3" xfId="21047"/>
    <cellStyle name="常规 2 2 2 3 4 3 3 3" xfId="21048"/>
    <cellStyle name="常规 5 6 2 2 2 2" xfId="21049"/>
    <cellStyle name="注释 2 3 3 2 3" xfId="21050"/>
    <cellStyle name="常规 2 2 2 3 4 2 4 3" xfId="21051"/>
    <cellStyle name="常规 2 2 2 3 4" xfId="21052"/>
    <cellStyle name="常规 6 7 3 3 6" xfId="21053"/>
    <cellStyle name="常规 2 2 2 3 3 8 2" xfId="21054"/>
    <cellStyle name="常规 6 7 3 2 7" xfId="21055"/>
    <cellStyle name="常规 2 2 2 3 3 7 3" xfId="21056"/>
    <cellStyle name="常规 6 7 3 2 6 2" xfId="21057"/>
    <cellStyle name="常规 2 2 2 3 3 7 2 2" xfId="21058"/>
    <cellStyle name="常规 40 3 4" xfId="21059"/>
    <cellStyle name="常规 35 3 4" xfId="21060"/>
    <cellStyle name="常规 15 6 4 2" xfId="21061"/>
    <cellStyle name="常规 4 2 3 3 5 2 2" xfId="21062"/>
    <cellStyle name="常规 4 2 4 3 3 3" xfId="21063"/>
    <cellStyle name="常规 3 2 7 4 3" xfId="21064"/>
    <cellStyle name="常规 5 2 5 2 2 4" xfId="21065"/>
    <cellStyle name="常规 2 2 2 3 3 7" xfId="21066"/>
    <cellStyle name="常规 3 3 9 2 2" xfId="21067"/>
    <cellStyle name="注释 2 2 5 5" xfId="21068"/>
    <cellStyle name="常规 2 2 2 3 3 4 7" xfId="21069"/>
    <cellStyle name="常规 8 3 5 4 3" xfId="21070"/>
    <cellStyle name="注释 2 2 5 4" xfId="21071"/>
    <cellStyle name="常规 2 2 2 3 3 4 6" xfId="21072"/>
    <cellStyle name="常规 8 3 5 4 2" xfId="21073"/>
    <cellStyle name="常规 2 2 2 3 3 4 5" xfId="21074"/>
    <cellStyle name="注释 2 2 5 3" xfId="21075"/>
    <cellStyle name="常规 15 5 2 3 2" xfId="21076"/>
    <cellStyle name="常规 2 2 8 2 3 5" xfId="21077"/>
    <cellStyle name="常规 5 2 3 3 2 4" xfId="21078"/>
    <cellStyle name="常规 3 3 3 4 3 2 2" xfId="21079"/>
    <cellStyle name="注释 2 2 5 2" xfId="21080"/>
    <cellStyle name="常规 8 2 2 5 2 2 2" xfId="21081"/>
    <cellStyle name="常规 2 2 2 3 3 4 4" xfId="21082"/>
    <cellStyle name="常规 6 3 3 4 5 2 2" xfId="21083"/>
    <cellStyle name="常规 7 3 3 3 7" xfId="21084"/>
    <cellStyle name="常规 6 12 2 7 2" xfId="21085"/>
    <cellStyle name="常规 3 2 2 3 2 2 2 4 2" xfId="21086"/>
    <cellStyle name="常规 6 13 2 4 2" xfId="21087"/>
    <cellStyle name="常规 2 3 4 2 2 7 2" xfId="21088"/>
    <cellStyle name="60% - 强调文字颜色 1 2 3 3 4 3" xfId="21089"/>
    <cellStyle name="常规 2 2 2 3 3 4 2 2 2" xfId="21090"/>
    <cellStyle name="常规 2 2 2 3 3 3 7" xfId="21091"/>
    <cellStyle name="注释 2 2 4 5" xfId="21092"/>
    <cellStyle name="注释 2 2 4 4 2" xfId="21093"/>
    <cellStyle name="常规 2 2 2 3 3 3 6 2" xfId="21094"/>
    <cellStyle name="常规 7 2 3 10 2 2" xfId="21095"/>
    <cellStyle name="常规 4 2 8 4 3" xfId="21096"/>
    <cellStyle name="常规 28 3 3 2 3" xfId="21097"/>
    <cellStyle name="常规 4 3 3 3 3 2 2" xfId="21098"/>
    <cellStyle name="常规 3 2 2 9" xfId="21099"/>
    <cellStyle name="常规 6 7 2 4 5" xfId="21100"/>
    <cellStyle name="常规 9 4" xfId="21101"/>
    <cellStyle name="注释 2 2 4 3 2 2" xfId="21102"/>
    <cellStyle name="常规 2 2 2 3 3 3 5 2 2" xfId="21103"/>
    <cellStyle name="常规 2 8 2 2 5 3" xfId="21104"/>
    <cellStyle name="常规 11 4 3 3" xfId="21105"/>
    <cellStyle name="注释 2 2 4 2 3" xfId="21106"/>
    <cellStyle name="常规 2 2 2 3 3 3 4 3" xfId="21107"/>
    <cellStyle name="60% - 强调文字颜色 1 2 2 5 4 3" xfId="21108"/>
    <cellStyle name="注释 2 2 4 2 2 2" xfId="21109"/>
    <cellStyle name="常规 2 2 2 3 3 3 4 2 2" xfId="21110"/>
    <cellStyle name="常规 11 3 3 3" xfId="21111"/>
    <cellStyle name="60% - 强调文字颜色 1 2 2 4 4 3" xfId="21112"/>
    <cellStyle name="常规 2 2 2 3 3 3 3 2 2" xfId="21113"/>
    <cellStyle name="常规 6 7 3 2 3 3 2 2" xfId="21114"/>
    <cellStyle name="常规 2 2 2 3 3 3" xfId="21115"/>
    <cellStyle name="注释 2 2 3 6" xfId="21116"/>
    <cellStyle name="常规 2 2 2 3 3 2 8" xfId="21117"/>
    <cellStyle name="常规 6 3 2 4 3 2 2 2" xfId="21118"/>
    <cellStyle name="注释 2 2 3 4 2 2" xfId="21119"/>
    <cellStyle name="40% - 强调文字颜色 6 2 5 3" xfId="21120"/>
    <cellStyle name="常规 2 2 2 3 3 2 6 2 2" xfId="21121"/>
    <cellStyle name="注释 2 2 3 3 3" xfId="21122"/>
    <cellStyle name="常规 2 4 4 3 4 2 2" xfId="21123"/>
    <cellStyle name="常规 2 2 2 3 3 2 5 3" xfId="21124"/>
    <cellStyle name="常规 2 3 2 2 2 3 3 2" xfId="21125"/>
    <cellStyle name="常规 2 2 12 7" xfId="21126"/>
    <cellStyle name="常规 9 5 6" xfId="21127"/>
    <cellStyle name="注释 2 2 3 3 2 2" xfId="21128"/>
    <cellStyle name="常规 2 2 2 3 3 2 5 2 2" xfId="21129"/>
    <cellStyle name="常规 2 2 3 3 4 2 2 2" xfId="21130"/>
    <cellStyle name="常规 6 2 5 2 2 3 2" xfId="21131"/>
    <cellStyle name="常规 2 2 2 3 3 2 3 2 3" xfId="21132"/>
    <cellStyle name="常规 3 2 3 9 2" xfId="21133"/>
    <cellStyle name="常规 6 7 2 5 5 2" xfId="21134"/>
    <cellStyle name="常规 2 2 2 6 3 2 2" xfId="21135"/>
    <cellStyle name="常规 6 6 2 4 2 3 2 2" xfId="21136"/>
    <cellStyle name="常规 2 2 2 3 3 2 2 6" xfId="21137"/>
    <cellStyle name="常规 2 2 2 3 3 2 2 5" xfId="21138"/>
    <cellStyle name="常规 8 5 7" xfId="21139"/>
    <cellStyle name="常规 3 2 3 2 4 6 2" xfId="21140"/>
    <cellStyle name="常规 7 2 3 2 2 3 5" xfId="21141"/>
    <cellStyle name="常规 2 2 2 3 3 2" xfId="21142"/>
    <cellStyle name="常规 2 4 3 2 2 3 2 3" xfId="21143"/>
    <cellStyle name="常规 2 2 2 3 3" xfId="21144"/>
    <cellStyle name="40% - 强调文字颜色 5 12 2" xfId="21145"/>
    <cellStyle name="常规 6 4 3 4 2 4 3" xfId="21146"/>
    <cellStyle name="40% - 强调文字颜色 4 2 2 5 4" xfId="21147"/>
    <cellStyle name="常规 10 2 2 3 7 3" xfId="21148"/>
    <cellStyle name="常规 2 2 2 4 2 2 4 2" xfId="21149"/>
    <cellStyle name="常规 6 7 2 3 6" xfId="21150"/>
    <cellStyle name="常规 2 2 2 3 2 8 2" xfId="21151"/>
    <cellStyle name="常规 2 2 2 3 2 7 3" xfId="21152"/>
    <cellStyle name="常规 6 7 2 2 7" xfId="21153"/>
    <cellStyle name="常规 6 7 2 2 6 2" xfId="21154"/>
    <cellStyle name="常规 2 2 2 3 2 7 2 2" xfId="21155"/>
    <cellStyle name="常规 6 7 2 2 6" xfId="21156"/>
    <cellStyle name="常规 2 2 2 3 2 7 2" xfId="21157"/>
    <cellStyle name="常规 12 3 2 2 3 2 2" xfId="21158"/>
    <cellStyle name="常规 18 2 4 4" xfId="21159"/>
    <cellStyle name="常规 2 2 2 3 2 7" xfId="21160"/>
    <cellStyle name="常规 2 2 2 3 2 6 3" xfId="21161"/>
    <cellStyle name="常规 2 2 2 3 2 6 2 2" xfId="21162"/>
    <cellStyle name="60% - 强调文字颜色 3 2 2 5" xfId="21163"/>
    <cellStyle name="常规 3 3 2 3 2 2 4" xfId="21164"/>
    <cellStyle name="常规 18 2 4 3 2" xfId="21165"/>
    <cellStyle name="常规 2 2 2 3 2 6 2" xfId="21166"/>
    <cellStyle name="常规 2 2 2 3 2 5 3" xfId="21167"/>
    <cellStyle name="常规 6 4 2 2 2 2 3 3 3" xfId="21168"/>
    <cellStyle name="常规 2 2 2 3 2 5 2 2" xfId="21169"/>
    <cellStyle name="常规 23 2 4 2 2" xfId="21170"/>
    <cellStyle name="常规 18 2 4 2 2" xfId="21171"/>
    <cellStyle name="常规 2 2 2 3 2 5 2" xfId="21172"/>
    <cellStyle name="常规 7 9 5 3" xfId="21173"/>
    <cellStyle name="常规 6 3 2 2 9 2" xfId="21174"/>
    <cellStyle name="常规 7 2 5 3 2 2 2 2" xfId="21175"/>
    <cellStyle name="常规 3 3 8 2 2" xfId="21176"/>
    <cellStyle name="常规 2 2 2 3 2 4 7" xfId="21177"/>
    <cellStyle name="常规 6 9 5 2" xfId="21178"/>
    <cellStyle name="常规 2 2 2 3 2 4 6 2" xfId="21179"/>
    <cellStyle name="常规 2 4 4 2 6 2 2" xfId="21180"/>
    <cellStyle name="常规 2 2 2 3 2 4 5 3" xfId="21181"/>
    <cellStyle name="常规 2 5 6 6 2" xfId="21182"/>
    <cellStyle name="常规 27 3 2 2 5 3" xfId="21183"/>
    <cellStyle name="常规 2 2 2 3 2 4 5 2 2" xfId="21184"/>
    <cellStyle name="常规 8 3 4 4 2 2" xfId="21185"/>
    <cellStyle name="常规 2 2 2 3 2 4 5 2" xfId="21186"/>
    <cellStyle name="常规 22 7 4 2" xfId="21187"/>
    <cellStyle name="常规 2 2 2 3 2 4 5" xfId="21188"/>
    <cellStyle name="常规 8 3 4 4 2" xfId="21189"/>
    <cellStyle name="常规 2 2 2 3 2 4 4 3" xfId="21190"/>
    <cellStyle name="常规 2 2 2 3 2 4 4 2 2" xfId="21191"/>
    <cellStyle name="常规 2 2 2 3 2 4 3 3" xfId="21192"/>
    <cellStyle name="常规 2 2 2 3 2 4 3 2 2" xfId="21193"/>
    <cellStyle name="常规 2 2 2 3 2 4 3 2" xfId="21194"/>
    <cellStyle name="常规 6 4 2 2 2 2 2 4 3" xfId="21195"/>
    <cellStyle name="常规 6 4 2 2 2 2 2 3 3" xfId="21196"/>
    <cellStyle name="常规 2 2 2 3 2 4 2 2" xfId="21197"/>
    <cellStyle name="常规 8 3 4 3 2 2 2" xfId="21198"/>
    <cellStyle name="常规 2 2 2 3 2 3 5 2 2" xfId="21199"/>
    <cellStyle name="常规 17 6 4 2 2" xfId="21200"/>
    <cellStyle name="常规 8 3 4 3 2 2" xfId="21201"/>
    <cellStyle name="常规 2 2 2 3 2 3 5 2" xfId="21202"/>
    <cellStyle name="常规 4 2 3 5 5 2 2" xfId="21203"/>
    <cellStyle name="常规 22 6 4 2" xfId="21204"/>
    <cellStyle name="常规 17 6 4 2" xfId="21205"/>
    <cellStyle name="常规 2 2 2 3 2 3 4 2" xfId="21206"/>
    <cellStyle name="常规 2 2 2 3 2 3 4" xfId="21207"/>
    <cellStyle name="常规 6 4 2 4 3 3 3" xfId="21208"/>
    <cellStyle name="常规 2 2 2 3 2 3 3 2" xfId="21209"/>
    <cellStyle name="常规 10 2 3 3 3 3 2" xfId="21210"/>
    <cellStyle name="常规 2 3 4 6 7 3" xfId="21211"/>
    <cellStyle name="常规 2 2 2 3 2 3 3" xfId="21212"/>
    <cellStyle name="40% - 强调文字颜色 3 2 3 3 5" xfId="21213"/>
    <cellStyle name="常规 2 2 2 3 2 3 2 3" xfId="21214"/>
    <cellStyle name="常规 3 3 2 6 2" xfId="21215"/>
    <cellStyle name="常规 6 7 3 4 2 2" xfId="21216"/>
    <cellStyle name="常规 8 3 2 2 6 2 2" xfId="21217"/>
    <cellStyle name="常规 2 2 8 7" xfId="21218"/>
    <cellStyle name="常规 2 3 4 6 7 2 2" xfId="21219"/>
    <cellStyle name="40% - 强调文字颜色 3 2 3 3 4" xfId="21220"/>
    <cellStyle name="常规 2 2 2 3 2 3 2 2" xfId="21221"/>
    <cellStyle name="常规 6 4 2 4 3 2 3" xfId="21222"/>
    <cellStyle name="常规 2 3 4 6 7 2" xfId="21223"/>
    <cellStyle name="常规 2 2 2 3 2 3 2" xfId="21224"/>
    <cellStyle name="常规 7 2 3 4 2 2 2 2 2" xfId="21225"/>
    <cellStyle name="常规 7 2 3 2 2 2 6" xfId="21226"/>
    <cellStyle name="常规 2 2 2 3 2 3" xfId="21227"/>
    <cellStyle name="常规 2 3 4 6 7" xfId="21228"/>
    <cellStyle name="常规 2 2 2 3 2 2 7 2" xfId="21229"/>
    <cellStyle name="常规 8 3 4 2 4 2" xfId="21230"/>
    <cellStyle name="常规 6 9 3 2 2" xfId="21231"/>
    <cellStyle name="常规 8 3 4 2 3 3" xfId="21232"/>
    <cellStyle name="常规 2 2 2 3 2 2 6 3" xfId="21233"/>
    <cellStyle name="常规 2 4 4 2 4 3 2" xfId="21234"/>
    <cellStyle name="常规 9 12" xfId="21235"/>
    <cellStyle name="常规 2 2 2 3 2 2 6 2 2" xfId="21236"/>
    <cellStyle name="常规 7 3 2 2 4 5" xfId="21237"/>
    <cellStyle name="常规 8 3 4 2 3 2 2" xfId="21238"/>
    <cellStyle name="常规 2 4 4 2 4 2 2" xfId="21239"/>
    <cellStyle name="常规 2 2 2 3 2 2 5 3" xfId="21240"/>
    <cellStyle name="常规 8 3 4 2 2 3" xfId="21241"/>
    <cellStyle name="常规 3 5 2 5 2" xfId="21242"/>
    <cellStyle name="常规 22 5 4 3" xfId="21243"/>
    <cellStyle name="常规 17 5 4 3" xfId="21244"/>
    <cellStyle name="常规 6 6 2 3 2 2 6" xfId="21245"/>
    <cellStyle name="常规 4 12" xfId="21246"/>
    <cellStyle name="常规 8 3 4 2 2 2 2" xfId="21247"/>
    <cellStyle name="常规 2 2 2 3 2 2 5 2 2" xfId="21248"/>
    <cellStyle name="常规 6 6 2 3 2 2 5 2" xfId="21249"/>
    <cellStyle name="常规 22 5 4 2 2" xfId="21250"/>
    <cellStyle name="常规 17 5 4 2 2" xfId="21251"/>
    <cellStyle name="常规 8 3 4 2 2" xfId="21252"/>
    <cellStyle name="常规 2 2 2 3 2 2 5" xfId="21253"/>
    <cellStyle name="常规 6 4 2 4 2 4 3" xfId="21254"/>
    <cellStyle name="40% - 强调文字颜色 3 2 2 5 4" xfId="21255"/>
    <cellStyle name="常规 2 2 2 3 2 2 4 2" xfId="21256"/>
    <cellStyle name="常规 6 4 2 3 2 8" xfId="21257"/>
    <cellStyle name="常规 2 2 2 3 2 2 4" xfId="21258"/>
    <cellStyle name="常规 2 2 2 5 3 3 2" xfId="21259"/>
    <cellStyle name="常规 2 2 2 3 2 2 3 6" xfId="21260"/>
    <cellStyle name="常规 2 2 3 2 4 2 2 2" xfId="21261"/>
    <cellStyle name="常规 6 2 4 2 2 3 2" xfId="21262"/>
    <cellStyle name="40% - 强调文字颜色 3 2 2 4 4 2" xfId="21263"/>
    <cellStyle name="常规 2 2 2 3 2 2 3 2 2" xfId="21264"/>
    <cellStyle name="常规 6 4 2 4 2 3 3" xfId="21265"/>
    <cellStyle name="常规 2 2 2 3 2 2 3 2" xfId="21266"/>
    <cellStyle name="40% - 强调文字颜色 3 2 2 4 4" xfId="21267"/>
    <cellStyle name="常规 6 4 2 3 2 7" xfId="21268"/>
    <cellStyle name="常规 10 2 3 3 3 2 2" xfId="21269"/>
    <cellStyle name="常规 2 3 4 6 6 3" xfId="21270"/>
    <cellStyle name="常规 3 7 2 2" xfId="21271"/>
    <cellStyle name="常规 3 3 5 3 4 2 2" xfId="21272"/>
    <cellStyle name="60% - 强调文字颜色 1 2 2 2 3 4 3" xfId="21273"/>
    <cellStyle name="常规 2 2 2 5 3 2 3" xfId="21274"/>
    <cellStyle name="常规 6 11 4 2" xfId="21275"/>
    <cellStyle name="常规 2 2 2 3 2 2 2 7" xfId="21276"/>
    <cellStyle name="60% - 强调文字颜色 1 2 2 2 3 4 2" xfId="21277"/>
    <cellStyle name="常规 2 2 2 5 3 2 2" xfId="21278"/>
    <cellStyle name="常规 2 2 2 3 2 2 2 6" xfId="21279"/>
    <cellStyle name="常规 2 2 2 3 2 2 2 5" xfId="21280"/>
    <cellStyle name="常规 10 3 3 3 2 3" xfId="21281"/>
    <cellStyle name="常规 2 2 2 3 2 2 2 3 2" xfId="21282"/>
    <cellStyle name="40% - 强调文字颜色 3 2 2 3 5" xfId="21283"/>
    <cellStyle name="常规 2 2 2 3 2 2 2 3" xfId="21284"/>
    <cellStyle name="常规 2 2 2 3 2 2 2 2 2 2" xfId="21285"/>
    <cellStyle name="常规 5 2 3 2 2 2 4 3" xfId="21286"/>
    <cellStyle name="常规 45 3 4 3" xfId="21287"/>
    <cellStyle name="常规 50 3 4 3" xfId="21288"/>
    <cellStyle name="常规 2 2 2 3 2 2 2 2 2" xfId="21289"/>
    <cellStyle name="常规 2 3 4 6 6 2 2" xfId="21290"/>
    <cellStyle name="常规 2 3 4 6 6 2" xfId="21291"/>
    <cellStyle name="常规 2 2 2 3 2 2" xfId="21292"/>
    <cellStyle name="常规 7 2 3 2 2 2 5" xfId="21293"/>
    <cellStyle name="常规 2 2 2 4 2 3 5" xfId="21294"/>
    <cellStyle name="常规 8 4 4 3 2" xfId="21295"/>
    <cellStyle name="链接单元格 2 2 3 4" xfId="21296"/>
    <cellStyle name="常规 6 6 4 2 3 4 2" xfId="21297"/>
    <cellStyle name="常规 9 2 4 2 2 4 2 2" xfId="21298"/>
    <cellStyle name="常规 5 2 5 2 3" xfId="21299"/>
    <cellStyle name="常规 2 2 2 3 10 2" xfId="21300"/>
    <cellStyle name="常规 2 2 2 3 10" xfId="21301"/>
    <cellStyle name="常规 15 3 4 7" xfId="21302"/>
    <cellStyle name="常规 21 4 2 2 2" xfId="21303"/>
    <cellStyle name="常规 27 3 9" xfId="21304"/>
    <cellStyle name="常规 10 3 4 5 3" xfId="21305"/>
    <cellStyle name="常规 2 3 2 2 2 3 3" xfId="21306"/>
    <cellStyle name="常规 2 2 2 2 9" xfId="21307"/>
    <cellStyle name="常规 2 2 8 2 4 3" xfId="21308"/>
    <cellStyle name="常规 10 3 4 5 2" xfId="21309"/>
    <cellStyle name="常规 2 3 2 2 2 3 2" xfId="21310"/>
    <cellStyle name="常规 2 2 8 2 4 2" xfId="21311"/>
    <cellStyle name="常规 9 5 2 6 2 2" xfId="21312"/>
    <cellStyle name="常规 2 2 2 2 8" xfId="21313"/>
    <cellStyle name="常规 4 2 2 4 2 4 3" xfId="21314"/>
    <cellStyle name="常规 2 2 2 2 7" xfId="21315"/>
    <cellStyle name="常规 2 2 2 2 4 3 4 3" xfId="21316"/>
    <cellStyle name="常规 5 5 2 3 2 2" xfId="21317"/>
    <cellStyle name="常规 3 2 2 6 4 2 2" xfId="21318"/>
    <cellStyle name="强调文字颜色 6" xfId="21319" builtinId="49"/>
    <cellStyle name="常规 2 3 2 3 3 4 2" xfId="21320"/>
    <cellStyle name="常规 5 2 2 4 4 2 2" xfId="21321"/>
    <cellStyle name="常规 6 10 3 2 3 3" xfId="21322"/>
    <cellStyle name="常规 2 2 4 2 3 7" xfId="21323"/>
    <cellStyle name="常规 6 10 3 2 3 2 2" xfId="21324"/>
    <cellStyle name="常规 6 3 2 7 2" xfId="21325"/>
    <cellStyle name="常规 21 2 2 4 5" xfId="21326"/>
    <cellStyle name="常规 2 3 2 3 3 3 2" xfId="21327"/>
    <cellStyle name="常规 6 10 3 2 2 3" xfId="21328"/>
    <cellStyle name="常规 6 10 3 2 2 2 2" xfId="21329"/>
    <cellStyle name="常规 5 4 2 3 5" xfId="21330"/>
    <cellStyle name="强调文字颜色 3 2 3 3 3 3" xfId="21331"/>
    <cellStyle name="计算 2 3 4 2" xfId="21332"/>
    <cellStyle name="常规 2 3 3 11" xfId="21333"/>
    <cellStyle name="常规 2 2 6 3 2 4 3" xfId="21334"/>
    <cellStyle name="常规 6 10 3 2 2 2" xfId="21335"/>
    <cellStyle name="常规 7 4 4 2 7 3" xfId="21336"/>
    <cellStyle name="常规 21 2 2 4 4 2" xfId="21337"/>
    <cellStyle name="常规 10 3 2 2 6 3" xfId="21338"/>
    <cellStyle name="常规 6 10 3 2 2" xfId="21339"/>
    <cellStyle name="常规 57 2 3 3 2" xfId="21340"/>
    <cellStyle name="常规 3 7 7 2 2" xfId="21341"/>
    <cellStyle name="常规 4 3 7 3" xfId="21342"/>
    <cellStyle name="常规 2 6 2 2 2" xfId="21343"/>
    <cellStyle name="常规 2 2 2 2 6 2" xfId="21344"/>
    <cellStyle name="常规 4 2 2 4 2 4 2 2" xfId="21345"/>
    <cellStyle name="40% - 强调文字颜色 4 14" xfId="21346"/>
    <cellStyle name="常规 10 4 3 5" xfId="21347"/>
    <cellStyle name="常规 21 4 2 5 3" xfId="21348"/>
    <cellStyle name="常规 4 2 4 2 5 3" xfId="21349"/>
    <cellStyle name="常规 9 2 3 5 6" xfId="21350"/>
    <cellStyle name="常规 4 14 2" xfId="21351"/>
    <cellStyle name="常规 57 2 3 2 3" xfId="21352"/>
    <cellStyle name="常规 10 2 7 3 6" xfId="21353"/>
    <cellStyle name="常规 2 2 2 2 5 3" xfId="21354"/>
    <cellStyle name="常规 2 2 2 3 4 7 2" xfId="21355"/>
    <cellStyle name="常规 5 2 5 2 3 4 2" xfId="21356"/>
    <cellStyle name="常规 2 2 2 2 5 2" xfId="21357"/>
    <cellStyle name="常规 6 4 3 9 2 2" xfId="21358"/>
    <cellStyle name="常规 10 2 7 3 5" xfId="21359"/>
    <cellStyle name="常规 5 2 2 4 2 3 2 2" xfId="21360"/>
    <cellStyle name="常规 2 2 2 3 4 7" xfId="21361"/>
    <cellStyle name="常规 3 2 7 5 3" xfId="21362"/>
    <cellStyle name="常规 5 2 5 2 3 4" xfId="21363"/>
    <cellStyle name="常规 6 4 3 9 2" xfId="21364"/>
    <cellStyle name="常规 10 8 7 2 2" xfId="21365"/>
    <cellStyle name="常规 2 2 2 2 5" xfId="21366"/>
    <cellStyle name="常规 5 2 2 4 2 2 2 2" xfId="21367"/>
    <cellStyle name="常规 2 2 2 2 4 7" xfId="21368"/>
    <cellStyle name="常规 9 6 4 4 2 2" xfId="21369"/>
    <cellStyle name="常规 10 2 7 2 5" xfId="21370"/>
    <cellStyle name="常规 2 2 2 2 4 2" xfId="21371"/>
    <cellStyle name="常规 3 2 3 2 3 7" xfId="21372"/>
    <cellStyle name="常规 2 2 2 2 4" xfId="21373"/>
    <cellStyle name="常规 2 2 2 2 3 9" xfId="21374"/>
    <cellStyle name="常规 59 4 6" xfId="21375"/>
    <cellStyle name="常规 4 2 4 2 3 4" xfId="21376"/>
    <cellStyle name="常规 59 4 5 2" xfId="21377"/>
    <cellStyle name="常规 4 2 4 2 3 3 2" xfId="21378"/>
    <cellStyle name="常规 27 3 4 4 2 2" xfId="21379"/>
    <cellStyle name="常规 4 2 4 2 3 2 3" xfId="21380"/>
    <cellStyle name="常规 59 4 4 3" xfId="21381"/>
    <cellStyle name="常规 2 2 2 2 3 2 2" xfId="21382"/>
    <cellStyle name="常规 59 4 4" xfId="21383"/>
    <cellStyle name="常规 6 6 3 2 2 4 2 2" xfId="21384"/>
    <cellStyle name="常规 4 2 4 2 3 2" xfId="21385"/>
    <cellStyle name="常规 15 3 2 3 4 2 2" xfId="21386"/>
    <cellStyle name="常规 4 2 2 3 3 2 3" xfId="21387"/>
    <cellStyle name="常规 15 4 2 3 3" xfId="21388"/>
    <cellStyle name="常规 2 2 7 2 3 6" xfId="21389"/>
    <cellStyle name="常规 5 2 2 3 2 5" xfId="21390"/>
    <cellStyle name="常规 3 3 3 3 3 2 3" xfId="21391"/>
    <cellStyle name="常规 9 5 4 7" xfId="21392"/>
    <cellStyle name="常规 8 2 5 4 2" xfId="21393"/>
    <cellStyle name="常规 2 2 2 2 3 4 5" xfId="21394"/>
    <cellStyle name="常规 8 2 2 4 2 2 3" xfId="21395"/>
    <cellStyle name="常规 15 4 2 3 2" xfId="21396"/>
    <cellStyle name="常规 2 2 7 2 3 5" xfId="21397"/>
    <cellStyle name="常规 5 2 2 3 2 4" xfId="21398"/>
    <cellStyle name="常规 9 5 4 6" xfId="21399"/>
    <cellStyle name="常规 3 3 3 3 3 2 2" xfId="21400"/>
    <cellStyle name="常规 3 2 3 3 2 4 2 2" xfId="21401"/>
    <cellStyle name="常规 4 2 2 2 4 4 2" xfId="21402"/>
    <cellStyle name="常规 5 5 10" xfId="21403"/>
    <cellStyle name="常规 2 2 2 2 3 3 4 3" xfId="21404"/>
    <cellStyle name="常规 7 4 5 4 2 2" xfId="21405"/>
    <cellStyle name="常规 21 2 3 7" xfId="21406"/>
    <cellStyle name="常规 2 2 2 2 3 3 4 2 2" xfId="21407"/>
    <cellStyle name="常规 3 2 3 3 2 3 2 2" xfId="21408"/>
    <cellStyle name="常规 4 2 2 2 3 4 2" xfId="21409"/>
    <cellStyle name="常规 2 8 3 6 3" xfId="21410"/>
    <cellStyle name="常规 4 2 2 2 2 5" xfId="21411"/>
    <cellStyle name="常规 7 3 3 3 2 2 5 3" xfId="21412"/>
    <cellStyle name="常规 3 2 3 3 2 2 3" xfId="21413"/>
    <cellStyle name="常规 9 6 5" xfId="21414"/>
    <cellStyle name="常规 2 2 2 2 3 3 3 2 2" xfId="21415"/>
    <cellStyle name="常规 6 2 3 9 3" xfId="21416"/>
    <cellStyle name="常规 4 2 2 2 2 4 2" xfId="21417"/>
    <cellStyle name="常规 3 2 3 3 2 2 2 2" xfId="21418"/>
    <cellStyle name="常规 7 3 3 3 2 2 5 2 2" xfId="21419"/>
    <cellStyle name="常规 6 7 3 2 3 2 2 2" xfId="21420"/>
    <cellStyle name="常规 2 2 2 2 3 3" xfId="21421"/>
    <cellStyle name="常规 8 2 5 2 5" xfId="21422"/>
    <cellStyle name="常规 6 3 2 4 2 2 2 2" xfId="21423"/>
    <cellStyle name="常规 2 2 2 2 3 2 8" xfId="21424"/>
    <cellStyle name="常规 2 5 2 4 2 3" xfId="21425"/>
    <cellStyle name="常规 7 4 7" xfId="21426"/>
    <cellStyle name="常规 3 2 3 2 3 5 2" xfId="21427"/>
    <cellStyle name="常规 6 5 6 2 2 2" xfId="21428"/>
    <cellStyle name="常规 8 2 5 2 4 2" xfId="21429"/>
    <cellStyle name="常规 4 2 5 2 7" xfId="21430"/>
    <cellStyle name="常规 2 2 2 2 3 2 7 2" xfId="21431"/>
    <cellStyle name="常规 3 2 2 3 2 2 2 5 2" xfId="21432"/>
    <cellStyle name="常规 33 3 2 2 2" xfId="21433"/>
    <cellStyle name="常规 28 3 2 2 2" xfId="21434"/>
    <cellStyle name="常规 2 2 2 2 2 3 3 3 2" xfId="21435"/>
    <cellStyle name="常规 6 3 2 10" xfId="21436"/>
    <cellStyle name="常规 2 2 4 5 2" xfId="21437"/>
    <cellStyle name="常规 2 2 2 2 3 2 3 3 3" xfId="21438"/>
    <cellStyle name="常规 7 3 2 3 2 2 5" xfId="21439"/>
    <cellStyle name="常规 43 2 2 4" xfId="21440"/>
    <cellStyle name="常规 38 2 2 4" xfId="21441"/>
    <cellStyle name="常规 4 2 5 3 6" xfId="21442"/>
    <cellStyle name="常规 3 3 3 2 3 5 2" xfId="21443"/>
    <cellStyle name="常规 7 5 6 2 2 2" xfId="21444"/>
    <cellStyle name="常规 2 4 3 2 2 5 2 2" xfId="21445"/>
    <cellStyle name="常规 2 2 4 3 2" xfId="21446"/>
    <cellStyle name="解释性文本 2 4 4 2" xfId="21447"/>
    <cellStyle name="常规 41 6 2" xfId="21448"/>
    <cellStyle name="常规 36 6 2" xfId="21449"/>
    <cellStyle name="计算 2 5 2 2 2" xfId="21450"/>
    <cellStyle name="常规 2 5 2 4 2 2 3" xfId="21451"/>
    <cellStyle name="常规 7 2 6 2 6 2 3" xfId="21452"/>
    <cellStyle name="常规 2 2 2 2 3 2 3 2 2 2" xfId="21453"/>
    <cellStyle name="常规 42 9" xfId="21454"/>
    <cellStyle name="常规 37 9" xfId="21455"/>
    <cellStyle name="常规 2 2 3 6 2" xfId="21456"/>
    <cellStyle name="常规 6 6 2 5 2 2" xfId="21457"/>
    <cellStyle name="常规 2 4 2 3 2 4 4 2" xfId="21458"/>
    <cellStyle name="常规 2 3 5 2 2" xfId="21459"/>
    <cellStyle name="常规 10 3 3 3 2 2" xfId="21460"/>
    <cellStyle name="常规 3 2 2 2 3 4 7" xfId="21461"/>
    <cellStyle name="常规 8 5 7 3" xfId="21462"/>
    <cellStyle name="常规 4 3 3 2 2 2 2 2" xfId="21463"/>
    <cellStyle name="常规 2 2 2 2 3 2 2 5" xfId="21464"/>
    <cellStyle name="常规 2 2 3 5 2" xfId="21465"/>
    <cellStyle name="常规 2 2 2 2 3 2 2 4 3" xfId="21466"/>
    <cellStyle name="常规 3 2 2 2 3 3 7" xfId="21467"/>
    <cellStyle name="常规 2 4 4 10" xfId="21468"/>
    <cellStyle name="常规 8 5 6 3" xfId="21469"/>
    <cellStyle name="常规 58 7 2" xfId="21470"/>
    <cellStyle name="常规 2 5 2 3 4 2 3" xfId="21471"/>
    <cellStyle name="常规 2 2 2 2 3 2 2 4 2 2" xfId="21472"/>
    <cellStyle name="常规 3 4 3 2 3 5" xfId="21473"/>
    <cellStyle name="常规 6 12 4 4" xfId="21474"/>
    <cellStyle name="常规 8 5 6 2 2" xfId="21475"/>
    <cellStyle name="解释性文本 2 3 7" xfId="21476"/>
    <cellStyle name="常规 35 9" xfId="21477"/>
    <cellStyle name="常规 40 9" xfId="21478"/>
    <cellStyle name="常规 2 2 3 4 2" xfId="21479"/>
    <cellStyle name="常规 2 2 2 2 3 2 2 3 3" xfId="21480"/>
    <cellStyle name="60% - 强调文字颜色 3 2 3 3 3" xfId="21481"/>
    <cellStyle name="常规 3 3 2 3 2 3 2 3" xfId="21482"/>
    <cellStyle name="解释性文本 2 3 6 2" xfId="21483"/>
    <cellStyle name="常规 35 8 2" xfId="21484"/>
    <cellStyle name="常规 40 8 2" xfId="21485"/>
    <cellStyle name="常规 57 7 2" xfId="21486"/>
    <cellStyle name="常规 2 5 2 3 3 2 3" xfId="21487"/>
    <cellStyle name="常规 2 2 2 2 3 2 2 3 2 2" xfId="21488"/>
    <cellStyle name="常规 2 2 2 2 3 2 2 2 3" xfId="21489"/>
    <cellStyle name="40% - 强调文字颜色 4 6" xfId="21490"/>
    <cellStyle name="常规 56 7 2" xfId="21491"/>
    <cellStyle name="常规 2 13 3 2" xfId="21492"/>
    <cellStyle name="常规 2 5 2 3 2 2 3" xfId="21493"/>
    <cellStyle name="常规 2 2 2 2 3 2 2 2 2 2" xfId="21494"/>
    <cellStyle name="常规 3 2 3 2 3 6 2" xfId="21495"/>
    <cellStyle name="常规 7 5 7" xfId="21496"/>
    <cellStyle name="常规 2 2 2 2 3 2" xfId="21497"/>
    <cellStyle name="20% - 强调文字颜色 3 2 6 3" xfId="21498"/>
    <cellStyle name="常规 2 3 3 7 6" xfId="21499"/>
    <cellStyle name="常规 8 4 3 4 2" xfId="21500"/>
    <cellStyle name="常规 4 5 2" xfId="21501"/>
    <cellStyle name="常规 3 3 5 4 2 2" xfId="21502"/>
    <cellStyle name="常规 2 2 2 2 3" xfId="21503"/>
    <cellStyle name="40% - 强调文字颜色 5 11 2" xfId="21504"/>
    <cellStyle name="常规 2 3 2 2 2 2 4 2 2" xfId="21505"/>
    <cellStyle name="常规 4 2 4 2 2 5 2" xfId="21506"/>
    <cellStyle name="常规 3 6 7" xfId="21507"/>
    <cellStyle name="常规 2 2 2 2 2 9 2" xfId="21508"/>
    <cellStyle name="常规 6 6 2 4 6" xfId="21509"/>
    <cellStyle name="常规 3 5 8" xfId="21510"/>
    <cellStyle name="常规 2 2 2 2 2 8 3" xfId="21511"/>
    <cellStyle name="常规 6 6 2 3 7" xfId="21512"/>
    <cellStyle name="常规 68" xfId="21513"/>
    <cellStyle name="常规 73" xfId="21514"/>
    <cellStyle name="40% - 强调文字颜色 5 2 3 6 2" xfId="21515"/>
    <cellStyle name="常规 7 3 3 2 2 2 5" xfId="21516"/>
    <cellStyle name="常规 6 13" xfId="21517"/>
    <cellStyle name="常规 3 2 2 3 2 2" xfId="21518"/>
    <cellStyle name="常规 44 4 3 2" xfId="21519"/>
    <cellStyle name="常规 39 4 3 2" xfId="21520"/>
    <cellStyle name="常规 2 6 2 2 3 4" xfId="21521"/>
    <cellStyle name="常规 3 2 3 5 2 2 2" xfId="21522"/>
    <cellStyle name="常规 59 3 6" xfId="21523"/>
    <cellStyle name="常规 4 2 4 2 2 4" xfId="21524"/>
    <cellStyle name="20% - 强调文字颜色 4 2 2 2 8" xfId="21525"/>
    <cellStyle name="常规 7 2 4 3 3 5 2 2" xfId="21526"/>
    <cellStyle name="60% - 强调文字颜色 2 2 3 5" xfId="21527"/>
    <cellStyle name="常规 6 5 2 2 4 4 2 2" xfId="21528"/>
    <cellStyle name="常规 3 3 2 2 2 3 4" xfId="21529"/>
    <cellStyle name="常规 8 2 3 8 3" xfId="21530"/>
    <cellStyle name="常规 59 3 5 2" xfId="21531"/>
    <cellStyle name="常规 4 2 4 2 2 3 2" xfId="21532"/>
    <cellStyle name="常规 8 2 3 7 3" xfId="21533"/>
    <cellStyle name="常规 4 2 4 2 2 2 2" xfId="21534"/>
    <cellStyle name="常规 59 3 4 2" xfId="21535"/>
    <cellStyle name="60% - 强调文字颜色 2 2 2 5" xfId="21536"/>
    <cellStyle name="常规 3 3 2 2 2 2 4" xfId="21537"/>
    <cellStyle name="常规 15 2 5 4 2" xfId="21538"/>
    <cellStyle name="常规 31 4 6 2" xfId="21539"/>
    <cellStyle name="常规 26 4 6 2" xfId="21540"/>
    <cellStyle name="常规 15 2 5 4" xfId="21541"/>
    <cellStyle name="常规 26 4 6" xfId="21542"/>
    <cellStyle name="常规 31 4 6" xfId="21543"/>
    <cellStyle name="常规 7 2 2 3 3 3 2" xfId="21544"/>
    <cellStyle name="常规 2 4 2 4 2 5 3" xfId="21545"/>
    <cellStyle name="常规 2 2 2 2 2 5 7" xfId="21546"/>
    <cellStyle name="常规 59 4 2 3" xfId="21547"/>
    <cellStyle name="常规 5 9 6 2" xfId="21548"/>
    <cellStyle name="常规 2 2 2 2 2 5 5 2 2" xfId="21549"/>
    <cellStyle name="常规 8 2 4 5 2 2" xfId="21550"/>
    <cellStyle name="常规 2 2 2 2 2 5 5 2" xfId="21551"/>
    <cellStyle name="常规 3 2 2 4 2 4 3" xfId="21552"/>
    <cellStyle name="常规 2 2 3 2 2 2 3 2 2 2" xfId="21553"/>
    <cellStyle name="强调文字颜色 4 2 2 7" xfId="21554"/>
    <cellStyle name="常规 6 6 3 2 7 2" xfId="21555"/>
    <cellStyle name="常规 3 2 9 2 2" xfId="21556"/>
    <cellStyle name="常规 2 2 2 2 3 4 7" xfId="21557"/>
    <cellStyle name="常规 10 10 7" xfId="21558"/>
    <cellStyle name="常规 2 2 2 2 2 5 4 2 2" xfId="21559"/>
    <cellStyle name="常规 7 2 2 3 2 5 3" xfId="21560"/>
    <cellStyle name="常规 3 2 8 2" xfId="21561"/>
    <cellStyle name="常规 2 2 2 2 2 5 3 2" xfId="21562"/>
    <cellStyle name="常规 6 10 3 3 3" xfId="21563"/>
    <cellStyle name="常规 30 10 2" xfId="21564"/>
    <cellStyle name="常规 7 2 3 4 2 6 2 3" xfId="21565"/>
    <cellStyle name="常规 2 2 2 2 2 4 7" xfId="21566"/>
    <cellStyle name="常规 8 2 4 4 4" xfId="21567"/>
    <cellStyle name="常规 5 9 5 2" xfId="21568"/>
    <cellStyle name="常规 3 3 3 2 8 2" xfId="21569"/>
    <cellStyle name="常规 2 4 2 4 2 4 2 2" xfId="21570"/>
    <cellStyle name="常规 6 6 2 4 2 2" xfId="21571"/>
    <cellStyle name="常规 2 2 2 6 2" xfId="21572"/>
    <cellStyle name="常规 22 4 3 3 2 2" xfId="21573"/>
    <cellStyle name="常规 17 4 3 3 2 2" xfId="21574"/>
    <cellStyle name="常规 2 4 3 2 2 3 5 2" xfId="21575"/>
    <cellStyle name="常规 8 2 4 4 2 2 2" xfId="21576"/>
    <cellStyle name="常规 2 2 2 2 2 4 5 2 2" xfId="21577"/>
    <cellStyle name="常规 6 6 2 4 2" xfId="21578"/>
    <cellStyle name="常规 2 2 2 6" xfId="21579"/>
    <cellStyle name="常规 10 2 6 2 3 4 2 2" xfId="21580"/>
    <cellStyle name="常规 2 4 3 2 2 3 5" xfId="21581"/>
    <cellStyle name="常规 17 4 3 3 2" xfId="21582"/>
    <cellStyle name="常规 22 4 3 3 2" xfId="21583"/>
    <cellStyle name="常规 10 5 2 5 2 2" xfId="21584"/>
    <cellStyle name="常规 7 4 3 2 3 2 3" xfId="21585"/>
    <cellStyle name="常规 5 2 2 2 2 5" xfId="21586"/>
    <cellStyle name="常规 3 3 3 3 2 2 3" xfId="21587"/>
    <cellStyle name="常规 7 2 6 8 2 2" xfId="21588"/>
    <cellStyle name="常规 8 2 3 3 8" xfId="21589"/>
    <cellStyle name="常规 17 4 3 2 2 2" xfId="21590"/>
    <cellStyle name="常规 22 4 3 2 2 2" xfId="21591"/>
    <cellStyle name="常规 2 4 3 2 2 2 5 2" xfId="21592"/>
    <cellStyle name="常规 2 2 2 2 2 4 4 2 2" xfId="21593"/>
    <cellStyle name="常规 5 2 2 2 2 4" xfId="21594"/>
    <cellStyle name="好 2 4 4 3 3" xfId="21595"/>
    <cellStyle name="常规 9 4 4 6" xfId="21596"/>
    <cellStyle name="常规 3 3 3 3 2 2 2" xfId="21597"/>
    <cellStyle name="强调文字颜色 4 2 2 2 3 2 2 2" xfId="21598"/>
    <cellStyle name="常规 2 2 3 3 2 2 2 5 3" xfId="21599"/>
    <cellStyle name="常规 2 2 2 2 2 4 2 3" xfId="21600"/>
    <cellStyle name="40% - 强调文字颜色 4 19 2" xfId="21601"/>
    <cellStyle name="常规 2 4 2 4 2 3 3" xfId="21602"/>
    <cellStyle name="常规 8 2 4 3 3 3" xfId="21603"/>
    <cellStyle name="常规 2 2 2 2 2 3 6 3" xfId="21604"/>
    <cellStyle name="常规 6 3 7 4" xfId="21605"/>
    <cellStyle name="常规 2 8 2 2 3" xfId="21606"/>
    <cellStyle name="常规 2 4 2 4 2 3 2 2" xfId="21607"/>
    <cellStyle name="常规 2 2 2 2 2 3 5" xfId="21608"/>
    <cellStyle name="常规 8 2 4 3 2" xfId="21609"/>
    <cellStyle name="常规 4 5 5 2 3" xfId="21610"/>
    <cellStyle name="常规 2 3 3 7 4 2" xfId="21611"/>
    <cellStyle name="常规 8 2 2 3 4 5 2" xfId="21612"/>
    <cellStyle name="常规 2 2 2 2 2 3 4 3" xfId="21613"/>
    <cellStyle name="常规 2 3 2 8 2" xfId="21614"/>
    <cellStyle name="常规 6 6 3 4 4 2" xfId="21615"/>
    <cellStyle name="40% - 强调文字颜色 3 2 3 3 3 3" xfId="21616"/>
    <cellStyle name="常规 2 2 2 2 2 3 4 2 2" xfId="21617"/>
    <cellStyle name="常规 2 2 2 2 2 3 4" xfId="21618"/>
    <cellStyle name="常规 10 4 3 6" xfId="21619"/>
    <cellStyle name="常规 2 2 2 2 2 3 3 4 2 2" xfId="21620"/>
    <cellStyle name="20% - 强调文字颜色 5 14" xfId="21621"/>
    <cellStyle name="常规 3 3 3 2 7 2 2" xfId="21622"/>
    <cellStyle name="常规 2 2 2 2 2 3 3" xfId="21623"/>
    <cellStyle name="常规 3 3 3 2 6 3" xfId="21624"/>
    <cellStyle name="常规 57 2 3 2 2" xfId="21625"/>
    <cellStyle name="常规 9 2 3 5 5" xfId="21626"/>
    <cellStyle name="常规 10 3 5 5 3" xfId="21627"/>
    <cellStyle name="常规 2 3 2 2 3 3 3" xfId="21628"/>
    <cellStyle name="常规 3 3 3 2 6 2 2" xfId="21629"/>
    <cellStyle name="常规 2 2 2 2 2 3 2 4" xfId="21630"/>
    <cellStyle name="40% - 强调文字颜色 2 2 3 3 6" xfId="21631"/>
    <cellStyle name="常规 3 8 2 3 2" xfId="21632"/>
    <cellStyle name="常规 4 2 2 2 4 5 3" xfId="21633"/>
    <cellStyle name="常规 2 2 2 2 2 3 2" xfId="21634"/>
    <cellStyle name="常规 2 2 2 2 2 3" xfId="21635"/>
    <cellStyle name="60% - 强调文字颜色 4 2 2 2 4" xfId="21636"/>
    <cellStyle name="常规 21 2 3 2 3 3 3" xfId="21637"/>
    <cellStyle name="常规 4 5 3 2" xfId="21638"/>
    <cellStyle name="常规 3 2 2 2 4 3 3 2 2" xfId="21639"/>
    <cellStyle name="常规 8 2 4 2 5 2" xfId="21640"/>
    <cellStyle name="常规 42 2 2 5" xfId="21641"/>
    <cellStyle name="常规 37 2 2 5" xfId="21642"/>
    <cellStyle name="常规 2 2 2 2 2 2 8 2" xfId="21643"/>
    <cellStyle name="常规 6 7 5 4 2 2" xfId="21644"/>
    <cellStyle name="常规 3 5 2 6 2" xfId="21645"/>
    <cellStyle name="常规 22 5 5 3" xfId="21646"/>
    <cellStyle name="常规 17 5 5 3" xfId="21647"/>
    <cellStyle name="常规 2 3 4 2 2 3" xfId="21648"/>
    <cellStyle name="常规 2 3 2 4 6" xfId="21649"/>
    <cellStyle name="常规 2 2 2 2 2 2 7 2 2" xfId="21650"/>
    <cellStyle name="常规 8 2 4 2 4 2 2" xfId="21651"/>
    <cellStyle name="常规 6 3 2 3 4 5" xfId="21652"/>
    <cellStyle name="常规 12 2 2 4 2 2" xfId="21653"/>
    <cellStyle name="常规 3 4 4 2 5 3" xfId="21654"/>
    <cellStyle name="常规 2 3 9 3 2 2" xfId="21655"/>
    <cellStyle name="常规 22 4 4 4" xfId="21656"/>
    <cellStyle name="常规 2 4 2 4 2 2 2" xfId="21657"/>
    <cellStyle name="常规 12 6 3" xfId="21658"/>
    <cellStyle name="常规 8 2 4 2 2" xfId="21659"/>
    <cellStyle name="常规 2 2 2 2 2 2 5" xfId="21660"/>
    <cellStyle name="常规 2 2 2 2 2 2 4 5 2" xfId="21661"/>
    <cellStyle name="常规 7 7 3 6" xfId="21662"/>
    <cellStyle name="常规 7 7 2 7" xfId="21663"/>
    <cellStyle name="常规 2 2 2 2 2 2 4 4 3" xfId="21664"/>
    <cellStyle name="常规 7 7 2 6" xfId="21665"/>
    <cellStyle name="常规 2 2 2 2 2 2 4 4 2" xfId="21666"/>
    <cellStyle name="常规 5 5 3 5 2" xfId="21667"/>
    <cellStyle name="常规 2 2 3 5 5 2 2" xfId="21668"/>
    <cellStyle name="常规 2 3 3 3 3 2 2 2" xfId="21669"/>
    <cellStyle name="常规 4 2 3 2 2 4 2" xfId="21670"/>
    <cellStyle name="常规 14 3 6 2" xfId="21671"/>
    <cellStyle name="常规 3 2 3 4 2 2 2 2" xfId="21672"/>
    <cellStyle name="常规 7 2 3 9 3" xfId="21673"/>
    <cellStyle name="常规 2 6 6 8 2" xfId="21674"/>
    <cellStyle name="常规 6 6 3 3 4 3" xfId="21675"/>
    <cellStyle name="40% - 强调文字颜色 2 2 2 5 6" xfId="21676"/>
    <cellStyle name="常规 2 2 2 2 2 2 4 4" xfId="21677"/>
    <cellStyle name="常规 6 6 3 3 4 2 3" xfId="21678"/>
    <cellStyle name="常规 2 2 2 2 2 2 4 3 3" xfId="21679"/>
    <cellStyle name="常规 2 2 2 2 2 2 4 2 3" xfId="21680"/>
    <cellStyle name="40% - 强调文字颜色 2 2 2 5 4 3" xfId="21681"/>
    <cellStyle name="40% - 强调文字颜色 2 2 2 5 4 2" xfId="21682"/>
    <cellStyle name="常规 2 2 2 2 2 2 4 2 2" xfId="21683"/>
    <cellStyle name="警告文本 2 2 9" xfId="21684"/>
    <cellStyle name="常规 3 4 4 2 2 3" xfId="21685"/>
    <cellStyle name="40% - 强调文字颜色 2 2 2 5 4" xfId="21686"/>
    <cellStyle name="常规 2 2 2 2 2 2 4 2" xfId="21687"/>
    <cellStyle name="注释 2 2 3 5 2" xfId="21688"/>
    <cellStyle name="常规 5 2 5 2 7" xfId="21689"/>
    <cellStyle name="常规 2 2 2 3 3 2 7 2" xfId="21690"/>
    <cellStyle name="常规 2 2 2 2 2 2 4" xfId="21691"/>
    <cellStyle name="常规 7 6 3 7" xfId="21692"/>
    <cellStyle name="常规 2 2 2 2 2 2 3 5 3" xfId="21693"/>
    <cellStyle name="常规 7 6 3 6 2" xfId="21694"/>
    <cellStyle name="常规 2 2 2 2 2 2 3 5 2 2" xfId="21695"/>
    <cellStyle name="常规 2 2 2 2 2 2 3 5 2" xfId="21696"/>
    <cellStyle name="常规 7 6 3 6" xfId="21697"/>
    <cellStyle name="常规 6 6 3 2 2 5 2 2" xfId="21698"/>
    <cellStyle name="常规 4 2 4 3 3 2" xfId="21699"/>
    <cellStyle name="常规 6 7 2 2 2 4 2 2" xfId="21700"/>
    <cellStyle name="40% - 强调文字颜色 2 2 2 4 6" xfId="21701"/>
    <cellStyle name="常规 2 2 2 2 2 2 3 4" xfId="21702"/>
    <cellStyle name="常规 2 2 2 2 2 2 3 2" xfId="21703"/>
    <cellStyle name="40% - 强调文字颜色 2 2 2 4 4" xfId="21704"/>
    <cellStyle name="常规 13 3 2 2 3 2 2" xfId="21705"/>
    <cellStyle name="常规 2 2 2 2 2 2 3" xfId="21706"/>
    <cellStyle name="常规 4 3 4 2 4" xfId="21707"/>
    <cellStyle name="常规 6 6 3 3 2 4 3" xfId="21708"/>
    <cellStyle name="常规 2 2 2 2 2 2 2 5 3" xfId="21709"/>
    <cellStyle name="常规 7 5 3 7" xfId="21710"/>
    <cellStyle name="常规 55 9" xfId="21711"/>
    <cellStyle name="常规 7 3 2 2 2 2" xfId="21712"/>
    <cellStyle name="常规 2 12 5" xfId="21713"/>
    <cellStyle name="常规 6 3 2 2 2 5 3" xfId="21714"/>
    <cellStyle name="常规 2 2 2 2 2 2 2 5 2 2" xfId="21715"/>
    <cellStyle name="常规 7 5 3 6 2" xfId="21716"/>
    <cellStyle name="常规 2 3 3 5 3 2 3" xfId="21717"/>
    <cellStyle name="常规 2 2 2 2 2 2 2 5 2" xfId="21718"/>
    <cellStyle name="常规 7 5 3 6" xfId="21719"/>
    <cellStyle name="常规 2 6 6 6 3" xfId="21720"/>
    <cellStyle name="常规 11 2 3 3 2 2" xfId="21721"/>
    <cellStyle name="常规 7 5 2 6" xfId="21722"/>
    <cellStyle name="常规 2 2 2 2 2 2 2 4 2" xfId="21723"/>
    <cellStyle name="常规 2 2 2 2 2 2 2 3" xfId="21724"/>
    <cellStyle name="40% - 强调文字颜色 2 2 2 3 5" xfId="21725"/>
    <cellStyle name="常规 6 6 3 5 4 2 2" xfId="21726"/>
    <cellStyle name="常规 2 2 2 2 2 2 2 2 7" xfId="21727"/>
    <cellStyle name="常规 2 2 2 2 2 2 2 2 6 2" xfId="21728"/>
    <cellStyle name="常规 11 9 4 3" xfId="21729"/>
    <cellStyle name="常规 2 2 2 2 2 2 2 2 6" xfId="21730"/>
    <cellStyle name="常规 7 2 4 3 7 2 3" xfId="21731"/>
    <cellStyle name="常规 11 9 4 2" xfId="21732"/>
    <cellStyle name="常规 2 2 2 2 2 2 2 2 5" xfId="21733"/>
    <cellStyle name="常规 2 4 3 3 5 4" xfId="21734"/>
    <cellStyle name="20% - 强调文字颜色 4 2 2 2 4" xfId="21735"/>
    <cellStyle name="40% - 强调文字颜色 2 2 2 3 4" xfId="21736"/>
    <cellStyle name="常规 2 2 2 2 2 2 2 2" xfId="21737"/>
    <cellStyle name="常规 4 2 4 2 2 2 3" xfId="21738"/>
    <cellStyle name="常规 27 3 4 3 2 2" xfId="21739"/>
    <cellStyle name="常规 59 3 4 3" xfId="21740"/>
    <cellStyle name="常规 2 2 2 2 2 2 2" xfId="21741"/>
    <cellStyle name="常规 6 5 3 3 2 3 3 3" xfId="21742"/>
    <cellStyle name="常规 6 10 2 3 5" xfId="21743"/>
    <cellStyle name="20% - 强调文字颜色 3 2 5 3 2" xfId="21744"/>
    <cellStyle name="常规 2 3 3 6 6 2" xfId="21745"/>
    <cellStyle name="常规 4 5 4 4 3" xfId="21746"/>
    <cellStyle name="常规 8 4 3 3 2 2" xfId="21747"/>
    <cellStyle name="常规 2 2 2 2 2 2" xfId="21748"/>
    <cellStyle name="常规 2 3 4 3 4 3" xfId="21749"/>
    <cellStyle name="20% - 强调文字颜色 3 2 5 3" xfId="21750"/>
    <cellStyle name="常规 2 3 3 6 6" xfId="21751"/>
    <cellStyle name="常规 8 4 3 3 2" xfId="21752"/>
    <cellStyle name="常规 21 3 3 6 2" xfId="21753"/>
    <cellStyle name="常规 2 2 2 2 2" xfId="21754"/>
    <cellStyle name="常规 2 2 2 2 10 2" xfId="21755"/>
    <cellStyle name="常规 6 6 3 3 2 3 3 3" xfId="21756"/>
    <cellStyle name="常规 2 2 2 2 10" xfId="21757"/>
    <cellStyle name="常规 15 5 6 2 2" xfId="21758"/>
    <cellStyle name="解释性文本 2 2 3 4 2" xfId="21759"/>
    <cellStyle name="常规 3 3 4 2 3 3 3" xfId="21760"/>
    <cellStyle name="常规 2 2 2 12" xfId="21761"/>
    <cellStyle name="常规 7 2 2 2 2 3" xfId="21762"/>
    <cellStyle name="常规 3 3 4 2 3 3 2 2" xfId="21763"/>
    <cellStyle name="常规 2 2 2 11 2" xfId="21764"/>
    <cellStyle name="常规 2 3 6 4 4 2" xfId="21765"/>
    <cellStyle name="常规 2 2 2 10 3" xfId="21766"/>
    <cellStyle name="常规 2 2 2 10 2 2" xfId="21767"/>
    <cellStyle name="常规 6 5 3 4 2 2 2 2" xfId="21768"/>
    <cellStyle name="链接单元格 2 2 3 2 2 2" xfId="21769"/>
    <cellStyle name="常规 2 2 17" xfId="21770"/>
    <cellStyle name="常规 6 2 2 9" xfId="21771"/>
    <cellStyle name="常规 10 6 6 2" xfId="21772"/>
    <cellStyle name="常规 7 2 4 2 4 4 3" xfId="21773"/>
    <cellStyle name="常规 6 3 3 3 4 5 2" xfId="21774"/>
    <cellStyle name="常规 14 2 3 6" xfId="21775"/>
    <cellStyle name="60% - 强调文字颜色 3 2 2 3 2 2" xfId="21776"/>
    <cellStyle name="常规 3 3 2 3 2 2 2 2 2" xfId="21777"/>
    <cellStyle name="常规 8 8 2" xfId="21778"/>
    <cellStyle name="常规 7 4 4 2 2 2 2 2" xfId="21779"/>
    <cellStyle name="常规 3 4 9" xfId="21780"/>
    <cellStyle name="常规 2 3 4 5 4 3" xfId="21781"/>
    <cellStyle name="常规 7 2 4 2 4 3 2 2" xfId="21782"/>
    <cellStyle name="常规 4 2 3 10" xfId="21783"/>
    <cellStyle name="常规 2 3 3 2 4 4 2" xfId="21784"/>
    <cellStyle name="常规 7 2 4 2 4 3" xfId="21785"/>
    <cellStyle name="20% - 强调文字颜色 2 2 2 4 4 2" xfId="21786"/>
    <cellStyle name="常规 3 3 9" xfId="21787"/>
    <cellStyle name="常规 6 3 3 3 4 4 2" xfId="21788"/>
    <cellStyle name="常规 14 2 2 6" xfId="21789"/>
    <cellStyle name="常规 21 3 2 3 2 2 2" xfId="21790"/>
    <cellStyle name="常规 9 5 3 4 3" xfId="21791"/>
    <cellStyle name="常规 7 2 4 2 4 2 2" xfId="21792"/>
    <cellStyle name="常规 7 2 4 2 4 2" xfId="21793"/>
    <cellStyle name="常规 2 6 2 2 2 3 2 2" xfId="21794"/>
    <cellStyle name="60% - 强调文字颜色 1 2 6" xfId="21795"/>
    <cellStyle name="20% - 强调文字颜色 2 2 2 4 3 2" xfId="21796"/>
    <cellStyle name="常规 3 2 9" xfId="21797"/>
    <cellStyle name="常规 2 2 2 2 2 5 4" xfId="21798"/>
    <cellStyle name="常规 7 2 2 4 7" xfId="21799"/>
    <cellStyle name="常规 6 3 3 3 4 3 2" xfId="21800"/>
    <cellStyle name="常规 6 5 3 5 4 2 2" xfId="21801"/>
    <cellStyle name="常规 2 3 2 2 2 3 3 3" xfId="21802"/>
    <cellStyle name="常规 2 2 12 8" xfId="21803"/>
    <cellStyle name="常规 7 2 3 4 3 6" xfId="21804"/>
    <cellStyle name="常规 2 3 2 3 7 2" xfId="21805"/>
    <cellStyle name="常规 3 2 4 2 3 5" xfId="21806"/>
    <cellStyle name="常规 6 6 6 2 2" xfId="21807"/>
    <cellStyle name="常规 4 3 3 3 2 3" xfId="21808"/>
    <cellStyle name="常规 3 2 3 2 2 2 3 2" xfId="21809"/>
    <cellStyle name="常规 6 6 7 4 3" xfId="21810"/>
    <cellStyle name="常规 2 7 2 7" xfId="21811"/>
    <cellStyle name="常规 2 2 12 5 3" xfId="21812"/>
    <cellStyle name="常规 8 5 3 3 4 2 2" xfId="21813"/>
    <cellStyle name="常规 2 2 2 2 2 4 5" xfId="21814"/>
    <cellStyle name="常规 8 2 4 4 2" xfId="21815"/>
    <cellStyle name="常规 7 2 2 3 8" xfId="21816"/>
    <cellStyle name="常规 6 3 3 3 4 2 3" xfId="21817"/>
    <cellStyle name="常规 2 2 12 5" xfId="21818"/>
    <cellStyle name="常规 7 2 3 4 2 6" xfId="21819"/>
    <cellStyle name="常规 2 3 2 3 6 2" xfId="21820"/>
    <cellStyle name="常规 2 2 2 2 2 4 4" xfId="21821"/>
    <cellStyle name="常规 6 3 3 3 4 2 2" xfId="21822"/>
    <cellStyle name="常规 7 2 2 3 7" xfId="21823"/>
    <cellStyle name="常规 2 2 12 4" xfId="21824"/>
    <cellStyle name="常规 2 3 2 3 5 2" xfId="21825"/>
    <cellStyle name="常规 2 2 2 3 4 6 3" xfId="21826"/>
    <cellStyle name="常规 5 2 5 2 3 3 3" xfId="21827"/>
    <cellStyle name="常规 9 2 3 3 2 4 2" xfId="21828"/>
    <cellStyle name="常规 2 2 12 3 2 2" xfId="21829"/>
    <cellStyle name="常规 2 3 2 3 4 2" xfId="21830"/>
    <cellStyle name="常规 3 2 2 3 5 5 2 2" xfId="21831"/>
    <cellStyle name="常规 10 6 2 3 5 2" xfId="21832"/>
    <cellStyle name="常规 2 2 12 2 2" xfId="21833"/>
    <cellStyle name="常规 2 3 2 2 2 3 2 3" xfId="21834"/>
    <cellStyle name="常规 2 2 11 8" xfId="21835"/>
    <cellStyle name="常规 2 3 2 2 2 3 2 2" xfId="21836"/>
    <cellStyle name="常规 10 3 4 5 2 2" xfId="21837"/>
    <cellStyle name="常规 2 2 11 7" xfId="21838"/>
    <cellStyle name="常规 2 6 3 6" xfId="21839"/>
    <cellStyle name="常规 6 6 6 5 2" xfId="21840"/>
    <cellStyle name="常规 2 2 11 6" xfId="21841"/>
    <cellStyle name="20% - 强调文字颜色 6 2 12" xfId="21842"/>
    <cellStyle name="常规 2 3 2 2 7 2" xfId="21843"/>
    <cellStyle name="常规 7 2 3 3 3 6" xfId="21844"/>
    <cellStyle name="常规 2 2 11 5" xfId="21845"/>
    <cellStyle name="常规 7 2 3 3 2 6" xfId="21846"/>
    <cellStyle name="常规 2 3 2 2 6 2" xfId="21847"/>
    <cellStyle name="常规 9 2 3 2 3 4" xfId="21848"/>
    <cellStyle name="常规 2 2 11 4 2" xfId="21849"/>
    <cellStyle name="常规 10 6 2 2 7" xfId="21850"/>
    <cellStyle name="常规 2 2 11 4" xfId="21851"/>
    <cellStyle name="常规 9 2 2 5 4 2 2" xfId="21852"/>
    <cellStyle name="常规 6 5 3 9 2 2" xfId="21853"/>
    <cellStyle name="常规 2 3 2 2 5 2" xfId="21854"/>
    <cellStyle name="常规 10 6 2 2 6 2" xfId="21855"/>
    <cellStyle name="常规 9 2 3 2 2 4" xfId="21856"/>
    <cellStyle name="常规 2 2 11 3 2" xfId="21857"/>
    <cellStyle name="常规 2 3 2 2 4 2" xfId="21858"/>
    <cellStyle name="常规 10 3 6 4" xfId="21859"/>
    <cellStyle name="常规 6 12 9 2 2" xfId="21860"/>
    <cellStyle name="常规 6 6 3 3 3 2 2 2" xfId="21861"/>
    <cellStyle name="常规 2 2 2 2 2 2 3 3 2 2" xfId="21862"/>
    <cellStyle name="常规 2 4 2 4 3 2 3" xfId="21863"/>
    <cellStyle name="常规 2 2 2 3 2 3 4 2 2" xfId="21864"/>
    <cellStyle name="常规 2 2 10 8" xfId="21865"/>
    <cellStyle name="常规 6 6 5 6 2" xfId="21866"/>
    <cellStyle name="常规 2 5 4 6" xfId="21867"/>
    <cellStyle name="常规 2 2 10 7 2" xfId="21868"/>
    <cellStyle name="常规 2 2 10 7" xfId="21869"/>
    <cellStyle name="常规 2 5 3 6" xfId="21870"/>
    <cellStyle name="常规 6 6 5 5 2" xfId="21871"/>
    <cellStyle name="常规 3 2 2 2 8 2 2" xfId="21872"/>
    <cellStyle name="常规 2 2 10 6" xfId="21873"/>
    <cellStyle name="常规 6 6 5 4 2 2" xfId="21874"/>
    <cellStyle name="常规 2 5 2 6 2" xfId="21875"/>
    <cellStyle name="常规 6 5 3 4 3 4" xfId="21876"/>
    <cellStyle name="常规 2 2 10 5 2 2" xfId="21877"/>
    <cellStyle name="常规 6 6 5 4 2" xfId="21878"/>
    <cellStyle name="常规 2 5 2 6" xfId="21879"/>
    <cellStyle name="常规 2 2 10 5 2" xfId="21880"/>
    <cellStyle name="常规 2 2 10 5" xfId="21881"/>
    <cellStyle name="常规 2 2 10 4 2" xfId="21882"/>
    <cellStyle name="常规 21 2 3 2 3 6" xfId="21883"/>
    <cellStyle name="常规 2 2 10 3 5 2" xfId="21884"/>
    <cellStyle name="常规 7 2 2 8 2 2" xfId="21885"/>
    <cellStyle name="常规 6 9 4 6 3" xfId="21886"/>
    <cellStyle name="常规 2 2 10 3 5" xfId="21887"/>
    <cellStyle name="常规 46 2 5 2" xfId="21888"/>
    <cellStyle name="常规 51 2 5 2" xfId="21889"/>
    <cellStyle name="常规 10 2 3 2 4 4 2" xfId="21890"/>
    <cellStyle name="常规 21 2 3 2 2 6 2" xfId="21891"/>
    <cellStyle name="常规 2 3 4 10" xfId="21892"/>
    <cellStyle name="常规 2 2 10 3 4 2 2" xfId="21893"/>
    <cellStyle name="常规 3 3 2 2 3 3 2" xfId="21894"/>
    <cellStyle name="常规 7 3 4 2 10" xfId="21895"/>
    <cellStyle name="20% - 强调文字颜色 3 2 6 4 3" xfId="21896"/>
    <cellStyle name="常规 2 3 3 7 7 3" xfId="21897"/>
    <cellStyle name="常规 10 2 3 2 4 3 2" xfId="21898"/>
    <cellStyle name="常规 46 2 4 2" xfId="21899"/>
    <cellStyle name="常规 51 2 4 2" xfId="21900"/>
    <cellStyle name="常规 9 2 4 2 6 2 2" xfId="21901"/>
    <cellStyle name="常规 2 4 4 5 4" xfId="21902"/>
    <cellStyle name="20% - 强调文字颜色 3 2 6 3 3" xfId="21903"/>
    <cellStyle name="常规 10 2 3 2 4 2 2" xfId="21904"/>
    <cellStyle name="常规 2 3 3 7 6 3" xfId="21905"/>
    <cellStyle name="常规 46 2 3 2" xfId="21906"/>
    <cellStyle name="常规 51 2 3 2" xfId="21907"/>
    <cellStyle name="常规 3 4 2 2 3 2 3" xfId="21908"/>
    <cellStyle name="常规 50" xfId="21909"/>
    <cellStyle name="常规 45" xfId="21910"/>
    <cellStyle name="常规 7 4 3 4 7" xfId="21911"/>
    <cellStyle name="常规 6 5 3 2 3 4 2" xfId="21912"/>
    <cellStyle name="常规 2 2 10 3 2 2 2" xfId="21913"/>
    <cellStyle name="常规 6 5 3 2 3 4" xfId="21914"/>
    <cellStyle name="常规 2 2 10 3 2 2" xfId="21915"/>
    <cellStyle name="常规 4 6 3 3 2 2" xfId="21916"/>
    <cellStyle name="常规 2 2 10 3 2" xfId="21917"/>
    <cellStyle name="常规 2 3 6 5 4" xfId="21918"/>
    <cellStyle name="常规 2 2 10 2 5 2 2" xfId="21919"/>
    <cellStyle name="常规 2 2 10 2 5 2" xfId="21920"/>
    <cellStyle name="常规 7 3 3 4 4 3 3" xfId="21921"/>
    <cellStyle name="常规 5 5 2 3 3 2 2" xfId="21922"/>
    <cellStyle name="常规 2 2 10 2 4 3" xfId="21923"/>
    <cellStyle name="常规 2 2 10 2 4 2 2" xfId="21924"/>
    <cellStyle name="常规 8 2 6 3 2 2 2" xfId="21925"/>
    <cellStyle name="强调文字颜色 3 2 2 2 9" xfId="21926"/>
    <cellStyle name="常规 2 2 10 2 3 3" xfId="21927"/>
    <cellStyle name="强调文字颜色 3 2 2 2 8 2" xfId="21928"/>
    <cellStyle name="60% - 强调文字颜色 1 2 2 10" xfId="21929"/>
    <cellStyle name="常规 2 2 10 2 3 2 2" xfId="21930"/>
    <cellStyle name="常规 2 2 10 2 3" xfId="21931"/>
    <cellStyle name="常规 2 2 10 2 2 2 2" xfId="21932"/>
    <cellStyle name="常规 5 4 4 4" xfId="21933"/>
    <cellStyle name="常规 6 6 3 6 3 3" xfId="21934"/>
    <cellStyle name="常规 3 2 8 4" xfId="21935"/>
    <cellStyle name="20% - 强调文字颜色 1 2 2 2 2" xfId="21936"/>
    <cellStyle name="20% - 强调文字颜色 5 2 2 2 3 2 2" xfId="21937"/>
    <cellStyle name="常规 2 2 3 3 2 2 3 4 2 2" xfId="21938"/>
    <cellStyle name="常规 7 2 2 3 2 3 5" xfId="21939"/>
    <cellStyle name="好 2 7 3 3" xfId="21940"/>
    <cellStyle name="常规 3 2 6 4" xfId="21941"/>
    <cellStyle name="常规 58 6 2" xfId="21942"/>
    <cellStyle name="常规 2 15 2 2" xfId="21943"/>
    <cellStyle name="计算 2 2 10 2" xfId="21944"/>
    <cellStyle name="常规 2 3 2 2 2 7 2" xfId="21945"/>
    <cellStyle name="常规 6 10 3 4 2 3" xfId="21946"/>
    <cellStyle name="常规 7 2 2 3 2 2 5" xfId="21947"/>
    <cellStyle name="好 2 7 2 3" xfId="21948"/>
    <cellStyle name="常规 3 2 5 4" xfId="21949"/>
    <cellStyle name="常规 7 3 2 2 3 3" xfId="21950"/>
    <cellStyle name="常规 2 13 6" xfId="21951"/>
    <cellStyle name="常规 2 13 4" xfId="21952"/>
    <cellStyle name="常规 6 3 2 2 2 6 2" xfId="21953"/>
    <cellStyle name="常规 56 8" xfId="21954"/>
    <cellStyle name="常规 2 2 3 3 2 2 3 3 3" xfId="21955"/>
    <cellStyle name="适中 2 2 2 2 2" xfId="21956"/>
    <cellStyle name="常规 2 8 2 5 3" xfId="21957"/>
    <cellStyle name="常规 3 9 4 4 2 2" xfId="21958"/>
    <cellStyle name="常规 2 2 3 4 6 2" xfId="21959"/>
    <cellStyle name="20% - 强调文字颜色 2 2 3 3 2" xfId="21960"/>
    <cellStyle name="常规 3 5 2 4 3" xfId="21961"/>
    <cellStyle name="常规 22 5 3 4" xfId="21962"/>
    <cellStyle name="常规 3 2 4 4 2 2" xfId="21963"/>
    <cellStyle name="检查单元格 2 3 8 2" xfId="21964"/>
    <cellStyle name="常规 3 5 2 4 2 2" xfId="21965"/>
    <cellStyle name="常规 2 4 3 3 2 3 5" xfId="21966"/>
    <cellStyle name="常规 22 5 3 3 2" xfId="21967"/>
    <cellStyle name="常规 3 2 4 4" xfId="21968"/>
    <cellStyle name="常规 56 7" xfId="21969"/>
    <cellStyle name="常规 2 13 3" xfId="21970"/>
    <cellStyle name="常规 2 2 3 4 5 2" xfId="21971"/>
    <cellStyle name="20% - 强调文字颜色 2 2 3 2 2" xfId="21972"/>
    <cellStyle name="常规 3 5 2 3 3" xfId="21973"/>
    <cellStyle name="常规 22 5 2 4" xfId="21974"/>
    <cellStyle name="强调文字颜色 6 2 2 2 5 3" xfId="21975"/>
    <cellStyle name="常规 2 6 7 2" xfId="21976"/>
    <cellStyle name="40% - 强调文字颜色 3 7" xfId="21977"/>
    <cellStyle name="常规 56 6 3" xfId="21978"/>
    <cellStyle name="常规 2 13 2 3" xfId="21979"/>
    <cellStyle name="常规 3 2 4 3 2 2" xfId="21980"/>
    <cellStyle name="检查单元格 2 2 8 2" xfId="21981"/>
    <cellStyle name="常规 3 5 2 3 2 2" xfId="21982"/>
    <cellStyle name="常规 22 5 2 3 2" xfId="21983"/>
    <cellStyle name="常规 7 3 2 2 2 3" xfId="21984"/>
    <cellStyle name="常规 2 12 6" xfId="21985"/>
    <cellStyle name="常规 7 3 2 2 2 2 3" xfId="21986"/>
    <cellStyle name="常规 2 12 5 3" xfId="21987"/>
    <cellStyle name="注释 2 2 3 4 3" xfId="21988"/>
    <cellStyle name="常规 2 2 2 3 3 2 6 3" xfId="21989"/>
    <cellStyle name="常规 2 12 5 2 2" xfId="21990"/>
    <cellStyle name="常规 7 3 2 2 2 2 2 2" xfId="21991"/>
    <cellStyle name="常规 2 5 9 2" xfId="21992"/>
    <cellStyle name="常规 2 12 4 3" xfId="21993"/>
    <cellStyle name="常规 30 3 6 2" xfId="21994"/>
    <cellStyle name="常规 25 3 6 2" xfId="21995"/>
    <cellStyle name="常规 3 6 2 2 6" xfId="21996"/>
    <cellStyle name="常规 3 2 3 5 2 2" xfId="21997"/>
    <cellStyle name="常规 2 4 5 3 5 2" xfId="21998"/>
    <cellStyle name="常规 6 3 2 2 2 4 5" xfId="21999"/>
    <cellStyle name="常规 2 11 7" xfId="22000"/>
    <cellStyle name="常规 54 2 7 2" xfId="22001"/>
    <cellStyle name="常规 49 2 7 2" xfId="22002"/>
    <cellStyle name="常规 6 7 2 4 2 3" xfId="22003"/>
    <cellStyle name="常规 3 2 2 6 3" xfId="22004"/>
    <cellStyle name="常规 2 11 5 3" xfId="22005"/>
    <cellStyle name="常规 6 3 2 2 2 4 3 3" xfId="22006"/>
    <cellStyle name="常规 5 6 3 3 2 2" xfId="22007"/>
    <cellStyle name="常规 34 2 2 5 2" xfId="22008"/>
    <cellStyle name="常规 29 2 2 5 2" xfId="22009"/>
    <cellStyle name="强调文字颜色 4 2 2 2 2 3 3" xfId="22010"/>
    <cellStyle name="常规 3 2 2 6 2 2" xfId="22011"/>
    <cellStyle name="常规 6 7 2 4 2 2 2" xfId="22012"/>
    <cellStyle name="常规 2 11 5 2 2" xfId="22013"/>
    <cellStyle name="常规 6 3 2 2 2 4 3 2 2" xfId="22014"/>
    <cellStyle name="常规 6 6 2 4 2 4" xfId="22015"/>
    <cellStyle name="常规 2 2 2 6 4" xfId="22016"/>
    <cellStyle name="常规 2 5 3 2 2 4 2 2" xfId="22017"/>
    <cellStyle name="常规 2 4 5 3 4 2" xfId="22018"/>
    <cellStyle name="常规 6 3 2 2 2 3 5" xfId="22019"/>
    <cellStyle name="常规 2 10 7" xfId="22020"/>
    <cellStyle name="常规 49 2 6 2" xfId="22021"/>
    <cellStyle name="常规 54 2 6 2" xfId="22022"/>
    <cellStyle name="常规 6 3 2 2 2 3 4 3" xfId="22023"/>
    <cellStyle name="常规 2 10 6 3" xfId="22024"/>
    <cellStyle name="常规 7 2 5 3 3 4 2 2" xfId="22025"/>
    <cellStyle name="常规 2 2 2 2 4 2 2 3" xfId="22026"/>
    <cellStyle name="常规 6 3 2 2 2 3 4 2 2" xfId="22027"/>
    <cellStyle name="常规 2 10 6 2 2" xfId="22028"/>
    <cellStyle name="常规 6 3 2 2 2 3 3 3" xfId="22029"/>
    <cellStyle name="常规 2 10 5 3" xfId="22030"/>
    <cellStyle name="常规 3 3 2 6 7" xfId="22031"/>
    <cellStyle name="常规 2 4 4 2 4 4" xfId="22032"/>
    <cellStyle name="常规 6 3 2 2 2 3 3 2 2" xfId="22033"/>
    <cellStyle name="常规 2 10 5 2 2" xfId="22034"/>
    <cellStyle name="常规 6 5 2 2 2 2 3 4" xfId="22035"/>
    <cellStyle name="常规 6 7 4 5 2 2" xfId="22036"/>
    <cellStyle name="常规 3 4 3 6 2" xfId="22037"/>
    <cellStyle name="常规 53 6" xfId="22038"/>
    <cellStyle name="常规 48 6" xfId="22039"/>
    <cellStyle name="常规 2 10 2" xfId="22040"/>
    <cellStyle name="40% - 强调文字颜色 5 15 2" xfId="22041"/>
    <cellStyle name="40% - 强调文字颜色 5 20 2" xfId="22042"/>
    <cellStyle name="常规 6 6 2 4 2 3" xfId="22043"/>
    <cellStyle name="常规 2 2 2 6 3" xfId="22044"/>
    <cellStyle name="常规 58 4 5" xfId="22045"/>
    <cellStyle name="常规 6 6 3 2 2 3 2 3" xfId="22046"/>
    <cellStyle name="常规 5 2 2 4 2 4" xfId="22047"/>
    <cellStyle name="常规 3 3 3 3 4 2 2" xfId="22048"/>
    <cellStyle name="常规 9 6 4 6" xfId="22049"/>
    <cellStyle name="常规 3 2 2 2 3 2 3 5 2" xfId="22050"/>
    <cellStyle name="常规 21 6 3 3" xfId="22051"/>
    <cellStyle name="常规 3 4 3 4 2" xfId="22052"/>
    <cellStyle name="常规 3 2 2 2 3 2 2 5 3" xfId="22053"/>
    <cellStyle name="常规 3 6 3 2 3 2 2" xfId="22054"/>
    <cellStyle name="常规 2 2 15 3" xfId="22055"/>
    <cellStyle name="常规 24 3 7" xfId="22056"/>
    <cellStyle name="常规 19 3 7" xfId="22057"/>
    <cellStyle name="常规 3 2 2 2 3 2 2 5 2 2" xfId="22058"/>
    <cellStyle name="常规 2 2 3 2 5 7" xfId="22059"/>
    <cellStyle name="常规 23 4 6" xfId="22060"/>
    <cellStyle name="常规 7 2 7 2 3 2 2" xfId="22061"/>
    <cellStyle name="常规 8 2 3 2 9" xfId="22062"/>
    <cellStyle name="常规 2 4 3 2 2 2 4 3" xfId="22063"/>
    <cellStyle name="常规 2 2 2 5 5 2" xfId="22064"/>
    <cellStyle name="常规 3 4 3 3 3" xfId="22065"/>
    <cellStyle name="常规 45 2 2 2 2 2" xfId="22066"/>
    <cellStyle name="常规 50 2 2 2 2 2" xfId="22067"/>
    <cellStyle name="常规 2 2 14 4" xfId="22068"/>
    <cellStyle name="常规 24 2 8" xfId="22069"/>
    <cellStyle name="常规 19 2 8" xfId="22070"/>
    <cellStyle name="常规 6 3 3 4 2 5 2" xfId="22071"/>
    <cellStyle name="常规 3 4 3 3 2 2" xfId="22072"/>
    <cellStyle name="20% - 强调文字颜色 2 2 2 2 5" xfId="22073"/>
    <cellStyle name="常规 2 2 3 3 5 5" xfId="22074"/>
    <cellStyle name="常规 24 2 7 2" xfId="22075"/>
    <cellStyle name="常规 19 2 7 2" xfId="22076"/>
    <cellStyle name="常规 22 7 6" xfId="22077"/>
    <cellStyle name="常规 21 6 2 3" xfId="22078"/>
    <cellStyle name="常规 3 4 3 3 2" xfId="22079"/>
    <cellStyle name="常规 2 2 3 3 3 8" xfId="22080"/>
    <cellStyle name="常规 2 2 14 3" xfId="22081"/>
    <cellStyle name="常规 24 2 7" xfId="22082"/>
    <cellStyle name="常规 19 2 7" xfId="22083"/>
    <cellStyle name="常规 2 2 3 3 3 7" xfId="22084"/>
    <cellStyle name="常规 2 2 14 2" xfId="22085"/>
    <cellStyle name="常规 24 2 6" xfId="22086"/>
    <cellStyle name="常规 19 2 6" xfId="22087"/>
    <cellStyle name="常规 6 5 2 2 2 3 4 2" xfId="22088"/>
    <cellStyle name="常规 2 3 5 2 2 2 3" xfId="22089"/>
    <cellStyle name="常规 5 2 11" xfId="22090"/>
    <cellStyle name="常规 22 5 2 2 2 2" xfId="22091"/>
    <cellStyle name="常规 6 6 2 2 2 4 2 2" xfId="22092"/>
    <cellStyle name="常规 3 2 4 2 3 2" xfId="22093"/>
    <cellStyle name="常规 24 2 2 7" xfId="22094"/>
    <cellStyle name="常规 19 2 2 7" xfId="22095"/>
    <cellStyle name="常规 24 2 2 6 2" xfId="22096"/>
    <cellStyle name="常规 19 2 2 6 2" xfId="22097"/>
    <cellStyle name="常规 6 2 3 2 4 4 2 2" xfId="22098"/>
    <cellStyle name="常规 9 3 5 3 3" xfId="22099"/>
    <cellStyle name="常规 2 2 3 3 3 3 6" xfId="22100"/>
    <cellStyle name="常规 24 2 2 6" xfId="22101"/>
    <cellStyle name="常规 19 2 2 6" xfId="22102"/>
    <cellStyle name="常规 9 3 5 3 2 2" xfId="22103"/>
    <cellStyle name="常规 2 2 3 3 3 3 5 2" xfId="22104"/>
    <cellStyle name="常规 24 2 2 5 2" xfId="22105"/>
    <cellStyle name="常规 19 2 2 5 2" xfId="22106"/>
    <cellStyle name="常规 18 5 2 2" xfId="22107"/>
    <cellStyle name="常规 23 5 2 2" xfId="22108"/>
    <cellStyle name="警告文本 2 10 3" xfId="22109"/>
    <cellStyle name="常规 21 5 3 3" xfId="22110"/>
    <cellStyle name="常规 3 4 2 4 2" xfId="22111"/>
    <cellStyle name="常规 21 5 2 4" xfId="22112"/>
    <cellStyle name="常规 3 4 2 3 3" xfId="22113"/>
    <cellStyle name="常规 2 2 2 4 5 2" xfId="22114"/>
    <cellStyle name="常规 5 6 2 3 3 2" xfId="22115"/>
    <cellStyle name="常规 2 4 4 4 5 2 2" xfId="22116"/>
    <cellStyle name="40% - 强调文字颜色 2 2 2 2 2 3" xfId="22117"/>
    <cellStyle name="常规 2 2 4 3" xfId="22118"/>
    <cellStyle name="常规 21 5 2 3 2" xfId="22119"/>
    <cellStyle name="常规 3 4 2 3 2 2" xfId="22120"/>
    <cellStyle name="常规 2 2 2 3 5 5" xfId="22121"/>
    <cellStyle name="常规 18 2 7 2" xfId="22122"/>
    <cellStyle name="常规 23 2 7 2" xfId="22123"/>
    <cellStyle name="常规 21 5 2 3" xfId="22124"/>
    <cellStyle name="常规 6 6 2 2 3 2 4 2 2" xfId="22125"/>
    <cellStyle name="常规 3 4 2 3 2" xfId="22126"/>
    <cellStyle name="常规 3 2 3 2 3 2" xfId="22127"/>
    <cellStyle name="常规 23 2 2 7" xfId="22128"/>
    <cellStyle name="常规 18 2 2 7" xfId="22129"/>
    <cellStyle name="常规 10 7 4 4 2 2" xfId="22130"/>
    <cellStyle name="常规 21 2 3 7 3" xfId="22131"/>
    <cellStyle name="常规 9 2 5 3 4" xfId="22132"/>
    <cellStyle name="常规 2 2 3 2 3 3 7" xfId="22133"/>
    <cellStyle name="常规 10 2 4 4 6" xfId="22134"/>
    <cellStyle name="常规 6 4 3 6 3 3" xfId="22135"/>
    <cellStyle name="常规 2 2 3 2 5 3 3" xfId="22136"/>
    <cellStyle name="常规 6 15 4 2 2" xfId="22137"/>
    <cellStyle name="常规 3 2 2 3 2 4 4 2 2" xfId="22138"/>
    <cellStyle name="常规 2 2 3 2 3 3 4 2" xfId="22139"/>
    <cellStyle name="常规 23 2 2 4 2" xfId="22140"/>
    <cellStyle name="常规 18 2 2 4 2" xfId="22141"/>
    <cellStyle name="40% - 强调文字颜色 4 2 2 4 4 3" xfId="22142"/>
    <cellStyle name="常规 2 2 3 2 3 3 3 3" xfId="22143"/>
    <cellStyle name="常规 23 2 2 3 3" xfId="22144"/>
    <cellStyle name="常规 18 2 2 3 3" xfId="22145"/>
    <cellStyle name="常规 2 2 9 5 6" xfId="22146"/>
    <cellStyle name="常规 5 3 2 2 7" xfId="22147"/>
    <cellStyle name="常规 8 2 3 2 2 2 4 2 2" xfId="22148"/>
    <cellStyle name="常规 2 2 3 2 3 3 3 2" xfId="22149"/>
    <cellStyle name="40% - 强调文字颜色 4 2 2 4 3 3" xfId="22150"/>
    <cellStyle name="常规 23 2 2 3 2" xfId="22151"/>
    <cellStyle name="常规 18 2 2 3 2" xfId="22152"/>
    <cellStyle name="常规 2 2 3 2 3 3 2 2" xfId="22153"/>
    <cellStyle name="40% - 强调文字颜色 4 2 2 4 2 3" xfId="22154"/>
    <cellStyle name="常规 23 2 2 2 2" xfId="22155"/>
    <cellStyle name="常规 18 2 2 2 2" xfId="22156"/>
    <cellStyle name="常规 22 9 3" xfId="22157"/>
    <cellStyle name="常规 17 9 3" xfId="22158"/>
    <cellStyle name="常规 22 8 3" xfId="22159"/>
    <cellStyle name="常规 17 8 3" xfId="22160"/>
    <cellStyle name="常规 2 2 3 3 4 6" xfId="22161"/>
    <cellStyle name="常规 24 2 6 3" xfId="22162"/>
    <cellStyle name="常规 2 2 3 3 4 5 2" xfId="22163"/>
    <cellStyle name="常规 6 3 2 2 2 2 2 2 3" xfId="22164"/>
    <cellStyle name="常规 6 2 5 2 5 3" xfId="22165"/>
    <cellStyle name="常规 24 2 6 2 2" xfId="22166"/>
    <cellStyle name="常规 66 4" xfId="22167"/>
    <cellStyle name="常规 10 5 4 5 3" xfId="22168"/>
    <cellStyle name="常规 2 3 2 4 2 3 3" xfId="22169"/>
    <cellStyle name="常规 17 6 6 2" xfId="22170"/>
    <cellStyle name="常规 3 3 5 2 6" xfId="22171"/>
    <cellStyle name="常规 2 9" xfId="22172"/>
    <cellStyle name="解释性文本 2 2 2 10" xfId="22173"/>
    <cellStyle name="常规 2 2 3 2 10 2" xfId="22174"/>
    <cellStyle name="计算 2 2 6" xfId="22175"/>
    <cellStyle name="常规 2 5 4 2 3 2 2" xfId="22176"/>
    <cellStyle name="常规 6 7 2 7 2 2" xfId="22177"/>
    <cellStyle name="常规 3 2 5 6 2" xfId="22178"/>
    <cellStyle name="常规 2 2 2 3 2 3 6" xfId="22179"/>
    <cellStyle name="常规 8 3 4 3 3" xfId="22180"/>
    <cellStyle name="常规 6 3 3 2 2 3 3 2 2" xfId="22181"/>
    <cellStyle name="常规 4 2 3 5 5 3" xfId="22182"/>
    <cellStyle name="常规 22 6 5" xfId="22183"/>
    <cellStyle name="常规 17 6 5" xfId="22184"/>
    <cellStyle name="常规 3 2 5 5 2" xfId="22185"/>
    <cellStyle name="常规 4 2 3 5 5 2" xfId="22186"/>
    <cellStyle name="常规 47 2 3 2 2 2" xfId="22187"/>
    <cellStyle name="常规 52 2 3 2 2 2" xfId="22188"/>
    <cellStyle name="常规 17 6 4" xfId="22189"/>
    <cellStyle name="常规 22 6 4" xfId="22190"/>
    <cellStyle name="常规 10 6 6 2 2" xfId="22191"/>
    <cellStyle name="常规 6 2 2 9 2" xfId="22192"/>
    <cellStyle name="常规 6 3 4 2 6 3" xfId="22193"/>
    <cellStyle name="常规 2 2 4 2 4 6 2" xfId="22194"/>
    <cellStyle name="常规 7 2 2 3 2 2 5 2" xfId="22195"/>
    <cellStyle name="常规 3 2 5 4 2" xfId="22196"/>
    <cellStyle name="60% - 强调文字颜色 6 2 2 5 4 3" xfId="22197"/>
    <cellStyle name="常规 3 9 2 3 5 3" xfId="22198"/>
    <cellStyle name="常规 22 6 3 2 2" xfId="22199"/>
    <cellStyle name="常规 17 6 3 2 2" xfId="22200"/>
    <cellStyle name="常规 7 2 2 3 2 2 4 2" xfId="22201"/>
    <cellStyle name="好 2 7 2 2 2" xfId="22202"/>
    <cellStyle name="常规 3 2 5 3 2" xfId="22203"/>
    <cellStyle name="常规 62 6 2" xfId="22204"/>
    <cellStyle name="常规 57 6 2" xfId="22205"/>
    <cellStyle name="常规 2 14 2 2" xfId="22206"/>
    <cellStyle name="60% - 强调文字颜色 6 2 2 4 4 3" xfId="22207"/>
    <cellStyle name="常规 3 9 2 2 5 3" xfId="22208"/>
    <cellStyle name="20% - 强调文字颜色 3 2 2 2 3 3 3" xfId="22209"/>
    <cellStyle name="警告文本 2 2 2 5 2 2" xfId="22210"/>
    <cellStyle name="20% - 强调文字颜色 6 2 2 12" xfId="22211"/>
    <cellStyle name="常规 2 2 3 3 3 6 3" xfId="22212"/>
    <cellStyle name="常规 2 2 3 3 3 6" xfId="22213"/>
    <cellStyle name="常规 24 2 5 3" xfId="22214"/>
    <cellStyle name="常规 5 2 7 6" xfId="22215"/>
    <cellStyle name="常规 2 2 3 2 9 3" xfId="22216"/>
    <cellStyle name="常规 23 8 2" xfId="22217"/>
    <cellStyle name="常规 18 8 2" xfId="22218"/>
    <cellStyle name="常规 3 2 2 3 10" xfId="22219"/>
    <cellStyle name="常规 6 7 2 6 2 2" xfId="22220"/>
    <cellStyle name="常规 3 2 4 6 2" xfId="22221"/>
    <cellStyle name="40% - 强调文字颜色 6 6" xfId="22222"/>
    <cellStyle name="常规 2 13 5 2" xfId="22223"/>
    <cellStyle name="常规 7 3 2 2 3 2 2" xfId="22224"/>
    <cellStyle name="常规 2 2 2 2 2 3 2 3 3" xfId="22225"/>
    <cellStyle name="常规 3 3 5 3 4" xfId="22226"/>
    <cellStyle name="常规 3 7" xfId="22227"/>
    <cellStyle name="常规 2 2 2 3 2 2 6" xfId="22228"/>
    <cellStyle name="常规 8 3 4 2 3" xfId="22229"/>
    <cellStyle name="常规 22 5 5" xfId="22230"/>
    <cellStyle name="常规 17 5 5" xfId="22231"/>
    <cellStyle name="常规 4 2 3 5 4 3" xfId="22232"/>
    <cellStyle name="常规 3 2 4 5 2" xfId="22233"/>
    <cellStyle name="常规 2 2 2 3 2 2 5 2" xfId="22234"/>
    <cellStyle name="常规 8 3 4 2 2 2" xfId="22235"/>
    <cellStyle name="常规 4 2 3 5 4 2 2" xfId="22236"/>
    <cellStyle name="常规 22 5 4 2" xfId="22237"/>
    <cellStyle name="常规 17 5 4 2" xfId="22238"/>
    <cellStyle name="常规 6 6 2 3 2 2 5" xfId="22239"/>
    <cellStyle name="常规 3 2 4 4 2" xfId="22240"/>
    <cellStyle name="检查单元格 2 3 8" xfId="22241"/>
    <cellStyle name="常规 3 5 2 4 2" xfId="22242"/>
    <cellStyle name="常规 22 5 3 3" xfId="22243"/>
    <cellStyle name="常规 17 5 3 3" xfId="22244"/>
    <cellStyle name="常规 2 4 3 3 2 2 5" xfId="22245"/>
    <cellStyle name="常规 22 5 3 2 2" xfId="22246"/>
    <cellStyle name="常规 17 5 3 2 2" xfId="22247"/>
    <cellStyle name="常规 3 2 4 3 2" xfId="22248"/>
    <cellStyle name="检查单元格 2 2 8" xfId="22249"/>
    <cellStyle name="常规 3 5 2 3 2" xfId="22250"/>
    <cellStyle name="常规 22 5 2 3" xfId="22251"/>
    <cellStyle name="常规 17 5 2 3" xfId="22252"/>
    <cellStyle name="20% - 强调文字颜色 6 2 6 4 3" xfId="22253"/>
    <cellStyle name="常规 56 6 2" xfId="22254"/>
    <cellStyle name="常规 2 13 2 2" xfId="22255"/>
    <cellStyle name="40% - 强调文字颜色 3 6" xfId="22256"/>
    <cellStyle name="强调文字颜色 1 2 6 2 2" xfId="22257"/>
    <cellStyle name="常规 15 2 2 2 3 3 2" xfId="22258"/>
    <cellStyle name="常规 22 5 2 2 2" xfId="22259"/>
    <cellStyle name="常规 17 5 2 2 2" xfId="22260"/>
    <cellStyle name="常规 2 2 3 3 2 7" xfId="22261"/>
    <cellStyle name="常规 19 2 4 4" xfId="22262"/>
    <cellStyle name="常规 2 2 3 3 2 6 2" xfId="22263"/>
    <cellStyle name="常规 19 2 4 3 2" xfId="22264"/>
    <cellStyle name="常规 2 2 3 3 3 5 3" xfId="22265"/>
    <cellStyle name="常规 2 2 3 3 2 6" xfId="22266"/>
    <cellStyle name="常规 24 2 4 3" xfId="22267"/>
    <cellStyle name="常规 19 2 4 3" xfId="22268"/>
    <cellStyle name="常规 22 4 7" xfId="22269"/>
    <cellStyle name="常规 17 4 7" xfId="22270"/>
    <cellStyle name="常规 7 3 2 2 2 3 2" xfId="22271"/>
    <cellStyle name="常规 2 12 6 2" xfId="22272"/>
    <cellStyle name="常规 3 3 3 2 6" xfId="22273"/>
    <cellStyle name="常规 22 4 6 2" xfId="22274"/>
    <cellStyle name="常规 17 4 6 2" xfId="22275"/>
    <cellStyle name="常规 24 2 5 2 2" xfId="22276"/>
    <cellStyle name="常规 2 2 3 3 3 5 2" xfId="22277"/>
    <cellStyle name="常规 2 2 3 3 2 5" xfId="22278"/>
    <cellStyle name="常规 19 2 4 2" xfId="22279"/>
    <cellStyle name="常规 24 2 4 2" xfId="22280"/>
    <cellStyle name="60% - 强调文字颜色 6 2 3 4 3" xfId="22281"/>
    <cellStyle name="常规 3 9 3 2 4" xfId="22282"/>
    <cellStyle name="常规 22 4 6" xfId="22283"/>
    <cellStyle name="常规 17 4 6" xfId="22284"/>
    <cellStyle name="常规 3 2 3 6 2" xfId="22285"/>
    <cellStyle name="常规 6 7 2 5 2 2" xfId="22286"/>
    <cellStyle name="常规 22 4 5 3" xfId="22287"/>
    <cellStyle name="常规 17 4 5 3" xfId="22288"/>
    <cellStyle name="常规 7 3 2 2 2 2 2" xfId="22289"/>
    <cellStyle name="常规 2 12 5 2" xfId="22290"/>
    <cellStyle name="常规 22 4 5 2" xfId="22291"/>
    <cellStyle name="常规 17 4 5 2" xfId="22292"/>
    <cellStyle name="常规 4 2 3 5 3 3" xfId="22293"/>
    <cellStyle name="强调文字颜色 1 2 11 3" xfId="22294"/>
    <cellStyle name="常规 22 4 5" xfId="22295"/>
    <cellStyle name="常规 17 4 5" xfId="22296"/>
    <cellStyle name="常规 10 2 6 2 3 5 2" xfId="22297"/>
    <cellStyle name="常规 22 4 4 3" xfId="22298"/>
    <cellStyle name="常规 17 4 4 3" xfId="22299"/>
    <cellStyle name="常规 55 8 2" xfId="22300"/>
    <cellStyle name="常规 2 12 4 2" xfId="22301"/>
    <cellStyle name="常规 6 3 2 2 2 5 2 2" xfId="22302"/>
    <cellStyle name="常规 4 2 3 5 3 2 2" xfId="22303"/>
    <cellStyle name="强调文字颜色 1 2 11 2 2" xfId="22304"/>
    <cellStyle name="常规 22 4 4 2" xfId="22305"/>
    <cellStyle name="常规 17 4 4 2" xfId="22306"/>
    <cellStyle name="常规 3 2 3 4 4 2" xfId="22307"/>
    <cellStyle name="常规 3 2 3 4 4" xfId="22308"/>
    <cellStyle name="常规 7 2 9 4 2 2" xfId="22309"/>
    <cellStyle name="常规 3 2 3 4 3 3" xfId="22310"/>
    <cellStyle name="常规 22 4 3 4 3" xfId="22311"/>
    <cellStyle name="常规 17 4 3 4 3" xfId="22312"/>
    <cellStyle name="常规 3 2 2 2 4 4" xfId="22313"/>
    <cellStyle name="常规 22 4 3 4 2 2" xfId="22314"/>
    <cellStyle name="常规 17 4 3 4 2 2" xfId="22315"/>
    <cellStyle name="常规 2 3 2 3 7" xfId="22316"/>
    <cellStyle name="常规 5 5 3 3 3 2" xfId="22317"/>
    <cellStyle name="常规 33 2 2 6 2" xfId="22318"/>
    <cellStyle name="常规 28 2 2 6 2" xfId="22319"/>
    <cellStyle name="20% - 强调文字颜色 5 2 2 3" xfId="22320"/>
    <cellStyle name="常规 2 5 3 3 6" xfId="22321"/>
    <cellStyle name="常规 3 2 3 4 3 2" xfId="22322"/>
    <cellStyle name="常规 22 4 3 4 2" xfId="22323"/>
    <cellStyle name="常规 17 4 3 4 2" xfId="22324"/>
    <cellStyle name="常规 22 4 3 4" xfId="22325"/>
    <cellStyle name="常规 17 4 3 4" xfId="22326"/>
    <cellStyle name="常规 10 2 6 2 3 4 3" xfId="22327"/>
    <cellStyle name="常规 3 2 3 4 2 3" xfId="22328"/>
    <cellStyle name="常规 6 2 5 2 3 3 2 2" xfId="22329"/>
    <cellStyle name="常规 2 4 3 2 2 3 6" xfId="22330"/>
    <cellStyle name="常规 22 4 3 3 3" xfId="22331"/>
    <cellStyle name="常规 17 4 3 3 3" xfId="22332"/>
    <cellStyle name="常规 6 6 2 4 3 3 2 2" xfId="22333"/>
    <cellStyle name="常规 2 2 2 7 3 2 2" xfId="22334"/>
    <cellStyle name="常规 2 6 6 8" xfId="22335"/>
    <cellStyle name="常规 14 3 6" xfId="22336"/>
    <cellStyle name="常规 3 2 3 4 2 2 2" xfId="22337"/>
    <cellStyle name="常规 4 2 3 2 2 4" xfId="22338"/>
    <cellStyle name="20% - 强调文字颜色 1 2 3 2 5" xfId="22339"/>
    <cellStyle name="常规 2 5 2 3 6" xfId="22340"/>
    <cellStyle name="常规 3 2 3 4 2 2" xfId="22341"/>
    <cellStyle name="常规 10 2 6 2 3 4 2" xfId="22342"/>
    <cellStyle name="常规 22 4 3 3" xfId="22343"/>
    <cellStyle name="常规 17 4 3 3" xfId="22344"/>
    <cellStyle name="常规 60 7 2" xfId="22345"/>
    <cellStyle name="常规 55 7 2" xfId="22346"/>
    <cellStyle name="常规 2 12 3 2" xfId="22347"/>
    <cellStyle name="常规 2 4 3 2 2 2 6" xfId="22348"/>
    <cellStyle name="常规 22 4 3 2 3" xfId="22349"/>
    <cellStyle name="常规 17 4 3 2 3" xfId="22350"/>
    <cellStyle name="常规 2 4 3 2 2 2 5" xfId="22351"/>
    <cellStyle name="常规 22 4 3 2 2" xfId="22352"/>
    <cellStyle name="常规 17 4 3 2 2" xfId="22353"/>
    <cellStyle name="常规 3 2 3 3 5 2" xfId="22354"/>
    <cellStyle name="常规 22 4 2 6 2" xfId="22355"/>
    <cellStyle name="常规 17 4 2 6 2" xfId="22356"/>
    <cellStyle name="常规 7 2 8 5 2" xfId="22357"/>
    <cellStyle name="常规 34 7" xfId="22358"/>
    <cellStyle name="常规 29 7" xfId="22359"/>
    <cellStyle name="解释性文本 2 2 5" xfId="22360"/>
    <cellStyle name="常规 22 4 2 5 3" xfId="22361"/>
    <cellStyle name="常规 17 4 2 5 3" xfId="22362"/>
    <cellStyle name="常规 2 4 4 3 6" xfId="22363"/>
    <cellStyle name="常规 3 2 3 3 4 2" xfId="22364"/>
    <cellStyle name="常规 22 4 2 4 3" xfId="22365"/>
    <cellStyle name="常规 17 4 2 4 3" xfId="22366"/>
    <cellStyle name="20% - 强调文字颜色 4 2 2 3" xfId="22367"/>
    <cellStyle name="常规 2 4 3 3 6" xfId="22368"/>
    <cellStyle name="常规 3 2 3 3 3 2" xfId="22369"/>
    <cellStyle name="常规 7 3 3 3 2 3 5" xfId="22370"/>
    <cellStyle name="常规 22 4 2 4 2" xfId="22371"/>
    <cellStyle name="常规 17 4 2 4 2" xfId="22372"/>
    <cellStyle name="常规 10 2 6 2 3 3 3" xfId="22373"/>
    <cellStyle name="常规 22 4 2 4" xfId="22374"/>
    <cellStyle name="常规 17 4 2 4" xfId="22375"/>
    <cellStyle name="常规 7 4 7 6" xfId="22376"/>
    <cellStyle name="常规 2 9 3 2 5" xfId="22377"/>
    <cellStyle name="常规 2 5 7 2" xfId="22378"/>
    <cellStyle name="常规 60 6 3" xfId="22379"/>
    <cellStyle name="常规 55 6 3" xfId="22380"/>
    <cellStyle name="常规 2 12 2 3" xfId="22381"/>
    <cellStyle name="常规 3 2 3 3 2 3" xfId="22382"/>
    <cellStyle name="常规 7 3 3 3 2 2 6" xfId="22383"/>
    <cellStyle name="常规 6 2 5 2 3 2 2 2" xfId="22384"/>
    <cellStyle name="常规 22 4 2 3 3" xfId="22385"/>
    <cellStyle name="常规 17 4 2 3 3" xfId="22386"/>
    <cellStyle name="常规 21 2 4 6 3" xfId="22387"/>
    <cellStyle name="常规 2 2 3 2 4 2 7" xfId="22388"/>
    <cellStyle name="常规 7 3 3 3 2 2 5" xfId="22389"/>
    <cellStyle name="常规 3 2 3 3 2 2" xfId="22390"/>
    <cellStyle name="常规 10 2 6 2 3 3 2 2" xfId="22391"/>
    <cellStyle name="常规 22 4 2 3 2" xfId="22392"/>
    <cellStyle name="常规 17 4 2 3 2" xfId="22393"/>
    <cellStyle name="常规 60 6 2" xfId="22394"/>
    <cellStyle name="常规 55 6 2" xfId="22395"/>
    <cellStyle name="常规 2 12 2 2" xfId="22396"/>
    <cellStyle name="常规 24 2 3 5" xfId="22397"/>
    <cellStyle name="常规 24 2 3 4 2" xfId="22398"/>
    <cellStyle name="常规 39 2 3 4 3" xfId="22399"/>
    <cellStyle name="常规 24 2 3 3 2 2" xfId="22400"/>
    <cellStyle name="常规 10 2 3 2 2 4 3" xfId="22401"/>
    <cellStyle name="常规 36 4 3" xfId="22402"/>
    <cellStyle name="常规 41 4 3" xfId="22403"/>
    <cellStyle name="40% - 强调文字颜色 1 2 3 7 2" xfId="22404"/>
    <cellStyle name="解释性文本 2 4 2 3" xfId="22405"/>
    <cellStyle name="20% - 强调文字颜色 1 19 2" xfId="22406"/>
    <cellStyle name="常规 24 2 3 3 2" xfId="22407"/>
    <cellStyle name="常规 19 2 3 3 2" xfId="22408"/>
    <cellStyle name="常规 3 3 2 3 6" xfId="22409"/>
    <cellStyle name="常规 22 3 7 2" xfId="22410"/>
    <cellStyle name="常规 17 3 7 2" xfId="22411"/>
    <cellStyle name="常规 15 5 2 7" xfId="22412"/>
    <cellStyle name="常规 2 2 3 4 2 3 4 2 2" xfId="22413"/>
    <cellStyle name="常规 3 3 2 2 7" xfId="22414"/>
    <cellStyle name="常规 22 3 6 3" xfId="22415"/>
    <cellStyle name="常规 17 3 6 3" xfId="22416"/>
    <cellStyle name="常规 6 3 2 2 2 4 4 2" xfId="22417"/>
    <cellStyle name="常规 2 11 6 2" xfId="22418"/>
    <cellStyle name="40% - 强调文字颜色 4 2 3 8 2" xfId="22419"/>
    <cellStyle name="常规 6 2 2 2 2 4 4 2 2" xfId="22420"/>
    <cellStyle name="40% - 强调文字颜色 1 2 2 7 2" xfId="22421"/>
    <cellStyle name="常规 40 4 3" xfId="22422"/>
    <cellStyle name="常规 35 4 3" xfId="22423"/>
    <cellStyle name="解释性文本 2 3 2 3" xfId="22424"/>
    <cellStyle name="常规 5 6 3 3 2" xfId="22425"/>
    <cellStyle name="常规 34 2 2 5" xfId="22426"/>
    <cellStyle name="常规 29 2 2 5" xfId="22427"/>
    <cellStyle name="常规 3 2 2 6 2" xfId="22428"/>
    <cellStyle name="常规 6 7 2 4 2 2" xfId="22429"/>
    <cellStyle name="常规 10 2 6 2 2 6 2" xfId="22430"/>
    <cellStyle name="常规 22 3 5 3" xfId="22431"/>
    <cellStyle name="常规 17 3 5 3" xfId="22432"/>
    <cellStyle name="常规 2 11 5 2" xfId="22433"/>
    <cellStyle name="常规 6 3 2 2 2 4 3 2" xfId="22434"/>
    <cellStyle name="常规 51 2 2 2 2 2" xfId="22435"/>
    <cellStyle name="常规 46 2 2 2 2 2" xfId="22436"/>
    <cellStyle name="常规 3 2 2 5 5 2" xfId="22437"/>
    <cellStyle name="常规 3 2 2 5 4 3" xfId="22438"/>
    <cellStyle name="常规 6 3 7 4 3" xfId="22439"/>
    <cellStyle name="强调文字颜色 3 2 2 2 10" xfId="22440"/>
    <cellStyle name="常规 2 8 2 2 3 3" xfId="22441"/>
    <cellStyle name="常规 2 3 2 2 5 2 2" xfId="22442"/>
    <cellStyle name="40% - 强调文字颜色 1 2 2 2 8" xfId="22443"/>
    <cellStyle name="常规 17 3 4 5 2 2" xfId="22444"/>
    <cellStyle name="常规 2 4 6 2 2 3" xfId="22445"/>
    <cellStyle name="常规 3 2 2 5 4 2" xfId="22446"/>
    <cellStyle name="常规 3 2 2 5 4" xfId="22447"/>
    <cellStyle name="常规 3 2 2 5 3 3" xfId="22448"/>
    <cellStyle name="60% - 强调文字颜色 2 2 2 2 3 4 2" xfId="22449"/>
    <cellStyle name="常规 3 2 2 5 3 2 2" xfId="22450"/>
    <cellStyle name="20% - 强调文字颜色 2 2 3 2 5" xfId="22451"/>
    <cellStyle name="常规 2 6 4 3 2 2 3" xfId="22452"/>
    <cellStyle name="常规 3 5 2 3 6" xfId="22453"/>
    <cellStyle name="常规 3 2 2 5 3 2" xfId="22454"/>
    <cellStyle name="常规 3 2 2 5 3" xfId="22455"/>
    <cellStyle name="常规 2 3 9 2 2 2" xfId="22456"/>
    <cellStyle name="常规 10 2 6 2 2 5 3" xfId="22457"/>
    <cellStyle name="常规 22 3 4 4" xfId="22458"/>
    <cellStyle name="常规 17 3 4 4" xfId="22459"/>
    <cellStyle name="常规 2 2 3 4 4 6" xfId="22460"/>
    <cellStyle name="常规 3 5 2 2 7" xfId="22461"/>
    <cellStyle name="常规 3 2 2 5 2 3" xfId="22462"/>
    <cellStyle name="常规 2 2 3 4 4 5 2" xfId="22463"/>
    <cellStyle name="常规 3 5 2 2 6 2" xfId="22464"/>
    <cellStyle name="60% - 强调文字颜色 2 2 2 2 2 4 2" xfId="22465"/>
    <cellStyle name="常规 3 2 2 5 2 2 2" xfId="22466"/>
    <cellStyle name="常规 7 9 2 3" xfId="22467"/>
    <cellStyle name="常规 6 3 2 2 6 2" xfId="22468"/>
    <cellStyle name="常规 22 3 4 3 2 2" xfId="22469"/>
    <cellStyle name="常规 17 3 4 3 2 2" xfId="22470"/>
    <cellStyle name="常规 24 3 6 2" xfId="22471"/>
    <cellStyle name="常规 19 3 6 2" xfId="22472"/>
    <cellStyle name="常规 2 2 3 4 4 5" xfId="22473"/>
    <cellStyle name="常规 3 5 2 2 6" xfId="22474"/>
    <cellStyle name="常规 3 2 2 5 2 2" xfId="22475"/>
    <cellStyle name="常规 10 2 6 2 2 5 2 2" xfId="22476"/>
    <cellStyle name="常规 17 3 4 3 2" xfId="22477"/>
    <cellStyle name="常规 22 3 4 3 2" xfId="22478"/>
    <cellStyle name="常规 2 11 4 2 2" xfId="22479"/>
    <cellStyle name="常规 6 3 2 2 2 4 2 2 2" xfId="22480"/>
    <cellStyle name="常规 22 3 4 3" xfId="22481"/>
    <cellStyle name="常规 17 3 4 3" xfId="22482"/>
    <cellStyle name="常规 10 2 6 2 2 5 2" xfId="22483"/>
    <cellStyle name="常规 2 2 2 2 2 3 2 6 2" xfId="22484"/>
    <cellStyle name="常规 3 3 3 2 3 2 2" xfId="22485"/>
    <cellStyle name="常规 8 5 4 6" xfId="22486"/>
    <cellStyle name="常规 2 4 7 3 3" xfId="22487"/>
    <cellStyle name="常规 2 4 3 2 2 3" xfId="22488"/>
    <cellStyle name="常规 21 3 8 2" xfId="22489"/>
    <cellStyle name="常规 3 2 2 4 6" xfId="22490"/>
    <cellStyle name="常规 22 4 2 8" xfId="22491"/>
    <cellStyle name="常规 3 2 2 4 3 3" xfId="22492"/>
    <cellStyle name="常规 22 4 2 7 2" xfId="22493"/>
    <cellStyle name="常规 3 2 2 4 3 2 2" xfId="22494"/>
    <cellStyle name="常规 7 2 5 3 8" xfId="22495"/>
    <cellStyle name="常规 17 3 3 4 2 2" xfId="22496"/>
    <cellStyle name="常规 22 4 2 7" xfId="22497"/>
    <cellStyle name="常规 17 4 2 7" xfId="22498"/>
    <cellStyle name="常规 3 2 2 4 3 2" xfId="22499"/>
    <cellStyle name="常规 7 2 2 2 2 3 2 2 2" xfId="22500"/>
    <cellStyle name="常规 15 3 2 2 2 2 3" xfId="22501"/>
    <cellStyle name="常规 49 2 2 4 2" xfId="22502"/>
    <cellStyle name="常规 54 2 2 4 2" xfId="22503"/>
    <cellStyle name="好 5 2" xfId="22504"/>
    <cellStyle name="常规 3 9 4 2 2 2" xfId="22505"/>
    <cellStyle name="常规 3 2 2 4 3" xfId="22506"/>
    <cellStyle name="20% - 强调文字颜色 2 2 2 2 3" xfId="22507"/>
    <cellStyle name="常规 2 2 3 3 5 3" xfId="22508"/>
    <cellStyle name="常规 3 2 2 3 9 2" xfId="22509"/>
    <cellStyle name="常规 49 2 2 4" xfId="22510"/>
    <cellStyle name="常规 54 2 2 4" xfId="22511"/>
    <cellStyle name="好 5" xfId="22512"/>
    <cellStyle name="常规 7 2 2 2 2 3 2 2" xfId="22513"/>
    <cellStyle name="常规 3 2 2 4 2 3" xfId="22514"/>
    <cellStyle name="常规 3 2 2 4 2 2" xfId="22515"/>
    <cellStyle name="常规 6 2 2 6 5" xfId="22516"/>
    <cellStyle name="好 4 2" xfId="22517"/>
    <cellStyle name="常规 54 2 2 3 2" xfId="22518"/>
    <cellStyle name="常规 49 2 2 3 2" xfId="22519"/>
    <cellStyle name="常规 49 7 2 2" xfId="22520"/>
    <cellStyle name="常规 54 7 2 2" xfId="22521"/>
    <cellStyle name="常规 2 11 3 2 2" xfId="22522"/>
    <cellStyle name="常规 10 3 3 2 6 2" xfId="22523"/>
    <cellStyle name="常规 5 2 4 2 3 3 3" xfId="22524"/>
    <cellStyle name="常规 21 3 7 2 2" xfId="22525"/>
    <cellStyle name="常规 3 2 2 3 6 2" xfId="22526"/>
    <cellStyle name="常规 21 3 7 2" xfId="22527"/>
    <cellStyle name="常规 3 2 2 3 6" xfId="22528"/>
    <cellStyle name="常规 3 2 3 3" xfId="22529"/>
    <cellStyle name="常规 21 6 2 2 2" xfId="22530"/>
    <cellStyle name="常规 17 3 4 7" xfId="22531"/>
    <cellStyle name="常规 3 2 2 3 5 2" xfId="22532"/>
    <cellStyle name="常规 2 6 2 2 4 2 3" xfId="22533"/>
    <cellStyle name="常规 22 3 2 5 3" xfId="22534"/>
    <cellStyle name="常规 17 3 2 5 3" xfId="22535"/>
    <cellStyle name="常规 2 9 9 2" xfId="22536"/>
    <cellStyle name="常规 22 3 2 5 2 2" xfId="22537"/>
    <cellStyle name="常规 17 3 2 5 2 2" xfId="22538"/>
    <cellStyle name="常规 22 3 2 8" xfId="22539"/>
    <cellStyle name="常规 17 3 2 8" xfId="22540"/>
    <cellStyle name="常规 3 2 2 3 3 3" xfId="22541"/>
    <cellStyle name="常规 2 2 4 3 2 3 6" xfId="22542"/>
    <cellStyle name="常规 22 3 2 7 2" xfId="22543"/>
    <cellStyle name="常规 17 3 2 7 2" xfId="22544"/>
    <cellStyle name="常规 3 2 2 3 3 2 2" xfId="22545"/>
    <cellStyle name="常规 22 3 2 4 2 2" xfId="22546"/>
    <cellStyle name="常规 17 3 2 4 2 2" xfId="22547"/>
    <cellStyle name="常规 3 3 3 2 4 6 2" xfId="22548"/>
    <cellStyle name="常规 22 3 2 7" xfId="22549"/>
    <cellStyle name="常规 17 3 2 7" xfId="22550"/>
    <cellStyle name="常规 7 3 3 2 2 3 5" xfId="22551"/>
    <cellStyle name="常规 3 2 2 3 3 2" xfId="22552"/>
    <cellStyle name="常规 3 2 2 3 3" xfId="22553"/>
    <cellStyle name="常规 6 3 2 3 2 6 2 2" xfId="22554"/>
    <cellStyle name="常规 17 3 2 3 6" xfId="22555"/>
    <cellStyle name="常规 21 2 3 2" xfId="22556"/>
    <cellStyle name="常规 16 2 3 2" xfId="22557"/>
    <cellStyle name="常规 7 4 2 6 3" xfId="22558"/>
    <cellStyle name="常规 7 4 2 6 2 2" xfId="22559"/>
    <cellStyle name="常规 17 3 2 3 5 2" xfId="22560"/>
    <cellStyle name="常规 3 2 2 3 2 4 2 2" xfId="22561"/>
    <cellStyle name="常规 6 5 2 2 2 2 2 3 3" xfId="22562"/>
    <cellStyle name="常规 6 15 2 2" xfId="22563"/>
    <cellStyle name="40% - 强调文字颜色 6 2 2 2 7 2" xfId="22564"/>
    <cellStyle name="常规 6 2 2 3 3 2 3" xfId="22565"/>
    <cellStyle name="常规 17 3 2 3 4 2 2" xfId="22566"/>
    <cellStyle name="常规 13 4 2 7" xfId="22567"/>
    <cellStyle name="常规 17 3 2 3 4 2" xfId="22568"/>
    <cellStyle name="常规 4 3 3 4" xfId="22569"/>
    <cellStyle name="常规 17 3 2 3 3 2 2" xfId="22570"/>
    <cellStyle name="常规 6 2 2 3 2 2 3" xfId="22571"/>
    <cellStyle name="常规 22 3 2 3 3 2" xfId="22572"/>
    <cellStyle name="常规 17 3 2 3 3 2" xfId="22573"/>
    <cellStyle name="常规 3 3 3 2 4 5 3" xfId="22574"/>
    <cellStyle name="常规 44 4 3 3" xfId="22575"/>
    <cellStyle name="常规 39 4 3 3" xfId="22576"/>
    <cellStyle name="常规 2 6 2 2 3 5" xfId="22577"/>
    <cellStyle name="常规 7 3 3 2 2 2 6" xfId="22578"/>
    <cellStyle name="常规 6 14" xfId="22579"/>
    <cellStyle name="常规 3 2 2 3 2 3" xfId="22580"/>
    <cellStyle name="常规 2 6 2 2 3 4 2 2" xfId="22581"/>
    <cellStyle name="常规 2 6 2 3 7 2 2" xfId="22582"/>
    <cellStyle name="常规 2 3 4 2 2 5" xfId="22583"/>
    <cellStyle name="常规 6 13 2 2" xfId="22584"/>
    <cellStyle name="常规 3 2 2 3 2 2 2 2" xfId="22585"/>
    <cellStyle name="常规 44 4 3 2 2" xfId="22586"/>
    <cellStyle name="常规 39 4 3 2 2" xfId="22587"/>
    <cellStyle name="常规 2 6 2 2 3 4 2" xfId="22588"/>
    <cellStyle name="常规 6 13 2" xfId="22589"/>
    <cellStyle name="常规 3 2 2 3 2 2 2" xfId="22590"/>
    <cellStyle name="常规 7 3 3 2 2 2 5 2" xfId="22591"/>
    <cellStyle name="常规 2 7 9 2" xfId="22592"/>
    <cellStyle name="常规 56 2 5 3" xfId="22593"/>
    <cellStyle name="常规 6 10 3 7 3" xfId="22594"/>
    <cellStyle name="常规 30 14 2" xfId="22595"/>
    <cellStyle name="常规 17 3 2 3 2 2" xfId="22596"/>
    <cellStyle name="常规 22 3 2 3 2 2" xfId="22597"/>
    <cellStyle name="常规 2 4 2 3 2 6" xfId="22598"/>
    <cellStyle name="常规 5 2 2 2 2 2 4" xfId="22599"/>
    <cellStyle name="常规 7 2 3 2 2 3 3 2 2" xfId="22600"/>
    <cellStyle name="常规 16 2 2 3" xfId="22601"/>
    <cellStyle name="常规 21 2 2 3" xfId="22602"/>
    <cellStyle name="常规 17 3 2 2 7" xfId="22603"/>
    <cellStyle name="常规 2 4 3 2 6 3" xfId="22604"/>
    <cellStyle name="常规 2 3 3 4 4 4" xfId="22605"/>
    <cellStyle name="输出 2 10 2" xfId="22606"/>
    <cellStyle name="常规 4 5 2 2 5" xfId="22607"/>
    <cellStyle name="警告文本 2 3 3 2 2" xfId="22608"/>
    <cellStyle name="常规 22 4 2 2 7" xfId="22609"/>
    <cellStyle name="20% - 强调文字颜色 6 2 3 4 3" xfId="22610"/>
    <cellStyle name="常规 17 2 2 3" xfId="22611"/>
    <cellStyle name="常规 22 2 2 3" xfId="22612"/>
    <cellStyle name="常规 6 3 2 2 3 2 4 3" xfId="22613"/>
    <cellStyle name="常规 2 2 4 6 7" xfId="22614"/>
    <cellStyle name="常规 2 3 3 5 2 2 2" xfId="22615"/>
    <cellStyle name="常规 11 6 4 4 2" xfId="22616"/>
    <cellStyle name="常规 2 3 5 2 2 5" xfId="22617"/>
    <cellStyle name="常规 16 2 2 2 2" xfId="22618"/>
    <cellStyle name="常规 21 2 2 2 2" xfId="22619"/>
    <cellStyle name="常规 17 3 2 2 6 2" xfId="22620"/>
    <cellStyle name="常规 7 4 2 5 3" xfId="22621"/>
    <cellStyle name="常规 17 3 2 2 6" xfId="22622"/>
    <cellStyle name="常规 21 2 2 2" xfId="22623"/>
    <cellStyle name="常规 16 2 2 2" xfId="22624"/>
    <cellStyle name="常规 17 3 2 2 5 3" xfId="22625"/>
    <cellStyle name="常规 17 3 2 2 5 2 2" xfId="22626"/>
    <cellStyle name="常规 6 2 2 2 4 2 3" xfId="22627"/>
    <cellStyle name="常规 13 3 3 7" xfId="22628"/>
    <cellStyle name="常规 7 4 2 5 2 2" xfId="22629"/>
    <cellStyle name="常规 17 3 2 2 5 2" xfId="22630"/>
    <cellStyle name="常规 17 3 2 2 3 3" xfId="22631"/>
    <cellStyle name="常规 3 3 3 4" xfId="22632"/>
    <cellStyle name="常规 6 2 2 2 2 2 3" xfId="22633"/>
    <cellStyle name="常规 17 3 2 2 3 2 2" xfId="22634"/>
    <cellStyle name="差 2 3" xfId="22635"/>
    <cellStyle name="常规 6 3 3 11" xfId="22636"/>
    <cellStyle name="常规 3 3 3 2 4 4 3" xfId="22637"/>
    <cellStyle name="常规 3 2 2 4 2 2 2" xfId="22638"/>
    <cellStyle name="常规 6 11 7 2 2" xfId="22639"/>
    <cellStyle name="常规 5 12" xfId="22640"/>
    <cellStyle name="常规 2 4 5 4 2" xfId="22641"/>
    <cellStyle name="常规 2 6 9 3" xfId="22642"/>
    <cellStyle name="常规 5 11" xfId="22643"/>
    <cellStyle name="强调文字颜色 6 2 2 2 7 3" xfId="22644"/>
    <cellStyle name="常规 2 6 9 2" xfId="22645"/>
    <cellStyle name="常规 6 10 2 7 3" xfId="22646"/>
    <cellStyle name="常规 22 3 2 2 2 2" xfId="22647"/>
    <cellStyle name="常规 17 3 2 2 2 2" xfId="22648"/>
    <cellStyle name="40% - 强调文字颜色 5 7" xfId="22649"/>
    <cellStyle name="常规 2 13 4 3" xfId="22650"/>
    <cellStyle name="常规 9 3 5 3 2" xfId="22651"/>
    <cellStyle name="常规 2 2 3 3 3 3 5" xfId="22652"/>
    <cellStyle name="常规 24 2 2 5" xfId="22653"/>
    <cellStyle name="常规 19 2 2 5" xfId="22654"/>
    <cellStyle name="常规 22 2 9" xfId="22655"/>
    <cellStyle name="常规 17 2 9" xfId="22656"/>
    <cellStyle name="常规 2 2 3 3 3 3 4 2" xfId="22657"/>
    <cellStyle name="常规 52 4 4 3" xfId="22658"/>
    <cellStyle name="常规 47 4 4 3" xfId="22659"/>
    <cellStyle name="常规 24 2 2 4 2" xfId="22660"/>
    <cellStyle name="常规 19 2 2 4 2" xfId="22661"/>
    <cellStyle name="常规 22 2 8 2" xfId="22662"/>
    <cellStyle name="常规 17 2 8 2" xfId="22663"/>
    <cellStyle name="常规 2 2 2 3 4 2 5 3" xfId="22664"/>
    <cellStyle name="注释 2 3 3 3 3" xfId="22665"/>
    <cellStyle name="常规 5 6 2 2 3 2" xfId="22666"/>
    <cellStyle name="常规 2 4 4 4 4 2 2" xfId="22667"/>
    <cellStyle name="常规 22 2 8" xfId="22668"/>
    <cellStyle name="常规 17 2 8" xfId="22669"/>
    <cellStyle name="常规 22 2 7 3" xfId="22670"/>
    <cellStyle name="常规 17 2 7 3" xfId="22671"/>
    <cellStyle name="20% - 强调文字颜色 6 2 3 9 3" xfId="22672"/>
    <cellStyle name="常规 2 4 5 3 4 2 2" xfId="22673"/>
    <cellStyle name="常规 6 3 2 2 2 3 5 2" xfId="22674"/>
    <cellStyle name="常规 2 10 7 2" xfId="22675"/>
    <cellStyle name="常规 49 2 6 2 2" xfId="22676"/>
    <cellStyle name="常规 54 2 6 2 2" xfId="22677"/>
    <cellStyle name="常规 8 2 2 4 2 6" xfId="22678"/>
    <cellStyle name="常规 22 2 7 2 2" xfId="22679"/>
    <cellStyle name="常规 17 2 7 2 2" xfId="22680"/>
    <cellStyle name="常规 6 5 2 2 2 2 3 4 2" xfId="22681"/>
    <cellStyle name="常规 3 4 3 6 2 2" xfId="22682"/>
    <cellStyle name="常规 2 2 3 3 3 3 3 2" xfId="22683"/>
    <cellStyle name="警告文本 2 2 4 6" xfId="22684"/>
    <cellStyle name="常规 47 4 3 3" xfId="22685"/>
    <cellStyle name="常规 52 4 3 3" xfId="22686"/>
    <cellStyle name="常规 19 2 2 3 2" xfId="22687"/>
    <cellStyle name="常规 24 2 2 3 2" xfId="22688"/>
    <cellStyle name="常规 22 2 7 2" xfId="22689"/>
    <cellStyle name="常规 17 2 7 2" xfId="22690"/>
    <cellStyle name="20% - 强调文字颜色 6 2 3 9 2" xfId="22691"/>
    <cellStyle name="常规 22 2 7" xfId="22692"/>
    <cellStyle name="常规 17 2 7" xfId="22693"/>
    <cellStyle name="20% - 强调文字颜色 6 2 3 9" xfId="22694"/>
    <cellStyle name="常规 6 3 2 2 2 3 4 2" xfId="22695"/>
    <cellStyle name="常规 2 10 6 2" xfId="22696"/>
    <cellStyle name="常规 2 2 11 5 2" xfId="22697"/>
    <cellStyle name="常规 9 2 3 2 4 4" xfId="22698"/>
    <cellStyle name="常规 3 3" xfId="22699"/>
    <cellStyle name="常规 8 2 2 3 2 6" xfId="22700"/>
    <cellStyle name="常规 22 2 6 2 2" xfId="22701"/>
    <cellStyle name="常规 17 2 6 2 2" xfId="22702"/>
    <cellStyle name="常规 2 3 4 3 3 2" xfId="22703"/>
    <cellStyle name="常规 2 2 2 2 2 2 4 6 2" xfId="22704"/>
    <cellStyle name="常规 7 7 4 6" xfId="22705"/>
    <cellStyle name="20% - 强调文字颜色 6 2 3 8" xfId="22706"/>
    <cellStyle name="常规 22 2 6" xfId="22707"/>
    <cellStyle name="常规 17 2 6" xfId="22708"/>
    <cellStyle name="常规 8 2 2 2 2 6" xfId="22709"/>
    <cellStyle name="常规 22 2 5 2 2" xfId="22710"/>
    <cellStyle name="常规 17 2 5 2 2" xfId="22711"/>
    <cellStyle name="常规 2 2 2 2 2 2 3 6 2" xfId="22712"/>
    <cellStyle name="常规 7 6 4 6" xfId="22713"/>
    <cellStyle name="常规 22 2 5" xfId="22714"/>
    <cellStyle name="常规 17 2 5" xfId="22715"/>
    <cellStyle name="20% - 强调文字颜色 6 9" xfId="22716"/>
    <cellStyle name="20% - 强调文字颜色 6 2 3 7" xfId="22717"/>
    <cellStyle name="常规 7 4 3 9 2 2" xfId="22718"/>
    <cellStyle name="常规 3 2 2 2 5 2" xfId="22719"/>
    <cellStyle name="常规 17 2 4 7" xfId="22720"/>
    <cellStyle name="常规 5 2 3 2 2 2 6" xfId="22721"/>
    <cellStyle name="常规 45 3 6" xfId="22722"/>
    <cellStyle name="常规 50 3 6" xfId="22723"/>
    <cellStyle name="常规 7 5 2 2" xfId="22724"/>
    <cellStyle name="常规 2 7 2 2 3 3" xfId="22725"/>
    <cellStyle name="常规 6 5 2 2 8 3" xfId="22726"/>
    <cellStyle name="常规 6 9 4 2 3 2 2" xfId="22727"/>
    <cellStyle name="常规 45 2 6" xfId="22728"/>
    <cellStyle name="常规 50 2 6" xfId="22729"/>
    <cellStyle name="常规 3 2 2 10 2 2" xfId="22730"/>
    <cellStyle name="常规 9 4 7" xfId="22731"/>
    <cellStyle name="常规 6 5 6 4 2 2" xfId="22732"/>
    <cellStyle name="常规 6 9 3 2 3" xfId="22733"/>
    <cellStyle name="常规 2 4 4 2 4 4 2" xfId="22734"/>
    <cellStyle name="常规 8 3 4 2 4 3" xfId="22735"/>
    <cellStyle name="60% - 强调文字颜色 4 2 2 2 3" xfId="22736"/>
    <cellStyle name="常规 21 2 3 2 3 3 2" xfId="22737"/>
    <cellStyle name="20% - 强调文字颜色 3 2 2 2 4 3" xfId="22738"/>
    <cellStyle name="常规 7 2 5 3 4 4" xfId="22739"/>
    <cellStyle name="常规 4 3 4 4 3" xfId="22740"/>
    <cellStyle name="常规 6 6 3 3 2 6 2" xfId="22741"/>
    <cellStyle name="常规 2 2 2 2 2 2 2 7 2" xfId="22742"/>
    <cellStyle name="常规 7 5 5 6" xfId="22743"/>
    <cellStyle name="常规 22 2 4 3" xfId="22744"/>
    <cellStyle name="常规 17 2 4 3" xfId="22745"/>
    <cellStyle name="常规 6 6 3 3 2 6" xfId="22746"/>
    <cellStyle name="常规 2 2 2 2 2 2 2 7" xfId="22747"/>
    <cellStyle name="常规 2 2 10 2 5 3" xfId="22748"/>
    <cellStyle name="常规 22 2 4 2 2" xfId="22749"/>
    <cellStyle name="常规 17 2 4 2 2" xfId="22750"/>
    <cellStyle name="20% - 强调文字颜色 6 8 2" xfId="22751"/>
    <cellStyle name="20% - 强调文字颜色 6 2 3 6 2" xfId="22752"/>
    <cellStyle name="常规 17 2 4 2" xfId="22753"/>
    <cellStyle name="常规 22 2 4 2" xfId="22754"/>
    <cellStyle name="常规 7 5 2 7 3" xfId="22755"/>
    <cellStyle name="常规 7 2 2 2 3 3 2" xfId="22756"/>
    <cellStyle name="常规 3 2 3 3 9" xfId="22757"/>
    <cellStyle name="常规 6 3 4 2 2 3 2" xfId="22758"/>
    <cellStyle name="常规 4 5 5 5" xfId="22759"/>
    <cellStyle name="常规 2 2 4 2 4 2 2 2" xfId="22760"/>
    <cellStyle name="20% - 强调文字颜色 6 2 3 6" xfId="22761"/>
    <cellStyle name="常规 17 2 4" xfId="22762"/>
    <cellStyle name="常规 22 2 4" xfId="22763"/>
    <cellStyle name="20% - 强调文字颜色 6 8" xfId="22764"/>
    <cellStyle name="常规 17 2 3 6 2" xfId="22765"/>
    <cellStyle name="常规 2 4 2 3 2 3" xfId="22766"/>
    <cellStyle name="常规 2 3 8 3 3" xfId="22767"/>
    <cellStyle name="注释 4" xfId="22768"/>
    <cellStyle name="常规 2 10 3 4 3" xfId="22769"/>
    <cellStyle name="常规 17 2 3 5 3" xfId="22770"/>
    <cellStyle name="链接单元格 2 4" xfId="22771"/>
    <cellStyle name="强调文字颜色 1 2 4 6" xfId="22772"/>
    <cellStyle name="输入 2 8 2 2" xfId="22773"/>
    <cellStyle name="常规 17 2 3 5 2" xfId="22774"/>
    <cellStyle name="链接单元格 2 3" xfId="22775"/>
    <cellStyle name="常规 10 3 2 2 2 6 2" xfId="22776"/>
    <cellStyle name="常规 2 3 8 2 3" xfId="22777"/>
    <cellStyle name="常规 2 2 3 4 3 6 2" xfId="22778"/>
    <cellStyle name="常规 2 10 3 3 3" xfId="22779"/>
    <cellStyle name="常规 17 2 3 4 3" xfId="22780"/>
    <cellStyle name="常规 21 3 4 4" xfId="22781"/>
    <cellStyle name="常规 2 3 8 2 2 2" xfId="22782"/>
    <cellStyle name="常规 2 10 3 3 2 2" xfId="22783"/>
    <cellStyle name="常规 6 3 2 2 2 2 3 5" xfId="22784"/>
    <cellStyle name="常规 17 2 3 4 2 2" xfId="22785"/>
    <cellStyle name="常规 22 2 3 4 2" xfId="22786"/>
    <cellStyle name="常规 17 2 3 4 2" xfId="22787"/>
    <cellStyle name="常规 2 3 8 2 2" xfId="22788"/>
    <cellStyle name="常规 2 10 3 3 2" xfId="22789"/>
    <cellStyle name="常规 48 7 3" xfId="22790"/>
    <cellStyle name="常规 53 7 3" xfId="22791"/>
    <cellStyle name="常规 2 10 3 3" xfId="22792"/>
    <cellStyle name="常规 22 2 3 3 3" xfId="22793"/>
    <cellStyle name="常规 17 2 3 3 3" xfId="22794"/>
    <cellStyle name="常规 24 3 5 2 2" xfId="22795"/>
    <cellStyle name="常规 2 2 3 4 3 5 2" xfId="22796"/>
    <cellStyle name="常规 2 10 3 2 3" xfId="22797"/>
    <cellStyle name="常规 22 2 3 3 2 2" xfId="22798"/>
    <cellStyle name="常规 17 2 3 3 2 2" xfId="22799"/>
    <cellStyle name="常规 2 5 4 3 5 3" xfId="22800"/>
    <cellStyle name="常规 2 10 3 2 2 2" xfId="22801"/>
    <cellStyle name="常规 22 2 3 3 2" xfId="22802"/>
    <cellStyle name="常规 17 2 3 3 2" xfId="22803"/>
    <cellStyle name="常规 22 2 3 3" xfId="22804"/>
    <cellStyle name="常规 17 2 3 3" xfId="22805"/>
    <cellStyle name="常规 22 2 3 2 2" xfId="22806"/>
    <cellStyle name="常规 17 2 3 2 2" xfId="22807"/>
    <cellStyle name="常规 28 8 3" xfId="22808"/>
    <cellStyle name="常规 10 2 3 2 3 2 2 2" xfId="22809"/>
    <cellStyle name="常规 5 2 2 3 4 5 2" xfId="22810"/>
    <cellStyle name="常规 6 10 2 2 6 3" xfId="22811"/>
    <cellStyle name="常规 7 8 2 3 5 2" xfId="22812"/>
    <cellStyle name="标题 2 2 2 6" xfId="22813"/>
    <cellStyle name="常规 2 10 2 5 2 2" xfId="22814"/>
    <cellStyle name="常规 22 2 2 5 3" xfId="22815"/>
    <cellStyle name="常规 17 2 2 5 3" xfId="22816"/>
    <cellStyle name="常规 22 2 2 5 2 2" xfId="22817"/>
    <cellStyle name="常规 17 2 2 5 2 2" xfId="22818"/>
    <cellStyle name="常规 21 2 3 3 5 3" xfId="22819"/>
    <cellStyle name="常规 6 3 3 6 2 3" xfId="22820"/>
    <cellStyle name="常规 22 2 2 4 3" xfId="22821"/>
    <cellStyle name="常规 17 2 2 4 3" xfId="22822"/>
    <cellStyle name="常规 6 10 2 4 2 2 2" xfId="22823"/>
    <cellStyle name="常规 7 2 3 4 4 4" xfId="22824"/>
    <cellStyle name="常规 7 9 3 3 3" xfId="22825"/>
    <cellStyle name="常规 22 2 2 4 2 2" xfId="22826"/>
    <cellStyle name="常规 17 2 2 4 2 2" xfId="22827"/>
    <cellStyle name="常规 6 4 3 3 2 3 3 3" xfId="22828"/>
    <cellStyle name="常规 22 2 2 4 2" xfId="22829"/>
    <cellStyle name="常规 17 2 2 4 2" xfId="22830"/>
    <cellStyle name="常规 7 2 2 2 3 4 3" xfId="22831"/>
    <cellStyle name="常规 2 3 7 2" xfId="22832"/>
    <cellStyle name="常规 53 6 3" xfId="22833"/>
    <cellStyle name="常规 48 6 3" xfId="22834"/>
    <cellStyle name="常规 2 10 2 3" xfId="22835"/>
    <cellStyle name="常规 6 5 2 4" xfId="22836"/>
    <cellStyle name="输出 2 2 6 2" xfId="22837"/>
    <cellStyle name="常规 6 5 2 3 2" xfId="22838"/>
    <cellStyle name="常规 6 5 2 3" xfId="22839"/>
    <cellStyle name="计算 2 2 5" xfId="22840"/>
    <cellStyle name="常规 58 2 3 3 3" xfId="22841"/>
    <cellStyle name="常规 2 2 3 2 4 2 4 3" xfId="22842"/>
    <cellStyle name="常规 6 5 2 2 2 2" xfId="22843"/>
    <cellStyle name="常规 6 5 2 2 2" xfId="22844"/>
    <cellStyle name="常规 31 2 2 2" xfId="22845"/>
    <cellStyle name="常规 26 2 2 2" xfId="22846"/>
    <cellStyle name="常规 17 2 2 3 4 2" xfId="22847"/>
    <cellStyle name="常规 6 5 2 2" xfId="22848"/>
    <cellStyle name="常规 5 2 7 4 3" xfId="22849"/>
    <cellStyle name="常规 31 2 2" xfId="22850"/>
    <cellStyle name="常规 26 2 2" xfId="22851"/>
    <cellStyle name="常规 17 2 2 3 4" xfId="22852"/>
    <cellStyle name="常规 22 2 2 3 4" xfId="22853"/>
    <cellStyle name="常规 17 2 2 3 3 3" xfId="22854"/>
    <cellStyle name="常规 7 9 2 4 3" xfId="22855"/>
    <cellStyle name="常规 22 2 2 3 3 2" xfId="22856"/>
    <cellStyle name="常规 17 2 2 3 3 2" xfId="22857"/>
    <cellStyle name="常规 7 2 3 3 4 4 2" xfId="22858"/>
    <cellStyle name="常规 7 9 2 3 3" xfId="22859"/>
    <cellStyle name="常规 17 2 2 3 2 2" xfId="22860"/>
    <cellStyle name="常规 22 2 2 3 2 2" xfId="22861"/>
    <cellStyle name="常规 7 9 3 5" xfId="22862"/>
    <cellStyle name="好 2 2 9 2 2" xfId="22863"/>
    <cellStyle name="常规 6 4 3 3 2 3 2 3" xfId="22864"/>
    <cellStyle name="常规 22 2 2 3 2" xfId="22865"/>
    <cellStyle name="常规 17 2 2 3 2" xfId="22866"/>
    <cellStyle name="常规 20 2 2 3" xfId="22867"/>
    <cellStyle name="常规 15 2 2 3" xfId="22868"/>
    <cellStyle name="常规 7 3 2 5 4" xfId="22869"/>
    <cellStyle name="常规 17 2 2 2 7" xfId="22870"/>
    <cellStyle name="解释性文本 2 2 4" xfId="22871"/>
    <cellStyle name="常规 34 6" xfId="22872"/>
    <cellStyle name="常规 29 6" xfId="22873"/>
    <cellStyle name="常规 2 2 5 2 2 5" xfId="22874"/>
    <cellStyle name="常规 15 2 2 2 2" xfId="22875"/>
    <cellStyle name="常规 20 2 2 2 2" xfId="22876"/>
    <cellStyle name="常规 17 2 2 2 6 2" xfId="22877"/>
    <cellStyle name="常规 7 3 2 5 3 2" xfId="22878"/>
    <cellStyle name="常规 7 2 8 4 2" xfId="22879"/>
    <cellStyle name="常规 33 7" xfId="22880"/>
    <cellStyle name="常规 28 7" xfId="22881"/>
    <cellStyle name="常规 17 2 2 2 5 3" xfId="22882"/>
    <cellStyle name="常规 7 3 2 5 2 3" xfId="22883"/>
    <cellStyle name="解释性文本 2 2 2 2 5 2" xfId="22884"/>
    <cellStyle name="常规 33 6" xfId="22885"/>
    <cellStyle name="常规 28 6" xfId="22886"/>
    <cellStyle name="常规 17 2 2 2 5 2" xfId="22887"/>
    <cellStyle name="常规 7 3 2 5 2 2" xfId="22888"/>
    <cellStyle name="常规 6 3 2 2 5 4 3" xfId="22889"/>
    <cellStyle name="常规 17 2 2 2 4 2" xfId="22890"/>
    <cellStyle name="常规 2 4 2 2 4 6 2" xfId="22891"/>
    <cellStyle name="常规 7 2 8 2 2" xfId="22892"/>
    <cellStyle name="解释性文本 2 2 2 2 3 3" xfId="22893"/>
    <cellStyle name="常规 31 7" xfId="22894"/>
    <cellStyle name="常规 26 7" xfId="22895"/>
    <cellStyle name="常规 17 2 2 2 3 3" xfId="22896"/>
    <cellStyle name="常规 4 5 3 3 2 3" xfId="22897"/>
    <cellStyle name="常规 14 3 7 2" xfId="22898"/>
    <cellStyle name="常规 4 2 3 2 2 5 2" xfId="22899"/>
    <cellStyle name="常规 3 5 3 5 2 2" xfId="22900"/>
    <cellStyle name="常规 11 2 8" xfId="22901"/>
    <cellStyle name="常规 21 9" xfId="22902"/>
    <cellStyle name="常规 16 9" xfId="22903"/>
    <cellStyle name="常规 21 8 2" xfId="22904"/>
    <cellStyle name="常规 16 8 2" xfId="22905"/>
    <cellStyle name="常规 21 3 7" xfId="22906"/>
    <cellStyle name="常规 16 3 7" xfId="22907"/>
    <cellStyle name="常规 2 2 4 2 3 3 2" xfId="22908"/>
    <cellStyle name="常规 7 4 6 3 2" xfId="22909"/>
    <cellStyle name="常规 3 3 2 2 4 5" xfId="22910"/>
    <cellStyle name="常规 3 4 3 2 3 2" xfId="22911"/>
    <cellStyle name="常规 2 2 2 5 4 2 2" xfId="22912"/>
    <cellStyle name="常规 21 2 8" xfId="22913"/>
    <cellStyle name="常规 16 2 8" xfId="22914"/>
    <cellStyle name="常规 21 2 7 2" xfId="22915"/>
    <cellStyle name="常规 16 2 7 2" xfId="22916"/>
    <cellStyle name="常规 25 2 3 4 2 2" xfId="22917"/>
    <cellStyle name="常规 30 2 3 4 2 2" xfId="22918"/>
    <cellStyle name="常规 10 3 3 2 3 4 3" xfId="22919"/>
    <cellStyle name="常规 7 4 2 9 3" xfId="22920"/>
    <cellStyle name="常规 16 2 6 2" xfId="22921"/>
    <cellStyle name="常规 21 2 6 2" xfId="22922"/>
    <cellStyle name="常规 7 4 2 8 3" xfId="22923"/>
    <cellStyle name="常规 21 2 5 2" xfId="22924"/>
    <cellStyle name="常规 16 2 5 2" xfId="22925"/>
    <cellStyle name="常规 21 2 5" xfId="22926"/>
    <cellStyle name="常规 16 2 5" xfId="22927"/>
    <cellStyle name="常规 21 2 4 4" xfId="22928"/>
    <cellStyle name="常规 16 2 4 4" xfId="22929"/>
    <cellStyle name="常规 6 11 6 2" xfId="22930"/>
    <cellStyle name="常规 2 2 2 5 3 4 3" xfId="22931"/>
    <cellStyle name="常规 21 2 4 2 2" xfId="22932"/>
    <cellStyle name="常规 16 2 4 2 2" xfId="22933"/>
    <cellStyle name="常规 7 4 2 7 3" xfId="22934"/>
    <cellStyle name="常规 21 2 4 2" xfId="22935"/>
    <cellStyle name="常规 16 2 4 2" xfId="22936"/>
    <cellStyle name="常规 2 2 4 2 3 2 2 2" xfId="22937"/>
    <cellStyle name="常规 21 2 4" xfId="22938"/>
    <cellStyle name="常规 16 2 4" xfId="22939"/>
    <cellStyle name="常规 21 2 4 5 2 2" xfId="22940"/>
    <cellStyle name="好 2 5 2 3" xfId="22941"/>
    <cellStyle name="常规 2 2 4 2 3 2 2" xfId="22942"/>
    <cellStyle name="常规 21 2 3 3" xfId="22943"/>
    <cellStyle name="常规 16 2 3 3" xfId="22944"/>
    <cellStyle name="常规 3 2 2 3 4 5 2" xfId="22945"/>
    <cellStyle name="常规 6 4 7 3 2 2" xfId="22946"/>
    <cellStyle name="常规 2 2 2 3 4 2 4 2 2" xfId="22947"/>
    <cellStyle name="注释 2 3 3 2 2 2" xfId="22948"/>
    <cellStyle name="常规 16 2 3" xfId="22949"/>
    <cellStyle name="常规 21 2 3" xfId="22950"/>
    <cellStyle name="常规 21 2 2 7" xfId="22951"/>
    <cellStyle name="常规 16 2 2 7" xfId="22952"/>
    <cellStyle name="常规 9 2 4 2 3" xfId="22953"/>
    <cellStyle name="常规 2 2 3 2 2 2 6" xfId="22954"/>
    <cellStyle name="60% - 强调文字颜色 4 2 6 3 3" xfId="22955"/>
    <cellStyle name="常规 16 2 2 6" xfId="22956"/>
    <cellStyle name="常规 21 2 2 6" xfId="22957"/>
    <cellStyle name="常规 2 5 3 3 2 2 2" xfId="22958"/>
    <cellStyle name="60% - 强调文字颜色 4 2 6 3 2" xfId="22959"/>
    <cellStyle name="常规 16 2 2 5" xfId="22960"/>
    <cellStyle name="常规 21 2 2 5" xfId="22961"/>
    <cellStyle name="常规 4 2 5 3 2 3" xfId="22962"/>
    <cellStyle name="常规 21 2 2 4 2" xfId="22963"/>
    <cellStyle name="常规 16 2 2 4 2" xfId="22964"/>
    <cellStyle name="常规 6 4 3 2 2 3 3 3" xfId="22965"/>
    <cellStyle name="常规 10 2 9 5 3" xfId="22966"/>
    <cellStyle name="常规 13 3 2 2 4" xfId="22967"/>
    <cellStyle name="常规 2 3 5 2 3 5 2" xfId="22968"/>
    <cellStyle name="常规 21 2 2 3 2 2" xfId="22969"/>
    <cellStyle name="常规 16 2 2 3 2 2" xfId="22970"/>
    <cellStyle name="常规 3 6 3 3 2 2" xfId="22971"/>
    <cellStyle name="常规 37 2 6 2" xfId="22972"/>
    <cellStyle name="常规 42 2 6 2" xfId="22973"/>
    <cellStyle name="常规 7 3 3 3 2 5 2 2" xfId="22974"/>
    <cellStyle name="常规 2 5 4" xfId="22975"/>
    <cellStyle name="常规 6 3 2 2 5 4 2 2" xfId="22976"/>
    <cellStyle name="常规 3 3 4 6 2" xfId="22977"/>
    <cellStyle name="常规 6 7 3 6 2 2" xfId="22978"/>
    <cellStyle name="常规 15 7 5 3" xfId="22979"/>
    <cellStyle name="常规 41 4 5" xfId="22980"/>
    <cellStyle name="常规 36 4 5" xfId="22981"/>
    <cellStyle name="常规 41 4 4" xfId="22982"/>
    <cellStyle name="常规 36 4 4" xfId="22983"/>
    <cellStyle name="常规 15 7 5 2" xfId="22984"/>
    <cellStyle name="常规 10 6 2 3 4 2 2" xfId="22985"/>
    <cellStyle name="常规 2 2 6 3 2 3 3" xfId="22986"/>
    <cellStyle name="常规 7 2 5 2 2 6" xfId="22987"/>
    <cellStyle name="常规 11 6 2 2 4 2 2" xfId="22988"/>
    <cellStyle name="常规 2 3 3 2 2 6 2 2" xfId="22989"/>
    <cellStyle name="常规 8 3 6 5" xfId="22990"/>
    <cellStyle name="好 2 3 3 5 2" xfId="22991"/>
    <cellStyle name="40% - 强调文字颜色 2 2 2 4" xfId="22992"/>
    <cellStyle name="常规 3 2 2 2 2 2 2 5 2 2" xfId="22993"/>
    <cellStyle name="常规 2 2 6 3 2 3 2 2" xfId="22994"/>
    <cellStyle name="好 3 6" xfId="22995"/>
    <cellStyle name="常规 7 2 5 2 2 5 2" xfId="22996"/>
    <cellStyle name="常规 41 3 4 2" xfId="22997"/>
    <cellStyle name="常规 36 3 4 2" xfId="22998"/>
    <cellStyle name="常规 15 7 4 2 2" xfId="22999"/>
    <cellStyle name="常规 3 2 2 4 2 5" xfId="23000"/>
    <cellStyle name="常规 6 4 2 3 2 2 2 2" xfId="23001"/>
    <cellStyle name="常规 6 12 11" xfId="23002"/>
    <cellStyle name="常规 6 6 3 4 3 4 2" xfId="23003"/>
    <cellStyle name="常规 8 3 2 4 2 2" xfId="23004"/>
    <cellStyle name="常规 4 2 3 3 6 2 2" xfId="23005"/>
    <cellStyle name="常规 41 3 4" xfId="23006"/>
    <cellStyle name="常规 36 3 4" xfId="23007"/>
    <cellStyle name="常规 15 7 4 2" xfId="23008"/>
    <cellStyle name="60% - 强调文字颜色 3 3 2" xfId="23009"/>
    <cellStyle name="常规 6 3 3 7 2 2" xfId="23010"/>
    <cellStyle name="常规 21 2 3 4 5 2" xfId="23011"/>
    <cellStyle name="常规 6 4 2 3 2 2 2" xfId="23012"/>
    <cellStyle name="常规 9 2 6 4 3" xfId="23013"/>
    <cellStyle name="常规 3 3 4 4 2" xfId="23014"/>
    <cellStyle name="常规 15 7 3 3" xfId="23015"/>
    <cellStyle name="常规 41 2 5" xfId="23016"/>
    <cellStyle name="常规 36 2 5" xfId="23017"/>
    <cellStyle name="常规 41 2 4 2" xfId="23018"/>
    <cellStyle name="常规 36 2 4 2" xfId="23019"/>
    <cellStyle name="常规 15 7 3 2 2" xfId="23020"/>
    <cellStyle name="常规 3 3 4 3 2" xfId="23021"/>
    <cellStyle name="常规 15 7 2 3" xfId="23022"/>
    <cellStyle name="常规 6 7 4 2 2" xfId="23023"/>
    <cellStyle name="常规 8 3 2 3 4 2" xfId="23024"/>
    <cellStyle name="常规 15 6 6 2" xfId="23025"/>
    <cellStyle name="注释 2 7" xfId="23026"/>
    <cellStyle name="解释性文本 2 3 3 4" xfId="23027"/>
    <cellStyle name="常规 2 3 4 4 5" xfId="23028"/>
    <cellStyle name="常规 2 3 4 4 2 2" xfId="23029"/>
    <cellStyle name="常规 40 4 4 2" xfId="23030"/>
    <cellStyle name="常规 35 4 4 2" xfId="23031"/>
    <cellStyle name="常规 3 2 2 2 3 2 3 2 3" xfId="23032"/>
    <cellStyle name="解释性文本 2 3 2 4 2" xfId="23033"/>
    <cellStyle name="常规 5 3 2 2 3 5" xfId="23034"/>
    <cellStyle name="常规 15 6 5 2 2" xfId="23035"/>
    <cellStyle name="常规 2 3 4 4 2" xfId="23036"/>
    <cellStyle name="常规 40 4 4" xfId="23037"/>
    <cellStyle name="常规 35 4 4" xfId="23038"/>
    <cellStyle name="解释性文本 2 3 2 4" xfId="23039"/>
    <cellStyle name="常规 15 6 5 2" xfId="23040"/>
    <cellStyle name="强调文字颜色 6 2 6 3 2 2" xfId="23041"/>
    <cellStyle name="常规 8 3 2 3 3" xfId="23042"/>
    <cellStyle name="常规 3 2 2 2 3 2 2 2 3" xfId="23043"/>
    <cellStyle name="常规 40 3 4 2" xfId="23044"/>
    <cellStyle name="常规 35 3 4 2" xfId="23045"/>
    <cellStyle name="常规 15 6 4 2 2" xfId="23046"/>
    <cellStyle name="常规 2 2 5 2 2 5 3" xfId="23047"/>
    <cellStyle name="常规 20 2 2 2 2 3" xfId="23048"/>
    <cellStyle name="常规 15 2 2 2 2 3" xfId="23049"/>
    <cellStyle name="强调文字颜色 1 2 5 2" xfId="23050"/>
    <cellStyle name="常规 10 3 3 2 3 3 2 2" xfId="23051"/>
    <cellStyle name="常规 6 3 5 2 4" xfId="23052"/>
    <cellStyle name="常规 6 4 2 2 3 5 3" xfId="23053"/>
    <cellStyle name="常规 8 3 2 3 2 2" xfId="23054"/>
    <cellStyle name="常规 2 4 4 5 3" xfId="23055"/>
    <cellStyle name="常规 7 4 10 3" xfId="23056"/>
    <cellStyle name="常规 7 11" xfId="23057"/>
    <cellStyle name="常规 3 7 2 3 5 3" xfId="23058"/>
    <cellStyle name="40% - 强调文字颜色 1 2 2 5 3 2" xfId="23059"/>
    <cellStyle name="常规 40 2 4 2" xfId="23060"/>
    <cellStyle name="常规 35 2 4 2" xfId="23061"/>
    <cellStyle name="常规 15 6 3 2 2" xfId="23062"/>
    <cellStyle name="标题 2 2 2 3 2" xfId="23063"/>
    <cellStyle name="常规 3 11 2 5 3" xfId="23064"/>
    <cellStyle name="常规 27 3 2 6 3" xfId="23065"/>
    <cellStyle name="常规 3 3 3 3 2" xfId="23066"/>
    <cellStyle name="40% - 强调文字颜色 1 2 2 4 4" xfId="23067"/>
    <cellStyle name="常规 15 6 2 3" xfId="23068"/>
    <cellStyle name="40% - 强调文字颜色 1 2 2 4 3" xfId="23069"/>
    <cellStyle name="60% - 强调文字颜色 5 2 2 3 3 3" xfId="23070"/>
    <cellStyle name="常规 15 6 2 2" xfId="23071"/>
    <cellStyle name="常规 20 6 2 2" xfId="23072"/>
    <cellStyle name="常规 3 2 3 4 3 4 3" xfId="23073"/>
    <cellStyle name="常规 3 8 4 2 2 2" xfId="23074"/>
    <cellStyle name="常规 15 5 7" xfId="23075"/>
    <cellStyle name="常规 2 2 2 4 2 3 5 2" xfId="23076"/>
    <cellStyle name="常规 8 4 4 3 2 2" xfId="23077"/>
    <cellStyle name="常规 8 3 2 2 4 2" xfId="23078"/>
    <cellStyle name="常规 6 4 2 2 2 7 3" xfId="23079"/>
    <cellStyle name="常规 6 7 3 2 2" xfId="23080"/>
    <cellStyle name="常规 15 4 2 2 5 2" xfId="23081"/>
    <cellStyle name="常规 5 5 2 5 2 2" xfId="23082"/>
    <cellStyle name="常规 40 2 3 4" xfId="23083"/>
    <cellStyle name="常规 35 2 3 4" xfId="23084"/>
    <cellStyle name="60% - 强调文字颜色 5 2 2 2 7 3" xfId="23085"/>
    <cellStyle name="常规 3 2 3 4 3 4 2 2" xfId="23086"/>
    <cellStyle name="解释性文本 2 2 3 4" xfId="23087"/>
    <cellStyle name="常规 15 5 6 2" xfId="23088"/>
    <cellStyle name="常规 2 3 3 5 2" xfId="23089"/>
    <cellStyle name="常规 6 7 3 2" xfId="23090"/>
    <cellStyle name="常规 8 3 2 2 4" xfId="23091"/>
    <cellStyle name="常规 15 5 6" xfId="23092"/>
    <cellStyle name="常规 3 2 3 4 3 4 2" xfId="23093"/>
    <cellStyle name="常规 5 7 3 3 2" xfId="23094"/>
    <cellStyle name="常规 8 2 2 2 5 2" xfId="23095"/>
    <cellStyle name="常规 35 2 2 5" xfId="23096"/>
    <cellStyle name="常规 40 2 2 5" xfId="23097"/>
    <cellStyle name="解释性文本 2 2 2 5" xfId="23098"/>
    <cellStyle name="常规 34 4 5" xfId="23099"/>
    <cellStyle name="常规 29 4 5" xfId="23100"/>
    <cellStyle name="常规 15 5 5 3" xfId="23101"/>
    <cellStyle name="常规 35 2 2 4" xfId="23102"/>
    <cellStyle name="常规 40 2 2 4" xfId="23103"/>
    <cellStyle name="输入 2 3 5 2" xfId="23104"/>
    <cellStyle name="常规 6 4 2 2 2 6 3" xfId="23105"/>
    <cellStyle name="常规 8 3 2 2 3 2" xfId="23106"/>
    <cellStyle name="常规 34 4 4" xfId="23107"/>
    <cellStyle name="常规 29 4 4" xfId="23108"/>
    <cellStyle name="解释性文本 2 2 2 4" xfId="23109"/>
    <cellStyle name="常规 15 5 5 2" xfId="23110"/>
    <cellStyle name="常规 2 3 3 4 2" xfId="23111"/>
    <cellStyle name="常规 8 3 2 2 3" xfId="23112"/>
    <cellStyle name="常规 20 5 5" xfId="23113"/>
    <cellStyle name="常规 15 5 5" xfId="23114"/>
    <cellStyle name="常规 4 2 3 3 4 3" xfId="23115"/>
    <cellStyle name="常规 34 3 4 2" xfId="23116"/>
    <cellStyle name="常规 29 3 4 2" xfId="23117"/>
    <cellStyle name="常规 15 5 4 2 2" xfId="23118"/>
    <cellStyle name="常规 6 4 2 2 2 5 3" xfId="23119"/>
    <cellStyle name="常规 8 3 2 2 2 2" xfId="23120"/>
    <cellStyle name="常规 2 2 5 4 2 2" xfId="23121"/>
    <cellStyle name="常规 3 13 2" xfId="23122"/>
    <cellStyle name="常规 10 2 3 4 5 2" xfId="23123"/>
    <cellStyle name="常规 53 3 3" xfId="23124"/>
    <cellStyle name="常规 48 3 3" xfId="23125"/>
    <cellStyle name="常规 6 4 3 5 3 2 2" xfId="23126"/>
    <cellStyle name="20% - 强调文字颜色 2 2 2 8" xfId="23127"/>
    <cellStyle name="常规 29 2 7 2" xfId="23128"/>
    <cellStyle name="常规 34 2 7 2" xfId="23129"/>
    <cellStyle name="常规 15 5 3 5 2" xfId="23130"/>
    <cellStyle name="常规 3 9 2 4 2 3" xfId="23131"/>
    <cellStyle name="强调文字颜色 5 2 9" xfId="23132"/>
    <cellStyle name="常规 9 2 4 4 4 2 2" xfId="23133"/>
    <cellStyle name="40% - 强调文字颜色 2 2 2 3 2 3" xfId="23134"/>
    <cellStyle name="常规 2 4 4 4 6 2 2" xfId="23135"/>
    <cellStyle name="常规 3 12 3" xfId="23136"/>
    <cellStyle name="常规 3 5 2 3 5" xfId="23137"/>
    <cellStyle name="20% - 强调文字颜色 2 2 3 2 4" xfId="23138"/>
    <cellStyle name="常规 2 6 4 3 2 2 2" xfId="23139"/>
    <cellStyle name="常规 5 3 3 4 5 2" xfId="23140"/>
    <cellStyle name="常规 6 6 3 10" xfId="23141"/>
    <cellStyle name="常规 3 7 2 4" xfId="23142"/>
    <cellStyle name="常规 3 11 3" xfId="23143"/>
    <cellStyle name="常规 3 7 2 3 2" xfId="23144"/>
    <cellStyle name="常规 7 2 4 2" xfId="23145"/>
    <cellStyle name="常规 5 3 4 6 3" xfId="23146"/>
    <cellStyle name="常规 15 2 4 3 6" xfId="23147"/>
    <cellStyle name="常规 2 4 3 3 2 2 6" xfId="23148"/>
    <cellStyle name="常规 22 5 3 2 3" xfId="23149"/>
    <cellStyle name="常规 3 11 2" xfId="23150"/>
    <cellStyle name="常规 8 5 4 4 2" xfId="23151"/>
    <cellStyle name="强调文字颜色 1 2 3 7 3" xfId="23152"/>
    <cellStyle name="适中 2 2 9 2 2" xfId="23153"/>
    <cellStyle name="常规 6 10 6 4" xfId="23154"/>
    <cellStyle name="常规 34 2 4 3" xfId="23155"/>
    <cellStyle name="常规 29 2 4 3" xfId="23156"/>
    <cellStyle name="常规 15 5 3 2 3" xfId="23157"/>
    <cellStyle name="常规 32 2 2 3" xfId="23158"/>
    <cellStyle name="常规 27 2 2 3" xfId="23159"/>
    <cellStyle name="常规 3 10 2" xfId="23160"/>
    <cellStyle name="常规 4 3 2 2 2 6 2" xfId="23161"/>
    <cellStyle name="常规 27 2 2 6 3" xfId="23162"/>
    <cellStyle name="常规 3 10" xfId="23163"/>
    <cellStyle name="常规 7 2 4 3 2 3 2 2 2" xfId="23164"/>
    <cellStyle name="常规 3 2 5 2 7 2" xfId="23165"/>
    <cellStyle name="常规 3 6 4 3" xfId="23166"/>
    <cellStyle name="常规 10 2 3 3 5 2" xfId="23167"/>
    <cellStyle name="汇总 2 3 2 5" xfId="23168"/>
    <cellStyle name="常规 52 3 3" xfId="23169"/>
    <cellStyle name="常规 47 3 3" xfId="23170"/>
    <cellStyle name="常规 6 4 3 5 2 2 2" xfId="23171"/>
    <cellStyle name="常规 5 2 3 2 4 2 3" xfId="23172"/>
    <cellStyle name="常规 3 3 2 3 4 2" xfId="23173"/>
    <cellStyle name="常规 15 5 2 5 2" xfId="23174"/>
    <cellStyle name="常规 44 3 2 2" xfId="23175"/>
    <cellStyle name="常规 39 3 2 2" xfId="23176"/>
    <cellStyle name="常规 5 3 3 4 4 3" xfId="23177"/>
    <cellStyle name="常规 8 3 2 7 2" xfId="23178"/>
    <cellStyle name="常规 2 2 3 2 2 3 5 3" xfId="23179"/>
    <cellStyle name="常规 2 5 3 2 5 2 2" xfId="23180"/>
    <cellStyle name="常规 9 2 4 3 2 3" xfId="23181"/>
    <cellStyle name="标题 2 2 2 2 2 2" xfId="23182"/>
    <cellStyle name="常规 3 3 2 3 4" xfId="23183"/>
    <cellStyle name="60% - 强调文字颜色 5 2 2 2 3 6" xfId="23184"/>
    <cellStyle name="常规 15 5 2 5" xfId="23185"/>
    <cellStyle name="常规 10 2 3 3 4 2 2" xfId="23186"/>
    <cellStyle name="常规 52 2 3 2" xfId="23187"/>
    <cellStyle name="常规 47 2 3 2" xfId="23188"/>
    <cellStyle name="常规 3 3 2 3 3 2 2" xfId="23189"/>
    <cellStyle name="常规 15 5 2 4 2 2" xfId="23190"/>
    <cellStyle name="常规 8 5 2 2 5 2" xfId="23191"/>
    <cellStyle name="60% - 强调文字颜色 2 2 10" xfId="23192"/>
    <cellStyle name="常规 3 2 5 2 6 2" xfId="23193"/>
    <cellStyle name="常规 3 6 3 3" xfId="23194"/>
    <cellStyle name="常规 47 2 3" xfId="23195"/>
    <cellStyle name="常规 52 2 3" xfId="23196"/>
    <cellStyle name="常规 10 2 3 3 4 2" xfId="23197"/>
    <cellStyle name="常规 3 3 2 3 3 2" xfId="23198"/>
    <cellStyle name="常规 15 5 2 4 2" xfId="23199"/>
    <cellStyle name="常规 3 3 2 3 3" xfId="23200"/>
    <cellStyle name="60% - 强调文字颜色 5 2 2 2 3 5" xfId="23201"/>
    <cellStyle name="常规 15 5 2 4" xfId="23202"/>
    <cellStyle name="常规 3 2 5 2 5 3" xfId="23203"/>
    <cellStyle name="常规 3 6 2 4" xfId="23204"/>
    <cellStyle name="常规 7 3 5 5 3" xfId="23205"/>
    <cellStyle name="60% - 强调文字颜色 5 2 2 2 3 3" xfId="23206"/>
    <cellStyle name="常规 15 5 2 2" xfId="23207"/>
    <cellStyle name="常规 20 5 2 2" xfId="23208"/>
    <cellStyle name="强调文字颜色 3 2 4 4" xfId="23209"/>
    <cellStyle name="常规 5 2 4 2 2 2 2" xfId="23210"/>
    <cellStyle name="常规 15 4 7 3" xfId="23211"/>
    <cellStyle name="常规 2 2 2 2 2 2 2 3 3 3" xfId="23212"/>
    <cellStyle name="20% - 强调文字颜色 6 2 2 6 2" xfId="23213"/>
    <cellStyle name="20% - 强调文字颜色 5 8 2" xfId="23214"/>
    <cellStyle name="常规 10 4 3 3 2 2" xfId="23215"/>
    <cellStyle name="常规 15 4 6 3" xfId="23216"/>
    <cellStyle name="常规 4 2 3 3 3 4 3" xfId="23217"/>
    <cellStyle name="常规 28 5 5" xfId="23218"/>
    <cellStyle name="40% - 强调文字颜色 4 2 7 2" xfId="23219"/>
    <cellStyle name="常规 12 2" xfId="23220"/>
    <cellStyle name="常规 2 4 2 4 3" xfId="23221"/>
    <cellStyle name="常规 2 3 9 4" xfId="23222"/>
    <cellStyle name="常规 4 2 2 3 2 6 2 2" xfId="23223"/>
    <cellStyle name="常规 11 4 2" xfId="23224"/>
    <cellStyle name="40% - 强调文字颜色 4 2 6 4 2" xfId="23225"/>
    <cellStyle name="输入 2 4 3 2" xfId="23226"/>
    <cellStyle name="常规 3 3 2 3 2" xfId="23227"/>
    <cellStyle name="常规 20 5 2 3" xfId="23228"/>
    <cellStyle name="常规 15 5 2 3" xfId="23229"/>
    <cellStyle name="60% - 强调文字颜色 5 2 2 2 3 4" xfId="23230"/>
    <cellStyle name="常规 9 2 4 2 4 3" xfId="23231"/>
    <cellStyle name="常规 2 5 3 2 4 4 2" xfId="23232"/>
    <cellStyle name="警告文本 2 2 3 3 3" xfId="23233"/>
    <cellStyle name="常规 4 4 2 3 6" xfId="23234"/>
    <cellStyle name="60% - 强调文字颜色 6 2 2 3 5" xfId="23235"/>
    <cellStyle name="常规 33 3 5 2" xfId="23236"/>
    <cellStyle name="常规 28 3 5 2" xfId="23237"/>
    <cellStyle name="常规 15 4 4 3 2" xfId="23238"/>
    <cellStyle name="常规 7 2 3 5 6 3" xfId="23239"/>
    <cellStyle name="常规 10 7 2 2 2 2 2" xfId="23240"/>
    <cellStyle name="常规 10 7 2 2 2 2" xfId="23241"/>
    <cellStyle name="常规 2 2 4 2 2 4 2" xfId="23242"/>
    <cellStyle name="常规 9 2 4 2 3 3 2" xfId="23243"/>
    <cellStyle name="常规 2 5 3 2 4 3 2 2" xfId="23244"/>
    <cellStyle name="20% - 强调文字颜色 1 2 2 8" xfId="23245"/>
    <cellStyle name="常规 15 4 3 5 2" xfId="23246"/>
    <cellStyle name="常规 33 2 7 2" xfId="23247"/>
    <cellStyle name="常规 28 2 7 2" xfId="23248"/>
    <cellStyle name="常规 28 2 6 2" xfId="23249"/>
    <cellStyle name="常规 33 2 6 2" xfId="23250"/>
    <cellStyle name="常规 15 4 3 4 2" xfId="23251"/>
    <cellStyle name="常规 33 2 5 2" xfId="23252"/>
    <cellStyle name="常规 28 2 5 2" xfId="23253"/>
    <cellStyle name="常规 15 4 3 3 2" xfId="23254"/>
    <cellStyle name="常规 33 2 4 2" xfId="23255"/>
    <cellStyle name="常规 28 2 4 2" xfId="23256"/>
    <cellStyle name="常规 15 4 3 2 2" xfId="23257"/>
    <cellStyle name="常规 20 4 3 2 2" xfId="23258"/>
    <cellStyle name="常规 2 4 2 9 3" xfId="23259"/>
    <cellStyle name="常规 15 4 2 6 2 2" xfId="23260"/>
    <cellStyle name="常规 2 2 2 4 2 2 6 2" xfId="23261"/>
    <cellStyle name="常规 15 3 6 3" xfId="23262"/>
    <cellStyle name="常规 20 3 6 3" xfId="23263"/>
    <cellStyle name="常规 4 2 3 3 2 4 3" xfId="23264"/>
    <cellStyle name="常规 27 5 5" xfId="23265"/>
    <cellStyle name="常规 6 3 3 2 2 3 2 3" xfId="23266"/>
    <cellStyle name="常规 2 5 3 2 4 2 2 2" xfId="23267"/>
    <cellStyle name="常规 6 6 4 2 2 4" xfId="23268"/>
    <cellStyle name="常规 9 2 4 2 2 3 2" xfId="23269"/>
    <cellStyle name="常规 6 5 3 2 5 2 2" xfId="23270"/>
    <cellStyle name="强调文字颜色 5 2 2 10 2 2" xfId="23271"/>
    <cellStyle name="常规 15 3 2 3 7" xfId="23272"/>
    <cellStyle name="常规 3 2 3 5 5 2 2" xfId="23273"/>
    <cellStyle name="常规 20 4 2 3" xfId="23274"/>
    <cellStyle name="常规 15 4 2 3" xfId="23275"/>
    <cellStyle name="常规 6 10 3 7 2" xfId="23276"/>
    <cellStyle name="常规 6 3 3 2 6 2 2" xfId="23277"/>
    <cellStyle name="20% - 强调文字颜色 4 2 3 4 3" xfId="23278"/>
    <cellStyle name="常规 15 4 2 2 7" xfId="23279"/>
    <cellStyle name="常规 24 3 3 2 2" xfId="23280"/>
    <cellStyle name="常规 19 3 3 2 2" xfId="23281"/>
    <cellStyle name="20% - 强调文字颜色 6 18 2" xfId="23282"/>
    <cellStyle name="常规 3 2 2 3 3 2 5 2 2" xfId="23283"/>
    <cellStyle name="常规 6 3 2 4 3 4" xfId="23284"/>
    <cellStyle name="常规 7 6 2 6 2" xfId="23285"/>
    <cellStyle name="常规 2 2 2 2 2 2 3 4 2 2" xfId="23286"/>
    <cellStyle name="标题 1 2 3" xfId="23287"/>
    <cellStyle name="常规 15 3 9" xfId="23288"/>
    <cellStyle name="常规 4 2 3 3 2 7" xfId="23289"/>
    <cellStyle name="常规 5 5 5 5 2" xfId="23290"/>
    <cellStyle name="标题 1 2 2 3" xfId="23291"/>
    <cellStyle name="常规 15 3 8 3" xfId="23292"/>
    <cellStyle name="标题 1 2 2" xfId="23293"/>
    <cellStyle name="常规 20 3 8" xfId="23294"/>
    <cellStyle name="常规 15 3 8" xfId="23295"/>
    <cellStyle name="常规 4 2 3 3 2 6" xfId="23296"/>
    <cellStyle name="常规 3 2 2 2 3 2 2" xfId="23297"/>
    <cellStyle name="常规 22 2 2 7 2" xfId="23298"/>
    <cellStyle name="常规 17 2 2 7 2" xfId="23299"/>
    <cellStyle name="常规 2 2 4 2 2 3 6" xfId="23300"/>
    <cellStyle name="常规 6 2 3 3 3 3 2 2" xfId="23301"/>
    <cellStyle name="常规 2 2 4 2 2 3 5" xfId="23302"/>
    <cellStyle name="常规 3 3 4 3 2 2 2" xfId="23303"/>
    <cellStyle name="常规 5 3 2 2 2 4" xfId="23304"/>
    <cellStyle name="20% - 强调文字颜色 4 7 2" xfId="23305"/>
    <cellStyle name="常规 2 2 2 2 2 2 2 2 2 3" xfId="23306"/>
    <cellStyle name="常规 7 2 4 3 2 2 5 2 3" xfId="23307"/>
    <cellStyle name="常规 53 4 5 2" xfId="23308"/>
    <cellStyle name="常规 48 4 5 2" xfId="23309"/>
    <cellStyle name="常规 2 3 3 3 2 2 2 3" xfId="23310"/>
    <cellStyle name="常规 2 2 3 2 2 2 2 5 2" xfId="23311"/>
    <cellStyle name="常规 3 3 4 3 5" xfId="23312"/>
    <cellStyle name="常规 2 4 4 5 7 2" xfId="23313"/>
    <cellStyle name="常规 3 9 2 2 4 2 2" xfId="23314"/>
    <cellStyle name="常规 2 4 4 5 7" xfId="23315"/>
    <cellStyle name="60% - 强调文字颜色 6 2 2 4 3 2" xfId="23316"/>
    <cellStyle name="常规 3 9 2 2 4 2" xfId="23317"/>
    <cellStyle name="常规 2 4 4 4 7" xfId="23318"/>
    <cellStyle name="60% - 强调文字颜色 6 2 2 4 2 2" xfId="23319"/>
    <cellStyle name="常规 3 9 2 2 3 2" xfId="23320"/>
    <cellStyle name="常规 7 3 3 7 5" xfId="23321"/>
    <cellStyle name="常规 27 3 6" xfId="23322"/>
    <cellStyle name="常规 32 3 6" xfId="23323"/>
    <cellStyle name="常规 2 3 7 2 2 2" xfId="23324"/>
    <cellStyle name="常规 15 3 4 4" xfId="23325"/>
    <cellStyle name="常规 2 6 2 3 4 3" xfId="23326"/>
    <cellStyle name="常规 22 4 2 6" xfId="23327"/>
    <cellStyle name="常规 17 4 2 6" xfId="23328"/>
    <cellStyle name="常规 2 3 2 4 2 2 2 2" xfId="23329"/>
    <cellStyle name="常规 65 3 2" xfId="23330"/>
    <cellStyle name="常规 10 5 4 4 2 2" xfId="23331"/>
    <cellStyle name="常规 3 4 2 2 5 2" xfId="23332"/>
    <cellStyle name="常规 2 2 2 4 4 4 2" xfId="23333"/>
    <cellStyle name="常规 2 6 2 2 2 3 2 3" xfId="23334"/>
    <cellStyle name="强调文字颜色 2 2 3 3 3 2" xfId="23335"/>
    <cellStyle name="60% - 强调文字颜色 1 2 7" xfId="23336"/>
    <cellStyle name="常规 2 2 4 2 2 3 2" xfId="23337"/>
    <cellStyle name="常规 30 14" xfId="23338"/>
    <cellStyle name="常规 22 3 2 3 2" xfId="23339"/>
    <cellStyle name="常规 17 3 2 3 2" xfId="23340"/>
    <cellStyle name="常规 10 2 6 2 2 3 2 2" xfId="23341"/>
    <cellStyle name="常规 9 2 2 3 4 2 2" xfId="23342"/>
    <cellStyle name="常规 10 4 2 2 7" xfId="23343"/>
    <cellStyle name="常规 8 2 3 3 4 2" xfId="23344"/>
    <cellStyle name="常规 5 8 4 2 2" xfId="23345"/>
    <cellStyle name="常规 2 2 6 3 3 8 2" xfId="23346"/>
    <cellStyle name="常规 15 3 3 3 5 2" xfId="23347"/>
    <cellStyle name="常规 2 2 6 3 3 7 3" xfId="23348"/>
    <cellStyle name="常规 15 3 3 3 4 3" xfId="23349"/>
    <cellStyle name="常规 8 2 2 2 4 2 2" xfId="23350"/>
    <cellStyle name="常规 5 7 3 2 2 2" xfId="23351"/>
    <cellStyle name="常规 4 3 2 2 5 2 2" xfId="23352"/>
    <cellStyle name="常规 15 3 3 3 2 3" xfId="23353"/>
    <cellStyle name="40% - 强调文字颜色 6 2 3 2" xfId="23354"/>
    <cellStyle name="常规 7 4 2 2 2 4" xfId="23355"/>
    <cellStyle name="常规 4 4 2 6 2 2" xfId="23356"/>
    <cellStyle name="常规 10 4 2 2 6 2" xfId="23357"/>
    <cellStyle name="常规 3 4 2 2 4 2 2" xfId="23358"/>
    <cellStyle name="常规 10 2 4 4 5 3" xfId="23359"/>
    <cellStyle name="常规 2 2 2 4 4 3 2 2" xfId="23360"/>
    <cellStyle name="常规 2 2 2 4 4 3 2" xfId="23361"/>
    <cellStyle name="常规 3 4 2 2 4 2" xfId="23362"/>
    <cellStyle name="常规 11 3 3 4" xfId="23363"/>
    <cellStyle name="注释 18" xfId="23364"/>
    <cellStyle name="常规 7 3 3 5 6 3" xfId="23365"/>
    <cellStyle name="常规 15 3 2 5 3" xfId="23366"/>
    <cellStyle name="常规 11 2 3 2 2 2" xfId="23367"/>
    <cellStyle name="常规 2 6 5 6 3" xfId="23368"/>
    <cellStyle name="常规 2 5 3 2 3 2 2 2" xfId="23369"/>
    <cellStyle name="常规 6 6 3 2 2 4" xfId="23370"/>
    <cellStyle name="常规 15 3 2 5 2" xfId="23371"/>
    <cellStyle name="注释 17" xfId="23372"/>
    <cellStyle name="常规 7 3 3 5 6 2" xfId="23373"/>
    <cellStyle name="标题 4 2 5" xfId="23374"/>
    <cellStyle name="常规 6 3 3 2 2 4" xfId="23375"/>
    <cellStyle name="常规 14 3 2 2 3 3" xfId="23376"/>
    <cellStyle name="常规 7 2 3 5 3 3 3" xfId="23377"/>
    <cellStyle name="常规 3 3 6 2 2" xfId="23378"/>
    <cellStyle name="常规 9 3 2 2 3 4" xfId="23379"/>
    <cellStyle name="60% - 强调文字颜色 1 2 3 8 3" xfId="23380"/>
    <cellStyle name="常规 9 2 3 2 2 7 2" xfId="23381"/>
    <cellStyle name="常规 15 3 2 4 3 3" xfId="23382"/>
    <cellStyle name="常规 6 6 2 3 2 3 3" xfId="23383"/>
    <cellStyle name="常规 7 2 2 11" xfId="23384"/>
    <cellStyle name="常规 2 3 2 5" xfId="23385"/>
    <cellStyle name="常规 15 5 3 6" xfId="23386"/>
    <cellStyle name="常规 34 2 8" xfId="23387"/>
    <cellStyle name="常规 29 2 8" xfId="23388"/>
    <cellStyle name="常规 3 3 2 4 5" xfId="23389"/>
    <cellStyle name="常规 27 3 2 3 2 3" xfId="23390"/>
    <cellStyle name="常规 2 4 4 2 2 2" xfId="23391"/>
    <cellStyle name="常规 3 10 2 4 3" xfId="23392"/>
    <cellStyle name="常规 6 5 4 2 6 3" xfId="23393"/>
    <cellStyle name="常规 15 3 2 4 3 2" xfId="23394"/>
    <cellStyle name="常规 3 3 2 3 5" xfId="23395"/>
    <cellStyle name="常规 15 5 2 6" xfId="23396"/>
    <cellStyle name="40% - 强调文字颜色 1 2 2 10" xfId="23397"/>
    <cellStyle name="常规 15 3 2 4 2 2" xfId="23398"/>
    <cellStyle name="常规 6 5 4 2 5 3" xfId="23399"/>
    <cellStyle name="常规 7 3 3 5 5 2 2" xfId="23400"/>
    <cellStyle name="常规 2 2 3 3 2 2 3 3 2 2" xfId="23401"/>
    <cellStyle name="常规 7 8 8" xfId="23402"/>
    <cellStyle name="20% - 强调文字颜色 5 2 2 2 2 2 2" xfId="23403"/>
    <cellStyle name="常规 55 3 3 2 2" xfId="23404"/>
    <cellStyle name="常规 60 3 3 2 2" xfId="23405"/>
    <cellStyle name="常规 7 3 3 5 5" xfId="23406"/>
    <cellStyle name="常规 15 3 2 4" xfId="23407"/>
    <cellStyle name="常规 20 3 2 4" xfId="23408"/>
    <cellStyle name="常规 15 3 2 3 4 3" xfId="23409"/>
    <cellStyle name="常规 15 3 2 3 3 3" xfId="23410"/>
    <cellStyle name="常规 4 2 2 3 2 2 3" xfId="23411"/>
    <cellStyle name="常规 15 3 2 3 3 2 2" xfId="23412"/>
    <cellStyle name="常规 9 2 4 2 3 4" xfId="23413"/>
    <cellStyle name="常规 2 5 3 2 4 3 3" xfId="23414"/>
    <cellStyle name="常规 7 2 3 6 5 2" xfId="23415"/>
    <cellStyle name="常规 55 2 3 3 2 2" xfId="23416"/>
    <cellStyle name="常规 14 3 3 4 2" xfId="23417"/>
    <cellStyle name="常规 15 4 2 7" xfId="23418"/>
    <cellStyle name="常规 15 3 2 3 2 3" xfId="23419"/>
    <cellStyle name="常规 15 3 2 3 2 2 2" xfId="23420"/>
    <cellStyle name="常规 2 5 3 2 4 2 3" xfId="23421"/>
    <cellStyle name="常规 9 2 4 2 2 4" xfId="23422"/>
    <cellStyle name="常规 3 2 3 5 4 2 2" xfId="23423"/>
    <cellStyle name="60% - 强调文字颜色 1 2 5 3" xfId="23424"/>
    <cellStyle name="常规 7 3 3 5 4" xfId="23425"/>
    <cellStyle name="常规 20 3 2 3" xfId="23426"/>
    <cellStyle name="常规 15 3 2 3" xfId="23427"/>
    <cellStyle name="常规 8 2 2 2 4 3" xfId="23428"/>
    <cellStyle name="常规 5 7 3 2 3" xfId="23429"/>
    <cellStyle name="常规 15 3 2 2 5 3" xfId="23430"/>
    <cellStyle name="常规 2 5 4 3 3 3" xfId="23431"/>
    <cellStyle name="常规 15 3 5 6 2" xfId="23432"/>
    <cellStyle name="常规 8 2 2 2 4 2" xfId="23433"/>
    <cellStyle name="输入 2 3 4 3" xfId="23434"/>
    <cellStyle name="常规 5 7 3 2 2" xfId="23435"/>
    <cellStyle name="常规 5 4 2 5 2 2" xfId="23436"/>
    <cellStyle name="常规 15 3 2 2 5 2" xfId="23437"/>
    <cellStyle name="常规 15 3 2 2 4 3" xfId="23438"/>
    <cellStyle name="常规 13 2 2 2 5" xfId="23439"/>
    <cellStyle name="常规 3 3 2 5 2" xfId="23440"/>
    <cellStyle name="常规 8 3 2 2 2 3" xfId="23441"/>
    <cellStyle name="常规 2 5 5 5 2 2" xfId="23442"/>
    <cellStyle name="常规 12 3 2" xfId="23443"/>
    <cellStyle name="常规 7 2 3 5 3 2 3" xfId="23444"/>
    <cellStyle name="常规 14 3 2 2 2 3" xfId="23445"/>
    <cellStyle name="常规 9 3 2 2 2 4" xfId="23446"/>
    <cellStyle name="60% - 强调文字颜色 1 2 3 7 3" xfId="23447"/>
    <cellStyle name="常规 15 3 2 2 2 6 2" xfId="23448"/>
    <cellStyle name="常规 2 2 3 4 4 4 3" xfId="23449"/>
    <cellStyle name="常规 3 5 2 2 5 3" xfId="23450"/>
    <cellStyle name="常规 15 3 2 2 2 5 2 2" xfId="23451"/>
    <cellStyle name="常规 3 2 5 4 2 2 2" xfId="23452"/>
    <cellStyle name="常规 15 3 2 2 2 5 2" xfId="23453"/>
    <cellStyle name="计算 2 4 2 3" xfId="23454"/>
    <cellStyle name="常规 42 2 2 4" xfId="23455"/>
    <cellStyle name="常规 37 2 2 4" xfId="23456"/>
    <cellStyle name="常规 6 6 2 3 2 3 5" xfId="23457"/>
    <cellStyle name="常规 22 5 5 2" xfId="23458"/>
    <cellStyle name="常规 17 5 5 2" xfId="23459"/>
    <cellStyle name="常规 8 3 4 2 3 2" xfId="23460"/>
    <cellStyle name="常规 2 2 2 3 2 2 6 2" xfId="23461"/>
    <cellStyle name="常规 15 3 2 6 2 2" xfId="23462"/>
    <cellStyle name="常规 6 3 3 3 2 6" xfId="23463"/>
    <cellStyle name="标题 5 2 7" xfId="23464"/>
    <cellStyle name="常规 7 3 3 5 7 2" xfId="23465"/>
    <cellStyle name="常规 15 3 2 6 2" xfId="23466"/>
    <cellStyle name="警告文本 2 2 2 4 3" xfId="23467"/>
    <cellStyle name="60% - 强调文字颜色 1 2 5 2 2" xfId="23468"/>
    <cellStyle name="常规 7 2 3 4 2 9" xfId="23469"/>
    <cellStyle name="常规 2 2 2 8 3" xfId="23470"/>
    <cellStyle name="40% - 强调文字颜色 5 17 2" xfId="23471"/>
    <cellStyle name="常规 6 6 2 4 4 3" xfId="23472"/>
    <cellStyle name="常规 20 3 2 2" xfId="23473"/>
    <cellStyle name="常规 15 3 2 2" xfId="23474"/>
    <cellStyle name="常规 7 3 3 5 3" xfId="23475"/>
    <cellStyle name="常规 6 6 2 2 4 3 2 2" xfId="23476"/>
    <cellStyle name="60% - 强调文字颜色 4 2 3 4 3" xfId="23477"/>
    <cellStyle name="60% - 强调文字颜色 1 2 5 2" xfId="23478"/>
    <cellStyle name="常规 6 3 2 3 3 4" xfId="23479"/>
    <cellStyle name="常规 3 2 2 3 3 2 4 2 2" xfId="23480"/>
    <cellStyle name="常规 17 2 2 6 3" xfId="23481"/>
    <cellStyle name="常规 22 2 2 6 3" xfId="23482"/>
    <cellStyle name="常规 2 2 4 2 2 2 7" xfId="23483"/>
    <cellStyle name="常规 9 2 4 2 6 2" xfId="23484"/>
    <cellStyle name="常规 15 2 8 3" xfId="23485"/>
    <cellStyle name="常规 20 2 8 2" xfId="23486"/>
    <cellStyle name="常规 15 2 8 2" xfId="23487"/>
    <cellStyle name="常规 20 2 7 3" xfId="23488"/>
    <cellStyle name="常规 15 2 7 3" xfId="23489"/>
    <cellStyle name="解释性文本 2 2 6 3" xfId="23490"/>
    <cellStyle name="常规 10 2 3 2 3 3 2 2" xfId="23491"/>
    <cellStyle name="常规 2 6 3 2 4 2 2" xfId="23492"/>
    <cellStyle name="常规 2 2 4 2 2 2 5 3" xfId="23493"/>
    <cellStyle name="常规 2 4 4 3 5" xfId="23494"/>
    <cellStyle name="常规 20 2 7 2 2" xfId="23495"/>
    <cellStyle name="常规 15 2 7 2 2" xfId="23496"/>
    <cellStyle name="常规 2 5 3 4 3 3" xfId="23497"/>
    <cellStyle name="常规 2 6 2 2 5" xfId="23498"/>
    <cellStyle name="常规 15 2 6 6 2" xfId="23499"/>
    <cellStyle name="60% - 强调文字颜色 2 2 11" xfId="23500"/>
    <cellStyle name="常规 3 2 5 2 6 3" xfId="23501"/>
    <cellStyle name="常规 3 6 3 4" xfId="23502"/>
    <cellStyle name="常规 2 6 3 2 5 2 2" xfId="23503"/>
    <cellStyle name="常规 2 4 5 3 5" xfId="23504"/>
    <cellStyle name="常规 15 2 6 4" xfId="23505"/>
    <cellStyle name="40% - 强调文字颜色 2 2 2 5 5" xfId="23506"/>
    <cellStyle name="常规 2 2 2 2 2 2 4 3" xfId="23507"/>
    <cellStyle name="常规 6 13 9" xfId="23508"/>
    <cellStyle name="常规 6 6 3 3 4 2" xfId="23509"/>
    <cellStyle name="40% - 强调文字颜色 3 2 3 2 3 3" xfId="23510"/>
    <cellStyle name="常规 2 2 2 4 3 6 2" xfId="23511"/>
    <cellStyle name="常规 2 5 3 2 2 5 3" xfId="23512"/>
    <cellStyle name="常规 15 2 5 6" xfId="23513"/>
    <cellStyle name="常规 6 4 3 2 4 2 2 2" xfId="23514"/>
    <cellStyle name="常规 2 5 3 2 2 5 2" xfId="23515"/>
    <cellStyle name="常规 26 4 7" xfId="23516"/>
    <cellStyle name="常规 31 4 7" xfId="23517"/>
    <cellStyle name="常规 15 2 5 5" xfId="23518"/>
    <cellStyle name="常规 40 4 3 2" xfId="23519"/>
    <cellStyle name="常规 35 4 3 2" xfId="23520"/>
    <cellStyle name="常规 5 3 2 2 2 5" xfId="23521"/>
    <cellStyle name="解释性文本 2 3 2 3 2" xfId="23522"/>
    <cellStyle name="常规 2 3 4 3 5" xfId="23523"/>
    <cellStyle name="常规 18 2 4 2" xfId="23524"/>
    <cellStyle name="常规 23 2 4 2" xfId="23525"/>
    <cellStyle name="常规 2 2 2 3 2 5" xfId="23526"/>
    <cellStyle name="常规 7 6 2 7 3" xfId="23527"/>
    <cellStyle name="常规 2 2 2 4 5 2 2" xfId="23528"/>
    <cellStyle name="常规 3 4 2 3 3 2" xfId="23529"/>
    <cellStyle name="常规 11 4 2 4" xfId="23530"/>
    <cellStyle name="常规 2 5 3 2 2 4" xfId="23531"/>
    <cellStyle name="常规 4 2 2 4 7" xfId="23532"/>
    <cellStyle name="常规 3 7 2 3 7" xfId="23533"/>
    <cellStyle name="常规 15 2 4 5 3" xfId="23534"/>
    <cellStyle name="常规 31 2 7" xfId="23535"/>
    <cellStyle name="常规 26 2 7" xfId="23536"/>
    <cellStyle name="常规 7 3 2 6 6" xfId="23537"/>
    <cellStyle name="常规 20 2 3 5" xfId="23538"/>
    <cellStyle name="常规 15 2 3 5" xfId="23539"/>
    <cellStyle name="常规 26 3 7" xfId="23540"/>
    <cellStyle name="常规 31 3 7" xfId="23541"/>
    <cellStyle name="常规 15 2 4 5" xfId="23542"/>
    <cellStyle name="常规 20 2 4 5" xfId="23543"/>
    <cellStyle name="常规 6 5 3 6 2 2 2" xfId="23544"/>
    <cellStyle name="常规 21 12" xfId="23545"/>
    <cellStyle name="常规 2 2 2 4 3 4 3" xfId="23546"/>
    <cellStyle name="常规 54 3 4" xfId="23547"/>
    <cellStyle name="常规 49 3 4" xfId="23548"/>
    <cellStyle name="常规 10 2 3 5 5 3" xfId="23549"/>
    <cellStyle name="常规 2 2 2 4 3 4 2 2" xfId="23550"/>
    <cellStyle name="60% - 强调文字颜色 5 2 3 2 6" xfId="23551"/>
    <cellStyle name="常规 7 4 5 8" xfId="23552"/>
    <cellStyle name="常规 6 5 2 3 3 4 2 2" xfId="23553"/>
    <cellStyle name="常规 3 2 3 4 7 2" xfId="23554"/>
    <cellStyle name="常规 4 2 3 2 8" xfId="23555"/>
    <cellStyle name="常规 2 4 3 3 2 4 2" xfId="23556"/>
    <cellStyle name="常规 15 2 4 2 5 2 2" xfId="23557"/>
    <cellStyle name="常规 15 2 4 2 5 2" xfId="23558"/>
    <cellStyle name="常规 5 3 4 5 2 2" xfId="23559"/>
    <cellStyle name="常规 26 3 4 2 2" xfId="23560"/>
    <cellStyle name="常规 31 3 4 2 2" xfId="23561"/>
    <cellStyle name="常规 3 13 5 2" xfId="23562"/>
    <cellStyle name="常规 15 2 4 2 2 2" xfId="23563"/>
    <cellStyle name="常规 20 2 4 2 2 2" xfId="23564"/>
    <cellStyle name="常规 2 2 2 3 5" xfId="23565"/>
    <cellStyle name="40% - 强调文字颜色 2 10" xfId="23566"/>
    <cellStyle name="常规 6 5 3 3 2 2 2 2" xfId="23567"/>
    <cellStyle name="强调文字颜色 4 2 3 10 2" xfId="23568"/>
    <cellStyle name="常规 2 2 4 2 2 2 2" xfId="23569"/>
    <cellStyle name="常规 2 2 2 2 3 2 4 2 2" xfId="23570"/>
    <cellStyle name="常规 15 2 3 7" xfId="23571"/>
    <cellStyle name="常规 7 4 4 4 2 2" xfId="23572"/>
    <cellStyle name="常规 2 4 3 4 3 6 2" xfId="23573"/>
    <cellStyle name="常规 6 2 2 6 4 2 2" xfId="23574"/>
    <cellStyle name="好 3 8 2 2" xfId="23575"/>
    <cellStyle name="常规 4 3 5 3" xfId="23576"/>
    <cellStyle name="常规 15 2 3 3 5 3" xfId="23577"/>
    <cellStyle name="常规 15 2 3 3 5 2 2" xfId="23578"/>
    <cellStyle name="常规 3 2 4 2 2 5 2 2" xfId="23579"/>
    <cellStyle name="常规 15 2 3 3 4 3" xfId="23580"/>
    <cellStyle name="常规 6 2 2 2 6 2" xfId="23581"/>
    <cellStyle name="常规 22 2 4 3 2 2" xfId="23582"/>
    <cellStyle name="常规 17 2 4 3 2 2" xfId="23583"/>
    <cellStyle name="常规 2 2 8 2 4" xfId="23584"/>
    <cellStyle name="常规 9 5 2 6 2" xfId="23585"/>
    <cellStyle name="常规 15 2 3 3 4 2 2" xfId="23586"/>
    <cellStyle name="常规 6 3 3 3 8" xfId="23587"/>
    <cellStyle name="常规 17 2 4 2 2 2" xfId="23588"/>
    <cellStyle name="常规 22 2 4 2 2 2" xfId="23589"/>
    <cellStyle name="常规 2 2 7 2 4" xfId="23590"/>
    <cellStyle name="常规 15 2 3 2 5 2 2" xfId="23591"/>
    <cellStyle name="常规 11 6 3 7" xfId="23592"/>
    <cellStyle name="常规 15 2 3 2 4 2 2" xfId="23593"/>
    <cellStyle name="常规 7 4 3 2 3 4 2 2" xfId="23594"/>
    <cellStyle name="常规 6 4 5 4 3" xfId="23595"/>
    <cellStyle name="常规 15 2 3 2 4 2" xfId="23596"/>
    <cellStyle name="常规 15 2 3 2 4" xfId="23597"/>
    <cellStyle name="常规 3 4 3 2 3 2 2" xfId="23598"/>
    <cellStyle name="常规 12 3 2 4 2" xfId="23599"/>
    <cellStyle name="常规 15 2 3 2 3 4 3" xfId="23600"/>
    <cellStyle name="强调文字颜色 2 2 6 3 3" xfId="23601"/>
    <cellStyle name="常规 10 2 3 6 2" xfId="23602"/>
    <cellStyle name="常规 6 3 3 4 5 2" xfId="23603"/>
    <cellStyle name="常规 6 12 2 7" xfId="23604"/>
    <cellStyle name="强调文字颜色 2 2 6 3 2 2" xfId="23605"/>
    <cellStyle name="常规 15 2 3 2 3 4 2 2" xfId="23606"/>
    <cellStyle name="常规 10 10 2 4 2 2" xfId="23607"/>
    <cellStyle name="常规 12 3 2 3 2" xfId="23608"/>
    <cellStyle name="常规 3 2 3 2 4 2 2 2" xfId="23609"/>
    <cellStyle name="常规 10 2 3 5 2" xfId="23610"/>
    <cellStyle name="常规 15 2 3 2 3 3 3" xfId="23611"/>
    <cellStyle name="强调文字颜色 2 2 6 2 3" xfId="23612"/>
    <cellStyle name="常规 15 2 3 2 2 3 2 2" xfId="23613"/>
    <cellStyle name="强调文字颜色 2 2 5 2 2 2" xfId="23614"/>
    <cellStyle name="常规 2 4 2 3 4 7" xfId="23615"/>
    <cellStyle name="计算 2 2 3 5" xfId="23616"/>
    <cellStyle name="常规 2 3 6 2 2 2 2" xfId="23617"/>
    <cellStyle name="常规 2 8 2 2 6" xfId="23618"/>
    <cellStyle name="常规 7 2 3 7 5 2" xfId="23619"/>
    <cellStyle name="常规 4 2 3 2 2 2 4 2" xfId="23620"/>
    <cellStyle name="常规 2 4 2 3 2 4" xfId="23621"/>
    <cellStyle name="常规 9 6 2 7 2" xfId="23622"/>
    <cellStyle name="常规 2 2 2 3 2 2 7" xfId="23623"/>
    <cellStyle name="常规 8 3 4 2 4" xfId="23624"/>
    <cellStyle name="常规 6 9 3 2" xfId="23625"/>
    <cellStyle name="常规 22 5 6" xfId="23626"/>
    <cellStyle name="常规 17 5 6" xfId="23627"/>
    <cellStyle name="常规 15 3 2 6 3" xfId="23628"/>
    <cellStyle name="常规 2 2 2 4 3 5 3" xfId="23629"/>
    <cellStyle name="常规 2 2 2 3 4 2 3 2 2" xfId="23630"/>
    <cellStyle name="常规 15 2 3" xfId="23631"/>
    <cellStyle name="常规 20 2 3" xfId="23632"/>
    <cellStyle name="常规 15 2 2 9" xfId="23633"/>
    <cellStyle name="常规 9 3 2 2 4 2 2" xfId="23634"/>
    <cellStyle name="好 3 7 2 2" xfId="23635"/>
    <cellStyle name="常规 4 2 5 3" xfId="23636"/>
    <cellStyle name="常规 6 2 2 6 3 2 2" xfId="23637"/>
    <cellStyle name="常规 8 2 4 2 4" xfId="23638"/>
    <cellStyle name="常规 5 9 3 2" xfId="23639"/>
    <cellStyle name="常规 2 2 2 2 2 2 7" xfId="23640"/>
    <cellStyle name="常规 2 2 2 2 2 2 6 2" xfId="23641"/>
    <cellStyle name="常规 8 2 4 2 3 2" xfId="23642"/>
    <cellStyle name="常规 3 4 4 2 4 3" xfId="23643"/>
    <cellStyle name="常规 13 3 3 5" xfId="23644"/>
    <cellStyle name="常规 20 2 2 6 2 2" xfId="23645"/>
    <cellStyle name="常规 15 2 2 6 2 2" xfId="23646"/>
    <cellStyle name="常规 6 6 4 3 2" xfId="23647"/>
    <cellStyle name="常规 6 6 2 2 2 2 3 5" xfId="23648"/>
    <cellStyle name="常规 13 2 3 5" xfId="23649"/>
    <cellStyle name="常规 20 2 2 5 2 2" xfId="23650"/>
    <cellStyle name="常规 15 2 2 5 2 2" xfId="23651"/>
    <cellStyle name="常规 6 6 2 2 2 4" xfId="23652"/>
    <cellStyle name="常规 2 5 3 2 2 2 2 2" xfId="23653"/>
    <cellStyle name="常规 13 4" xfId="23654"/>
    <cellStyle name="常规 10 5 3 2 3" xfId="23655"/>
    <cellStyle name="常规 7 5 4 3 2 2" xfId="23656"/>
    <cellStyle name="常规 6 6 7 6" xfId="23657"/>
    <cellStyle name="常规 9 2 2 2 2 7 2" xfId="23658"/>
    <cellStyle name="常规 15 2 2 4 3 3" xfId="23659"/>
    <cellStyle name="常规 15 2 2 4 3 2" xfId="23660"/>
    <cellStyle name="常规 6 4 4 2 6 3" xfId="23661"/>
    <cellStyle name="常规 4 2 2 2 3 7" xfId="23662"/>
    <cellStyle name="强调文字颜色 5 2 4 3 2" xfId="23663"/>
    <cellStyle name="常规 3 2 3 3 2 3 5" xfId="23664"/>
    <cellStyle name="常规 5 3 2 6 2 2" xfId="23665"/>
    <cellStyle name="常规 6 9 3 4 2 2 2" xfId="23666"/>
    <cellStyle name="常规 15 2 2 3 5 2" xfId="23667"/>
    <cellStyle name="常规 15 2 2 3 3 2 2" xfId="23668"/>
    <cellStyle name="常规 7 2 3 9 2 2" xfId="23669"/>
    <cellStyle name="常规 6 5 4 7" xfId="23670"/>
    <cellStyle name="常规 6 5 4 6 2" xfId="23671"/>
    <cellStyle name="20% - 强调文字颜色 6 2 3 3 2 3" xfId="23672"/>
    <cellStyle name="常规 6 5 4 6" xfId="23673"/>
    <cellStyle name="强调文字颜色 1 2 6 2 2 2" xfId="23674"/>
    <cellStyle name="常规 15 2 2 2 3 3 2 2" xfId="23675"/>
    <cellStyle name="强调文字颜色 1 2 6 2" xfId="23676"/>
    <cellStyle name="常规 15 2 2 2 3 3" xfId="23677"/>
    <cellStyle name="常规 11 3 2 2 2" xfId="23678"/>
    <cellStyle name="20% - 强调文字颜色 2 2 6 5" xfId="23679"/>
    <cellStyle name="40% - 强调文字颜色 3 2 12 2" xfId="23680"/>
    <cellStyle name="常规 7 8 2 3 3 3" xfId="23681"/>
    <cellStyle name="40% - 强调文字颜色 4 2 3 4 2" xfId="23682"/>
    <cellStyle name="常规 3 6 10" xfId="23683"/>
    <cellStyle name="常规 10 2 4 2 5 3" xfId="23684"/>
    <cellStyle name="常规 3 4 2 2 2 2 2" xfId="23685"/>
    <cellStyle name="常规 6 12 2 4" xfId="23686"/>
    <cellStyle name="常规 15 2 2 2 2 4 3" xfId="23687"/>
    <cellStyle name="强调文字颜色 1 2 5 3 3" xfId="23688"/>
    <cellStyle name="常规 6 4 4 8 2" xfId="23689"/>
    <cellStyle name="常规 10 9 2 7" xfId="23690"/>
    <cellStyle name="常规 6 4 4 7 2 2" xfId="23691"/>
    <cellStyle name="常规 6 6 3 3 3 2 3" xfId="23692"/>
    <cellStyle name="常规 6 12 9 3" xfId="23693"/>
    <cellStyle name="常规 10 8 2 7" xfId="23694"/>
    <cellStyle name="常规 6 4 4 6 2 2" xfId="23695"/>
    <cellStyle name="常规 10 3 4 3 5" xfId="23696"/>
    <cellStyle name="常规 2 2 2 3 5 2 3" xfId="23697"/>
    <cellStyle name="强调文字颜色 6 2 11" xfId="23698"/>
    <cellStyle name="常规 4 3 3 5 3" xfId="23699"/>
    <cellStyle name="常规 4 3 3 5 2" xfId="23700"/>
    <cellStyle name="强调文字颜色 6 2 10" xfId="23701"/>
    <cellStyle name="常规 6 9 4 3 4 2" xfId="23702"/>
    <cellStyle name="输入 2 2 4 4" xfId="23703"/>
    <cellStyle name="常规 5 7 2 2 3" xfId="23704"/>
    <cellStyle name="常规 10 2 2 3 4 2 2 2" xfId="23705"/>
    <cellStyle name="60% - 强调文字颜色 2 2 2 9 2" xfId="23706"/>
    <cellStyle name="常规 6 9 4 3 4" xfId="23707"/>
    <cellStyle name="常规 2 3 9 5 2 2" xfId="23708"/>
    <cellStyle name="常规 5 4 2 2 3 2" xfId="23709"/>
    <cellStyle name="常规 2 4 2 4 4 2 2" xfId="23710"/>
    <cellStyle name="常规 3 2 5 4 3" xfId="23711"/>
    <cellStyle name="常规 6 6 2 2 3 6 2" xfId="23712"/>
    <cellStyle name="常规 3 2 2 2 6 5 2 2" xfId="23713"/>
    <cellStyle name="常规 14 6 2" xfId="23714"/>
    <cellStyle name="常规 3 2 2 2 6 5 2" xfId="23715"/>
    <cellStyle name="常规 14 6" xfId="23716"/>
    <cellStyle name="常规 8 2 5 7" xfId="23717"/>
    <cellStyle name="常规 7 2 5 6 3 2" xfId="23718"/>
    <cellStyle name="常规 14 5 3 2 2" xfId="23719"/>
    <cellStyle name="20% - 强调文字颜色 1 2 2 8 2" xfId="23720"/>
    <cellStyle name="常规 15 4 3 5 2 2" xfId="23721"/>
    <cellStyle name="常规 23 3 6" xfId="23722"/>
    <cellStyle name="常规 18 3 6" xfId="23723"/>
    <cellStyle name="常规 3 2 3 4 6 2 2" xfId="23724"/>
    <cellStyle name="常规 7 2 5 5 4" xfId="23725"/>
    <cellStyle name="常规 14 5 2 3" xfId="23726"/>
    <cellStyle name="常规 7 2 5 5 3 2" xfId="23727"/>
    <cellStyle name="常规 14 5 2 2 2" xfId="23728"/>
    <cellStyle name="常规 45 6 2" xfId="23729"/>
    <cellStyle name="常规 50 6 2" xfId="23730"/>
    <cellStyle name="常规 5 2 3 2 2 5 2" xfId="23731"/>
    <cellStyle name="常规 10 2 2 2 2 2 5 2" xfId="23732"/>
    <cellStyle name="常规 10 7 8" xfId="23733"/>
    <cellStyle name="常规 7 2 5 7" xfId="23734"/>
    <cellStyle name="常规 7 2 4 6 3 2" xfId="23735"/>
    <cellStyle name="注释 2 12 2" xfId="23736"/>
    <cellStyle name="常规 14 4 3 2 2" xfId="23737"/>
    <cellStyle name="常规 14 4 3 2" xfId="23738"/>
    <cellStyle name="注释 2 12" xfId="23739"/>
    <cellStyle name="常规 7 2 4 6 3" xfId="23740"/>
    <cellStyle name="常规 3 2 5 2 4" xfId="23741"/>
    <cellStyle name="常规 6 6 2 2 3 4 3" xfId="23742"/>
    <cellStyle name="常规 8 2 5 3 2 2" xfId="23743"/>
    <cellStyle name="常规 2 2 2 2 3 3 5 2" xfId="23744"/>
    <cellStyle name="常规 14 4 2 5" xfId="23745"/>
    <cellStyle name="常规 7 2 4 5 6" xfId="23746"/>
    <cellStyle name="常规 5 3 2 3 4 2 2" xfId="23747"/>
    <cellStyle name="常规 6 2 4 9" xfId="23748"/>
    <cellStyle name="常规 10 6 8 2" xfId="23749"/>
    <cellStyle name="常规 10 2 2 2 2 2 4 2 2" xfId="23750"/>
    <cellStyle name="常规 60 2 4 2 2" xfId="23751"/>
    <cellStyle name="常规 55 2 4 2 2" xfId="23752"/>
    <cellStyle name="常规 7 2 4 5 5" xfId="23753"/>
    <cellStyle name="常规 14 4 2 4" xfId="23754"/>
    <cellStyle name="常规 3 2 3 4 5 2 2" xfId="23755"/>
    <cellStyle name="常规 17 3 6" xfId="23756"/>
    <cellStyle name="常规 22 3 6" xfId="23757"/>
    <cellStyle name="60% - 强调文字颜色 3 2 9" xfId="23758"/>
    <cellStyle name="60% - 强调文字颜色 2 2 3 8" xfId="23759"/>
    <cellStyle name="常规 3 6 5 5 3" xfId="23760"/>
    <cellStyle name="常规 7 2 4 5 3 3" xfId="23761"/>
    <cellStyle name="常规 14 4 2 2 3" xfId="23762"/>
    <cellStyle name="常规 10 5 3 3 3" xfId="23763"/>
    <cellStyle name="常规 14 4" xfId="23764"/>
    <cellStyle name="常规 14 3 8 2" xfId="23765"/>
    <cellStyle name="常规 4 5 3 3 3 3" xfId="23766"/>
    <cellStyle name="常规 4 2 3 2 2 6 2" xfId="23767"/>
    <cellStyle name="40% - 强调文字颜色 3 2 4 5" xfId="23768"/>
    <cellStyle name="常规 3 2 2 2 2 2 2 5 2" xfId="23769"/>
    <cellStyle name="常规 9 3 3 2 2 4" xfId="23770"/>
    <cellStyle name="常规 10 7 2 2 6 2" xfId="23771"/>
    <cellStyle name="常规 7 2 3 8 3" xfId="23772"/>
    <cellStyle name="常规 14 3 5 2" xfId="23773"/>
    <cellStyle name="常规 4 2 3 2 2 3 2" xfId="23774"/>
    <cellStyle name="常规 2 2 3 3 2 2 5 3" xfId="23775"/>
    <cellStyle name="常规 9 3 4 2 2 3" xfId="23776"/>
    <cellStyle name="常规 2 5 4 2 4 2 2" xfId="23777"/>
    <cellStyle name="常规 8 3 6 3 2 2" xfId="23778"/>
    <cellStyle name="常规 2 2 2 3 4 3 5 2" xfId="23779"/>
    <cellStyle name="40% - 强调文字颜色 2 2 2 2 2 2" xfId="23780"/>
    <cellStyle name="常规 38 4 2 2 2" xfId="23781"/>
    <cellStyle name="常规 43 4 2 2 2" xfId="23782"/>
    <cellStyle name="常规 9 2 2 2 4 2 3" xfId="23783"/>
    <cellStyle name="常规 10 3 2 2 8" xfId="23784"/>
    <cellStyle name="注释 2 3 4 2" xfId="23785"/>
    <cellStyle name="常规 2 2 2 3 4 3 4" xfId="23786"/>
    <cellStyle name="常规 7 2 3 6 6" xfId="23787"/>
    <cellStyle name="常规 14 3 3 5" xfId="23788"/>
    <cellStyle name="常规 55 2 3 3 3" xfId="23789"/>
    <cellStyle name="常规 15 2 3 6 2 2" xfId="23790"/>
    <cellStyle name="常规 8 2 5 2 3 2" xfId="23791"/>
    <cellStyle name="常规 2 2 2 2 3 2 6 2" xfId="23792"/>
    <cellStyle name="常规 14 3 3 3 3" xfId="23793"/>
    <cellStyle name="常规 7 2 3 6 4 3" xfId="23794"/>
    <cellStyle name="常规 6 5 2 3 2 2 3 2" xfId="23795"/>
    <cellStyle name="常规 6 2 6 8" xfId="23796"/>
    <cellStyle name="常规 5 6 3 2 2 2" xfId="23797"/>
    <cellStyle name="40% - 强调文字颜色 5 2 2 2 2 4" xfId="23798"/>
    <cellStyle name="40% - 强调文字颜色 3 2 7" xfId="23799"/>
    <cellStyle name="常规 14 3 3 3 2 2" xfId="23800"/>
    <cellStyle name="常规 6 2 6 7 2" xfId="23801"/>
    <cellStyle name="常规 7 2 3 6 4 2 2" xfId="23802"/>
    <cellStyle name="常规 6 2 5 7 2" xfId="23803"/>
    <cellStyle name="常规 7 2 3 6 3 2 2" xfId="23804"/>
    <cellStyle name="常规 14 3 3 2 2 2" xfId="23805"/>
    <cellStyle name="常规 2 2 2 3 4 2 7" xfId="23806"/>
    <cellStyle name="注释 2 3 3 5" xfId="23807"/>
    <cellStyle name="常规 6 3 3 2 2 3" xfId="23808"/>
    <cellStyle name="标题 4 2 4" xfId="23809"/>
    <cellStyle name="注释 2 3 3 4 2" xfId="23810"/>
    <cellStyle name="常规 2 2 2 3 4 2 6 2" xfId="23811"/>
    <cellStyle name="常规 8 3 6 2 3" xfId="23812"/>
    <cellStyle name="常规 2 2 2 3 4 2 6" xfId="23813"/>
    <cellStyle name="注释 2 3 3 4" xfId="23814"/>
    <cellStyle name="注释 2 3 3 2 2" xfId="23815"/>
    <cellStyle name="常规 2 2 2 3 4 2 4 2" xfId="23816"/>
    <cellStyle name="常规 8 2 4 4 2 2" xfId="23817"/>
    <cellStyle name="常规 2 2 2 2 2 4 5 2" xfId="23818"/>
    <cellStyle name="常规 27 2 9" xfId="23819"/>
    <cellStyle name="常规 7 4 4 5 2 2" xfId="23820"/>
    <cellStyle name="常规 15 3 3 7" xfId="23821"/>
    <cellStyle name="常规 7 3 3 6 8" xfId="23822"/>
    <cellStyle name="常规 14 3 2 5 2" xfId="23823"/>
    <cellStyle name="常规 7 2 3 5 6 2" xfId="23824"/>
    <cellStyle name="常规 8 2 5 2 2 2 2" xfId="23825"/>
    <cellStyle name="常规 2 2 2 2 3 2 5 2 2" xfId="23826"/>
    <cellStyle name="常规 5 3 2 2 4 3" xfId="23827"/>
    <cellStyle name="常规 2 2 2 2 2 4 4 2" xfId="23828"/>
    <cellStyle name="强调文字颜色 6 2 3 3 3" xfId="23829"/>
    <cellStyle name="常规 7 2 2 3 7 2" xfId="23830"/>
    <cellStyle name="常规 6 3 3 3 4 2 2 2" xfId="23831"/>
    <cellStyle name="常规 7 3 3 5 8" xfId="23832"/>
    <cellStyle name="常规 15 3 2 7" xfId="23833"/>
    <cellStyle name="常规 14 3 2 4 2" xfId="23834"/>
    <cellStyle name="常规 7 2 3 5 5 2" xfId="23835"/>
    <cellStyle name="常规 55 2 3 2 2 2" xfId="23836"/>
    <cellStyle name="常规 2 3 2 4 3 5 2" xfId="23837"/>
    <cellStyle name="常规 9 3 3 2 2 6" xfId="23838"/>
    <cellStyle name="常规 60 2 3 2 2" xfId="23839"/>
    <cellStyle name="常规 55 2 3 2 2" xfId="23840"/>
    <cellStyle name="常规 14 3 2 4" xfId="23841"/>
    <cellStyle name="常规 7 2 3 5 5" xfId="23842"/>
    <cellStyle name="常规 7 2 3 5 4 3" xfId="23843"/>
    <cellStyle name="常规 14 3 2 3 3" xfId="23844"/>
    <cellStyle name="常规 2 2 2 3 4 2 2 2 2" xfId="23845"/>
    <cellStyle name="常规 14 2 3" xfId="23846"/>
    <cellStyle name="常规 7 2 3 5 4 2 2" xfId="23847"/>
    <cellStyle name="常规 14 3 2 3 2 2" xfId="23848"/>
    <cellStyle name="常规 9 3 3 2 2 5 2" xfId="23849"/>
    <cellStyle name="常规 14 3 2 3 2" xfId="23850"/>
    <cellStyle name="常规 7 2 3 5 4 2" xfId="23851"/>
    <cellStyle name="常规 6 6 2 2 3 3 2 3" xfId="23852"/>
    <cellStyle name="常规 9 3 3 2 2 5" xfId="23853"/>
    <cellStyle name="常规 21 3 6" xfId="23854"/>
    <cellStyle name="常规 16 3 6" xfId="23855"/>
    <cellStyle name="常规 3 2 3 4 4 2 2" xfId="23856"/>
    <cellStyle name="常规 7 2 3 5 4" xfId="23857"/>
    <cellStyle name="常规 14 3 2 3" xfId="23858"/>
    <cellStyle name="常规 4 4 2 5 2 2" xfId="23859"/>
    <cellStyle name="常规 14 3 2 2 5 2" xfId="23860"/>
    <cellStyle name="常规 2 2 3 2 4 2 3 2" xfId="23861"/>
    <cellStyle name="常规 6 2 4 2 2 4 2" xfId="23862"/>
    <cellStyle name="常规 15 2 10" xfId="23863"/>
    <cellStyle name="60% - 强调文字颜色 1 2 3 8 2" xfId="23864"/>
    <cellStyle name="常规 9 3 2 2 3 3" xfId="23865"/>
    <cellStyle name="常规 7 2 3 5 3 3 2" xfId="23866"/>
    <cellStyle name="常规 14 3 2 2 3 2" xfId="23867"/>
    <cellStyle name="常规 14 3 2 2" xfId="23868"/>
    <cellStyle name="常规 7 2 3 5 3" xfId="23869"/>
    <cellStyle name="常规 6 6 2 2 3 3 2 2" xfId="23870"/>
    <cellStyle name="常规 10 5 3 3 2 2" xfId="23871"/>
    <cellStyle name="常规 14 3 2" xfId="23872"/>
    <cellStyle name="常规 10 5 3 3 2" xfId="23873"/>
    <cellStyle name="常规 14 3" xfId="23874"/>
    <cellStyle name="强调文字颜色 6 2 2 3 2 2 2" xfId="23875"/>
    <cellStyle name="常规 5 5 6 3" xfId="23876"/>
    <cellStyle name="常规 27 5 2 3" xfId="23877"/>
    <cellStyle name="常规 10 5 2 2 3 2 2" xfId="23878"/>
    <cellStyle name="常规 2 3 3 4 2 9" xfId="23879"/>
    <cellStyle name="常规 14 2 9" xfId="23880"/>
    <cellStyle name="常规 14 2 8" xfId="23881"/>
    <cellStyle name="40% - 强调文字颜色 3 2 3 6" xfId="23882"/>
    <cellStyle name="常规 3 2 2 2 2 2 2 4 3" xfId="23883"/>
    <cellStyle name="常规 14 2 6 2" xfId="23884"/>
    <cellStyle name="常规 7 2 2 9 3" xfId="23885"/>
    <cellStyle name="40% - 强调文字颜色 3 2 3 5 2" xfId="23886"/>
    <cellStyle name="常规 3 2 2 2 2 2 2 4 2 2" xfId="23887"/>
    <cellStyle name="常规 15 3 3 7 2" xfId="23888"/>
    <cellStyle name="常规 2 2 2 3 3 3 6" xfId="23889"/>
    <cellStyle name="常规 8 3 5 3 3" xfId="23890"/>
    <cellStyle name="注释 2 2 4 4" xfId="23891"/>
    <cellStyle name="常规 8 3 5 3 2 2" xfId="23892"/>
    <cellStyle name="常规 2 2 2 3 3 3 5 2" xfId="23893"/>
    <cellStyle name="注释 2 2 4 3 2" xfId="23894"/>
    <cellStyle name="常规 8 3 5 3 2" xfId="23895"/>
    <cellStyle name="注释 2 2 4 3" xfId="23896"/>
    <cellStyle name="常规 2 2 2 3 3 3 5" xfId="23897"/>
    <cellStyle name="注释 2 2 4 2 2" xfId="23898"/>
    <cellStyle name="常规 2 2 2 3 3 3 4 2" xfId="23899"/>
    <cellStyle name="强调文字颜色 6 2 6 2 3" xfId="23900"/>
    <cellStyle name="常规 14 2 3 5 2" xfId="23901"/>
    <cellStyle name="常规 15 2 3 5 2 2" xfId="23902"/>
    <cellStyle name="常规 55 2 2 3 3" xfId="23903"/>
    <cellStyle name="常规 7 2 2 6 6" xfId="23904"/>
    <cellStyle name="常规 14 2 3 5" xfId="23905"/>
    <cellStyle name="常规 14 4 2 7" xfId="23906"/>
    <cellStyle name="常规 14 2 3 4 2" xfId="23907"/>
    <cellStyle name="常规 55 2 2 3 2 2" xfId="23908"/>
    <cellStyle name="常规 7 2 2 6 5 2" xfId="23909"/>
    <cellStyle name="常规 12 4 2 2 2" xfId="23910"/>
    <cellStyle name="常规 14 2 3 3 3" xfId="23911"/>
    <cellStyle name="常规 7 2 2 6 4 3" xfId="23912"/>
    <cellStyle name="常规 5 2 6 8" xfId="23913"/>
    <cellStyle name="常规 2 2 2 3 3 3 2 2 2" xfId="23914"/>
    <cellStyle name="常规 5 2 5 4 3 2 2" xfId="23915"/>
    <cellStyle name="常规 6 3 2 2 2 2" xfId="23916"/>
    <cellStyle name="常规 6 2 2 2 2 5 3" xfId="23917"/>
    <cellStyle name="常规 7 2 6 2 2 5 2" xfId="23918"/>
    <cellStyle name="常规 14 2 2 8" xfId="23919"/>
    <cellStyle name="强调文字颜色 6 2 5 4 3" xfId="23920"/>
    <cellStyle name="常规 14 2 2 7 2" xfId="23921"/>
    <cellStyle name="常规 7 4 3 5 2 2" xfId="23922"/>
    <cellStyle name="常规 14 3 3 7" xfId="23923"/>
    <cellStyle name="强调文字颜色 6 2 5 2 3" xfId="23924"/>
    <cellStyle name="好 2 2 11" xfId="23925"/>
    <cellStyle name="常规 14 2 2 5 2" xfId="23926"/>
    <cellStyle name="常规 21 2 7" xfId="23927"/>
    <cellStyle name="常规 16 2 7" xfId="23928"/>
    <cellStyle name="常规 7 2 6 2 3 5 2" xfId="23929"/>
    <cellStyle name="常规 14 3 2 8" xfId="23930"/>
    <cellStyle name="常规 6 2 3 2 3 2 3" xfId="23931"/>
    <cellStyle name="常规 14 3 2 7 2" xfId="23932"/>
    <cellStyle name="常规 4 2 3 3 2 5" xfId="23933"/>
    <cellStyle name="常规 20 3 7" xfId="23934"/>
    <cellStyle name="常规 15 3 7" xfId="23935"/>
    <cellStyle name="常规 3 2 3 4 3 2 3" xfId="23936"/>
    <cellStyle name="常规 2 9 2 8 2" xfId="23937"/>
    <cellStyle name="40% - 强调文字颜色 1 2 9 2" xfId="23938"/>
    <cellStyle name="常规 14 2 2 4" xfId="23939"/>
    <cellStyle name="常规 7 2 2 5 5" xfId="23940"/>
    <cellStyle name="常规 55 2 2 2 2" xfId="23941"/>
    <cellStyle name="常规 60 2 2 2 2" xfId="23942"/>
    <cellStyle name="常规 15 4 3 2 2 2" xfId="23943"/>
    <cellStyle name="常规 33 2 4 2 2" xfId="23944"/>
    <cellStyle name="常规 28 2 4 2 2" xfId="23945"/>
    <cellStyle name="常规 3 2 2 2 2 2 6 3" xfId="23946"/>
    <cellStyle name="常规 6 5 4 2 3 3" xfId="23947"/>
    <cellStyle name="常规 2 2 6 2 4 3 2" xfId="23948"/>
    <cellStyle name="常规 4 3 2 5 3" xfId="23949"/>
    <cellStyle name="常规 14 2 2 2 6" xfId="23950"/>
    <cellStyle name="常规 42 4 3" xfId="23951"/>
    <cellStyle name="常规 37 4 3" xfId="23952"/>
    <cellStyle name="常规 2 9 2 3 7 2" xfId="23953"/>
    <cellStyle name="解释性文本 2 5 2 3" xfId="23954"/>
    <cellStyle name="常规 7 2 4 4 2 4 2" xfId="23955"/>
    <cellStyle name="常规 4 3 2 5 2 2" xfId="23956"/>
    <cellStyle name="常规 14 2 2 2 5 2" xfId="23957"/>
    <cellStyle name="常规 2 2 2 2 3 2 3 6" xfId="23958"/>
    <cellStyle name="常规 6 6 2 3 2 3 3 2" xfId="23959"/>
    <cellStyle name="常规 2 6 2 3 2 2 2" xfId="23960"/>
    <cellStyle name="常规 2 3 6 2 2" xfId="23961"/>
    <cellStyle name="常规 55 2 3 4" xfId="23962"/>
    <cellStyle name="常规 7 2 4 4 2 2 2" xfId="23963"/>
    <cellStyle name="常规 2 2 2 2 3 2 3 5 2" xfId="23964"/>
    <cellStyle name="常规 14 2 2 2 3 2" xfId="23965"/>
    <cellStyle name="40% - 强调文字颜色 4 2 9 2" xfId="23966"/>
    <cellStyle name="常规 14 2" xfId="23967"/>
    <cellStyle name="常规 2 2 7 2 4 5" xfId="23968"/>
    <cellStyle name="常规 15 4 2 4 2" xfId="23969"/>
    <cellStyle name="常规 9 5 5 6" xfId="23970"/>
    <cellStyle name="常规 5 2 2 3 3 4" xfId="23971"/>
    <cellStyle name="常规 3 2 2 2 2 2 4 2 2" xfId="23972"/>
    <cellStyle name="常规 3 3 3 3 3 3 2" xfId="23973"/>
    <cellStyle name="40% - 强调文字颜色 4 2 9" xfId="23974"/>
    <cellStyle name="常规 14" xfId="23975"/>
    <cellStyle name="常规 3 2 2 2 6 4 3" xfId="23976"/>
    <cellStyle name="常规 3 7 2 5 2 2" xfId="23977"/>
    <cellStyle name="常规 13 7" xfId="23978"/>
    <cellStyle name="常规 2 4 2 4 3 2 2" xfId="23979"/>
    <cellStyle name="常规 2 3 9 4 2 2" xfId="23980"/>
    <cellStyle name="常规 13 6 2" xfId="23981"/>
    <cellStyle name="常规 3 2 2 2 6 4 2 2" xfId="23982"/>
    <cellStyle name="常规 2 4 4 5" xfId="23983"/>
    <cellStyle name="常规 7 4 10" xfId="23984"/>
    <cellStyle name="常规 7 3 3 2 2 7" xfId="23985"/>
    <cellStyle name="常规 2 2 4 4 2 4 2 2" xfId="23986"/>
    <cellStyle name="常规 6 2 7 6" xfId="23987"/>
    <cellStyle name="常规 10 2 3 3 6" xfId="23988"/>
    <cellStyle name="常规 6 4 3 5 2 3" xfId="23989"/>
    <cellStyle name="常规 4 2 3 7 2" xfId="23990"/>
    <cellStyle name="常规 2 2 2 2 5 4 2" xfId="23991"/>
    <cellStyle name="常规 6 4 2 3 3 2 2 2" xfId="23992"/>
    <cellStyle name="20% - 强调文字颜色 5 2 11" xfId="23993"/>
    <cellStyle name="常规 13 4 3 3 2" xfId="23994"/>
    <cellStyle name="常规 3 2 4 2 4" xfId="23995"/>
    <cellStyle name="常规 6 6 2 2 2 4 3" xfId="23996"/>
    <cellStyle name="常规 2 3 3 7 9" xfId="23997"/>
    <cellStyle name="20% - 强调文字颜色 3 2 6 6" xfId="23998"/>
    <cellStyle name="常规 11 4 2 2 3" xfId="23999"/>
    <cellStyle name="常规 2 8 2 2 4 2 3" xfId="24000"/>
    <cellStyle name="常规 8 2 4 3 2 2 2" xfId="24001"/>
    <cellStyle name="强调文字颜色 1 2 2 2 9" xfId="24002"/>
    <cellStyle name="常规 2 2 2 2 2 3 5 2 2" xfId="24003"/>
    <cellStyle name="常规 13 4 2 5 2" xfId="24004"/>
    <cellStyle name="常规 37 4 5 2 2" xfId="24005"/>
    <cellStyle name="好 2 4 4 6" xfId="24006"/>
    <cellStyle name="常规 3 2 3 4 3 3 3" xfId="24007"/>
    <cellStyle name="常规 4 2 3 3 3 5" xfId="24008"/>
    <cellStyle name="常规 15 4 7" xfId="24009"/>
    <cellStyle name="常规 2 2 2 2 2 3 5 2" xfId="24010"/>
    <cellStyle name="常规 8 2 4 3 2 2" xfId="24011"/>
    <cellStyle name="常规 3 2 2 3 3 2 4 2" xfId="24012"/>
    <cellStyle name="常规 3 4 4 3 3 3" xfId="24013"/>
    <cellStyle name="常规 6 3 2 3 2 4" xfId="24014"/>
    <cellStyle name="常规 3 4 4 3 3 2 2" xfId="24015"/>
    <cellStyle name="常规 13 4 2 4 2" xfId="24016"/>
    <cellStyle name="常规 4 2 3 3 3 4" xfId="24017"/>
    <cellStyle name="常规 3 2 3 4 3 3 2" xfId="24018"/>
    <cellStyle name="常规 15 4 6" xfId="24019"/>
    <cellStyle name="常规 5 2 2 2 3 4" xfId="24020"/>
    <cellStyle name="常规 3 3 3 3 2 3 2" xfId="24021"/>
    <cellStyle name="常规 3 2 2 2 2 2 3 2 2" xfId="24022"/>
    <cellStyle name="好 2 4 4 4 3" xfId="24023"/>
    <cellStyle name="常规 4 2 3 3 3 3 3" xfId="24024"/>
    <cellStyle name="常规 28 4 5" xfId="24025"/>
    <cellStyle name="常规 33 4 5" xfId="24026"/>
    <cellStyle name="常规 15 4 5 3" xfId="24027"/>
    <cellStyle name="常规 59 6 2" xfId="24028"/>
    <cellStyle name="常规 2 16 2 2" xfId="24029"/>
    <cellStyle name="20% - 强调文字颜色 6 2 14 2" xfId="24030"/>
    <cellStyle name="常规 13 4 2 3 3" xfId="24031"/>
    <cellStyle name="常规 4 2 3 3 3 3" xfId="24032"/>
    <cellStyle name="常规 15 4 5" xfId="24033"/>
    <cellStyle name="常规 20 4 5" xfId="24034"/>
    <cellStyle name="20% - 强调文字颜色 6 2 2 2 2 6" xfId="24035"/>
    <cellStyle name="常规 2 3 3 3 2 3 6" xfId="24036"/>
    <cellStyle name="常规 6 6 4 2 5 3" xfId="24037"/>
    <cellStyle name="常规 15 4 2 4 2 2" xfId="24038"/>
    <cellStyle name="40% - 强调文字颜色 6 2 2 10" xfId="24039"/>
    <cellStyle name="常规 3 2 3 3 5 2 2" xfId="24040"/>
    <cellStyle name="常规 13 4 2 3" xfId="24041"/>
    <cellStyle name="常规 3 2 4 2 3 3" xfId="24042"/>
    <cellStyle name="常规 6 6 2 2 2 4 2 3" xfId="24043"/>
    <cellStyle name="常规 3 2 2 3 2 5" xfId="24044"/>
    <cellStyle name="常规 6 16" xfId="24045"/>
    <cellStyle name="常规 4 2 3 3 3 2 3" xfId="24046"/>
    <cellStyle name="常规 2 2 6 3 3 7 2 2" xfId="24047"/>
    <cellStyle name="常规 33 3 5" xfId="24048"/>
    <cellStyle name="常规 28 3 5" xfId="24049"/>
    <cellStyle name="常规 15 4 4 3" xfId="24050"/>
    <cellStyle name="常规 15 3 3 3 4 2 2" xfId="24051"/>
    <cellStyle name="常规 21 4 2 3 3" xfId="24052"/>
    <cellStyle name="常规 4 2 3 3 3 2" xfId="24053"/>
    <cellStyle name="常规 15 4 4" xfId="24054"/>
    <cellStyle name="常规 20 4 4" xfId="24055"/>
    <cellStyle name="常规 2 3 3 7 8" xfId="24056"/>
    <cellStyle name="常规 11 4 2 2 2" xfId="24057"/>
    <cellStyle name="20% - 强调文字颜色 3 2 6 5" xfId="24058"/>
    <cellStyle name="常规 13 4 2" xfId="24059"/>
    <cellStyle name="常规 3 2 4 2 3" xfId="24060"/>
    <cellStyle name="常规 6 6 2 2 2 4 2" xfId="24061"/>
    <cellStyle name="常规 11 2 2 2 2 2" xfId="24062"/>
    <cellStyle name="常规 2 5 5 6 3" xfId="24063"/>
    <cellStyle name="20% - 强调文字颜色 5 2 6 4" xfId="24064"/>
    <cellStyle name="常规 33 3" xfId="24065"/>
    <cellStyle name="常规 28 3" xfId="24066"/>
    <cellStyle name="输入 2 5 2 2" xfId="24067"/>
    <cellStyle name="60% - 强调文字颜色 2 2 2 2 3 5" xfId="24068"/>
    <cellStyle name="常规 48 2 3 4" xfId="24069"/>
    <cellStyle name="常规 53 2 3 4" xfId="24070"/>
    <cellStyle name="常规 10 5 2 6 2 2" xfId="24071"/>
    <cellStyle name="20% - 强调文字颜色 5 2 4 4" xfId="24072"/>
    <cellStyle name="常规 31 3" xfId="24073"/>
    <cellStyle name="常规 26 3" xfId="24074"/>
    <cellStyle name="常规 21 2 6 4 2 2" xfId="24075"/>
    <cellStyle name="常规 10 8 2 2 5" xfId="24076"/>
    <cellStyle name="常规 9 2 3 2 2 2 3 3" xfId="24077"/>
    <cellStyle name="常规 20 2 2 2 4" xfId="24078"/>
    <cellStyle name="常规 15 2 2 2 4" xfId="24079"/>
    <cellStyle name="常规 2 2 5 2 2 7" xfId="24080"/>
    <cellStyle name="常规 3 2 2 2 3 2 2 4" xfId="24081"/>
    <cellStyle name="常规 2 2 3 2 2 2 5 3" xfId="24082"/>
    <cellStyle name="常规 2 5 3 2 4 2 2" xfId="24083"/>
    <cellStyle name="常规 9 2 4 2 2 3" xfId="24084"/>
    <cellStyle name="常规 23 4 2 2" xfId="24085"/>
    <cellStyle name="常规 18 4 2 2" xfId="24086"/>
    <cellStyle name="常规 7 6 4 5 3" xfId="24087"/>
    <cellStyle name="标题 3 2 7" xfId="24088"/>
    <cellStyle name="常规 13 3 3 3 2 2" xfId="24089"/>
    <cellStyle name="常规 6 7 2 2 2 6" xfId="24090"/>
    <cellStyle name="常规 2 5 3 2 3 4" xfId="24091"/>
    <cellStyle name="常规 4 2 2 5 7" xfId="24092"/>
    <cellStyle name="常规 15 2 4 6 3" xfId="24093"/>
    <cellStyle name="常规 8 2 6 2 4" xfId="24094"/>
    <cellStyle name="常规 2 2 2 2 4 2 7" xfId="24095"/>
    <cellStyle name="常规 2 2 2 3 6 7" xfId="24096"/>
    <cellStyle name="常规 5 2 2 3 3 4 2" xfId="24097"/>
    <cellStyle name="常规 3 3 3 3 3 3 2 2" xfId="24098"/>
    <cellStyle name="常规 3 3 11" xfId="24099"/>
    <cellStyle name="常规 9 5 5 6 2" xfId="24100"/>
    <cellStyle name="常规 6 3 3 2 2 2 2 2" xfId="24101"/>
    <cellStyle name="标题 4 2 3 2 2" xfId="24102"/>
    <cellStyle name="常规 7 3 3 2 4 2" xfId="24103"/>
    <cellStyle name="常规 52 2 2 2 3" xfId="24104"/>
    <cellStyle name="常规 47 2 2 2 3" xfId="24105"/>
    <cellStyle name="常规 4 2 2 5 6" xfId="24106"/>
    <cellStyle name="常规 8 2 6 2 3" xfId="24107"/>
    <cellStyle name="常规 2 2 2 2 4 2 6" xfId="24108"/>
    <cellStyle name="常规 11 6 2 3 3" xfId="24109"/>
    <cellStyle name="常规 4 2 2 5 5 2" xfId="24110"/>
    <cellStyle name="常规 47 2 2 2 2 2" xfId="24111"/>
    <cellStyle name="常规 52 2 2 2 2 2" xfId="24112"/>
    <cellStyle name="常规 15 3 2 5" xfId="24113"/>
    <cellStyle name="常规 7 3 3 5 6" xfId="24114"/>
    <cellStyle name="常规 2 5 3 2 3 2 2" xfId="24115"/>
    <cellStyle name="60% - 强调文字颜色 1 2 5 5" xfId="24116"/>
    <cellStyle name="常规 8 2 6 2 2 2" xfId="24117"/>
    <cellStyle name="常规 2 2 2 2 4 2 5 2" xfId="24118"/>
    <cellStyle name="常规 22 7" xfId="24119"/>
    <cellStyle name="常规 17 7" xfId="24120"/>
    <cellStyle name="常规 52 2 2 2 2" xfId="24121"/>
    <cellStyle name="常规 47 2 2 2 2" xfId="24122"/>
    <cellStyle name="常规 4 2 2 5 5" xfId="24123"/>
    <cellStyle name="40% - 强调文字颜色 4 2 2 2 7" xfId="24124"/>
    <cellStyle name="常规 10 2 2 3 4 6" xfId="24125"/>
    <cellStyle name="常规 22 6 2" xfId="24126"/>
    <cellStyle name="常规 17 6 2" xfId="24127"/>
    <cellStyle name="60% - 强调文字颜色 4 2 3 3 6" xfId="24128"/>
    <cellStyle name="60% - 强调文字颜色 1 2 4 5" xfId="24129"/>
    <cellStyle name="20% - 强调文字颜色 5 2 6 6" xfId="24130"/>
    <cellStyle name="常规 11 6 2 2 3" xfId="24131"/>
    <cellStyle name="常规 4 2 2 5 4 2" xfId="24132"/>
    <cellStyle name="常规 2 2 2 2 4 2 4 2" xfId="24133"/>
    <cellStyle name="常规 4 2 2 5 4" xfId="24134"/>
    <cellStyle name="常规 2 2 2 2 4 2 4" xfId="24135"/>
    <cellStyle name="常规 8 2 4 2 2 2" xfId="24136"/>
    <cellStyle name="常规 2 2 2 2 2 2 5 2" xfId="24137"/>
    <cellStyle name="强调文字颜色 1 2 12 2" xfId="24138"/>
    <cellStyle name="常规 4 2 3 5 4 2" xfId="24139"/>
    <cellStyle name="常规 17 5 4" xfId="24140"/>
    <cellStyle name="常规 22 5 4" xfId="24141"/>
    <cellStyle name="20% - 强调文字颜色 6 2 6 6" xfId="24142"/>
    <cellStyle name="常规 2 2 3 4 6 2 2" xfId="24143"/>
    <cellStyle name="20% - 强调文字颜色 2 2 3 3 2 2" xfId="24144"/>
    <cellStyle name="60% - 强调文字颜色 1 2 3 3 2 3" xfId="24145"/>
    <cellStyle name="常规 13 3 2 4 4" xfId="24146"/>
    <cellStyle name="常规 7 2 3 3" xfId="24147"/>
    <cellStyle name="常规 15 2 4 2 7" xfId="24148"/>
    <cellStyle name="强调文字颜色 3 2 2 5 5 2" xfId="24149"/>
    <cellStyle name="常规 6 5 4 7 3" xfId="24150"/>
    <cellStyle name="常规 4 2 2 5 3 2 2" xfId="24151"/>
    <cellStyle name="60% - 强调文字颜色 3 2 2 2 3 4 2" xfId="24152"/>
    <cellStyle name="常规 6 5 2 2 2 3 4" xfId="24153"/>
    <cellStyle name="60% - 强调文字颜色 1 2 3 5 2" xfId="24154"/>
    <cellStyle name="常规 2 2 2 2 4 2 3 2 2" xfId="24155"/>
    <cellStyle name="常规 13 3 2 4 2 2" xfId="24156"/>
    <cellStyle name="常规 10 2 2 3 3 6" xfId="24157"/>
    <cellStyle name="20% - 强调文字颜色 6 2 6 4" xfId="24158"/>
    <cellStyle name="常规 22 5 2" xfId="24159"/>
    <cellStyle name="常规 17 5 2" xfId="24160"/>
    <cellStyle name="常规 3 3 2 6 2 2" xfId="24161"/>
    <cellStyle name="常规 6 7 3 4 2 2 2" xfId="24162"/>
    <cellStyle name="40% - 强调文字颜色 6 13" xfId="24163"/>
    <cellStyle name="常规 7 2 4 8 3" xfId="24164"/>
    <cellStyle name="常规 4 2 3 2 3 3 2" xfId="24165"/>
    <cellStyle name="常规 14 4 5 2" xfId="24166"/>
    <cellStyle name="常规 2 2 2 2 6" xfId="24167"/>
    <cellStyle name="常规 4 2 2 4 2 4 2" xfId="24168"/>
    <cellStyle name="常规 3 2 3 3 4 2 2 2" xfId="24169"/>
    <cellStyle name="常规 6 4 3 9 3" xfId="24170"/>
    <cellStyle name="常规 2 2 3 3 3 4 3" xfId="24171"/>
    <cellStyle name="20% - 强调文字颜色 5 2 2 3 3 3" xfId="24172"/>
    <cellStyle name="常规 24 2 3 3" xfId="24173"/>
    <cellStyle name="常规 19 2 3 3" xfId="24174"/>
    <cellStyle name="20% - 强调文字颜色 1 19" xfId="24175"/>
    <cellStyle name="常规 2 4 4 2 5" xfId="24176"/>
    <cellStyle name="常规 2 2 4 2 2 2 4 3" xfId="24177"/>
    <cellStyle name="常规 22 3 7" xfId="24178"/>
    <cellStyle name="常规 17 3 7" xfId="24179"/>
    <cellStyle name="常规 2 2 3 3 3 4 2 2" xfId="24180"/>
    <cellStyle name="警告文本 2 3 3 6" xfId="24181"/>
    <cellStyle name="常规 24 2 3 2 2" xfId="24182"/>
    <cellStyle name="常规 19 2 3 2 2" xfId="24183"/>
    <cellStyle name="20% - 强调文字颜色 1 18 2" xfId="24184"/>
    <cellStyle name="常规 2 2 2 4 7 2 2" xfId="24185"/>
    <cellStyle name="常规 13 3 2 2 6 2" xfId="24186"/>
    <cellStyle name="常规 2 4 4 2 4" xfId="24187"/>
    <cellStyle name="常规 2 2 4 2 2 2 4 2" xfId="24188"/>
    <cellStyle name="60% - 强调文字颜色 3 2 8" xfId="24189"/>
    <cellStyle name="常规 4 2 3 5 2 3" xfId="24190"/>
    <cellStyle name="常规 22 3 5" xfId="24191"/>
    <cellStyle name="常规 17 3 5" xfId="24192"/>
    <cellStyle name="强调文字颜色 1 2 10 3" xfId="24193"/>
    <cellStyle name="60% - 强调文字颜色 3 2 7 2" xfId="24194"/>
    <cellStyle name="常规 4 2 3 5 2 2 2" xfId="24195"/>
    <cellStyle name="常规 22 3 4 2" xfId="24196"/>
    <cellStyle name="常规 17 3 4 2" xfId="24197"/>
    <cellStyle name="强调文字颜色 1 2 10 2 2" xfId="24198"/>
    <cellStyle name="常规 7 5 3 7 3" xfId="24199"/>
    <cellStyle name="常规 3 3 2 3 2 6 2" xfId="24200"/>
    <cellStyle name="60% - 强调文字颜色 3 2 6 3" xfId="24201"/>
    <cellStyle name="常规 22 3 3 3" xfId="24202"/>
    <cellStyle name="常规 17 3 3 3" xfId="24203"/>
    <cellStyle name="常规 10 2 6 2 2 4 2" xfId="24204"/>
    <cellStyle name="常规 3 6 9" xfId="24205"/>
    <cellStyle name="常规 6 4 2 4 6" xfId="24206"/>
    <cellStyle name="60% - 强调文字颜色 3 2 6 2 2" xfId="24207"/>
    <cellStyle name="常规 22 3 3 2 2" xfId="24208"/>
    <cellStyle name="常规 17 3 3 2 2" xfId="24209"/>
    <cellStyle name="常规 54 2 2 2" xfId="24210"/>
    <cellStyle name="常规 49 2 2 2" xfId="24211"/>
    <cellStyle name="60% - 强调文字颜色 2 2 3 2 2 3" xfId="24212"/>
    <cellStyle name="好 3" xfId="24213"/>
    <cellStyle name="常规 3 4 4 2 3 2" xfId="24214"/>
    <cellStyle name="常规 6 6 2 4 2 4 2 2" xfId="24215"/>
    <cellStyle name="常规 2 2 2 6 4 2 2" xfId="24216"/>
    <cellStyle name="常规 7 2 3 2" xfId="24217"/>
    <cellStyle name="常规 5 3 4 5 3" xfId="24218"/>
    <cellStyle name="常规 15 2 4 2 6" xfId="24219"/>
    <cellStyle name="常规 10 2 3 2 2 4 2" xfId="24220"/>
    <cellStyle name="常规 6 5 2 3 6 2 2" xfId="24221"/>
    <cellStyle name="常规 6 3 3 10" xfId="24222"/>
    <cellStyle name="常规 3 3 3 2 4 4 2" xfId="24223"/>
    <cellStyle name="常规 4 2 3 2 3 2 2 2" xfId="24224"/>
    <cellStyle name="60% - 强调文字颜色 5 2 2 2 5" xfId="24225"/>
    <cellStyle name="常规 14 4 4 2 2" xfId="24226"/>
    <cellStyle name="常规 7 3 5 7" xfId="24227"/>
    <cellStyle name="20% - 强调文字颜色 3 2 5 5" xfId="24228"/>
    <cellStyle name="常规 6 6 2 2 2 3 2" xfId="24229"/>
    <cellStyle name="常规 10 5 3 2 2 2" xfId="24230"/>
    <cellStyle name="常规 13 3 2" xfId="24231"/>
    <cellStyle name="常规 10 5 3 2 2" xfId="24232"/>
    <cellStyle name="常规 13 3" xfId="24233"/>
    <cellStyle name="常规 4 5 2 2 3 3" xfId="24234"/>
    <cellStyle name="常规 13 2 8 2" xfId="24235"/>
    <cellStyle name="常规 7 2 6 2 2 4" xfId="24236"/>
    <cellStyle name="常规 4 5 2 2 2 3" xfId="24237"/>
    <cellStyle name="常规 13 2 7 2" xfId="24238"/>
    <cellStyle name="常规 2 3 8 4 2 2" xfId="24239"/>
    <cellStyle name="常规 2 4 2 3 3 2 2" xfId="24240"/>
    <cellStyle name="常规 6 6 2 2 2 2 7" xfId="24241"/>
    <cellStyle name="常规 8 3 2 2 4 3" xfId="24242"/>
    <cellStyle name="常规 6 7 3 2 3" xfId="24243"/>
    <cellStyle name="常规 15 4 2 2 5 3" xfId="24244"/>
    <cellStyle name="强调文字颜色 1 2 11" xfId="24245"/>
    <cellStyle name="常规 4 2 3 5 3" xfId="24246"/>
    <cellStyle name="常规 2 2 2 2 5 2 3" xfId="24247"/>
    <cellStyle name="常规 3 2 3 3 3 5 3" xfId="24248"/>
    <cellStyle name="常规 7" xfId="24249"/>
    <cellStyle name="常规 13 2 5 4" xfId="24250"/>
    <cellStyle name="常规 4 2 7 2" xfId="24251"/>
    <cellStyle name="常规 7 2 2 4 2 4 3" xfId="24252"/>
    <cellStyle name="常规 6 2 4 5 3" xfId="24253"/>
    <cellStyle name="常规 10 5 2 3 3 2 2" xfId="24254"/>
    <cellStyle name="常规 2 2 2 2 3 5 2 2" xfId="24255"/>
    <cellStyle name="常规 4 2 7" xfId="24256"/>
    <cellStyle name="常规 10 5 2 3 3 2" xfId="24257"/>
    <cellStyle name="常规 2 2 2 2 3 5 2" xfId="24258"/>
    <cellStyle name="强调文字颜色 1 2 10" xfId="24259"/>
    <cellStyle name="常规 4 2 3 5 2" xfId="24260"/>
    <cellStyle name="常规 2 2 2 2 5 2 2" xfId="24261"/>
    <cellStyle name="常规 10 2 7 3 5 2" xfId="24262"/>
    <cellStyle name="常规 6 5 7 2 2 2" xfId="24263"/>
    <cellStyle name="常规 3 2 3 3 3 5 2" xfId="24264"/>
    <cellStyle name="常规 2 4 3 3 2" xfId="24265"/>
    <cellStyle name="常规 2 4 8 3" xfId="24266"/>
    <cellStyle name="常规 6 6 2 2 2 2 5 2 2" xfId="24267"/>
    <cellStyle name="常规 5 2" xfId="24268"/>
    <cellStyle name="常规 13 2 5 2 2" xfId="24269"/>
    <cellStyle name="常规 27 4 6" xfId="24270"/>
    <cellStyle name="常规 32 4 6" xfId="24271"/>
    <cellStyle name="常规 15 3 5 4" xfId="24272"/>
    <cellStyle name="常规 7 8 10 2" xfId="24273"/>
    <cellStyle name="链接单元格 2 9" xfId="24274"/>
    <cellStyle name="常规 2 3 7 2 3 2" xfId="24275"/>
    <cellStyle name="20% - 强调文字颜色 5 2 3 3 3" xfId="24276"/>
    <cellStyle name="常规 6 2 14" xfId="24277"/>
    <cellStyle name="常规 6 5 2 4 4" xfId="24278"/>
    <cellStyle name="常规 2 5 3 4 6 3" xfId="24279"/>
    <cellStyle name="常规 6 2 13" xfId="24280"/>
    <cellStyle name="常规 6 5 2 4 3" xfId="24281"/>
    <cellStyle name="常规 2 5 3 4 6 2" xfId="24282"/>
    <cellStyle name="20% - 强调文字颜色 5 2 3 3 2" xfId="24283"/>
    <cellStyle name="常规 2 2 3 4 3 3" xfId="24284"/>
    <cellStyle name="常规 30 2 2" xfId="24285"/>
    <cellStyle name="常规 25 2 2" xfId="24286"/>
    <cellStyle name="常规 3 2 3 3 2 4 2" xfId="24287"/>
    <cellStyle name="常规 4 2 2 2 4 4" xfId="24288"/>
    <cellStyle name="强调文字颜色 5 2 6 3 3" xfId="24289"/>
    <cellStyle name="常规 13 2 3 6 2" xfId="24290"/>
    <cellStyle name="常规 2 2 2 2 3 3 4" xfId="24291"/>
    <cellStyle name="输入 2 5 2 2 2" xfId="24292"/>
    <cellStyle name="常规 15 4 2 2 3 3" xfId="24293"/>
    <cellStyle name="常规 2 2 2 2 3 3 2 3" xfId="24294"/>
    <cellStyle name="常规 7 2 5 3 2 5 2 2" xfId="24295"/>
    <cellStyle name="常规 4 2 3 2 4 5 3" xfId="24296"/>
    <cellStyle name="常规 2 2 2 2 3 3 2 2 2" xfId="24297"/>
    <cellStyle name="常规 2 4 3 3 2 2 3 2" xfId="24298"/>
    <cellStyle name="常规 4 10 4" xfId="24299"/>
    <cellStyle name="常规 14 4 3 3" xfId="24300"/>
    <cellStyle name="常规 7 2 4 6 4" xfId="24301"/>
    <cellStyle name="注释 2 13" xfId="24302"/>
    <cellStyle name="常规 2 2 2 2 3 3 2" xfId="24303"/>
    <cellStyle name="常规 13 5 5" xfId="24304"/>
    <cellStyle name="常规 4 2 2 3 3 4" xfId="24305"/>
    <cellStyle name="常规 3 2 3 3 3 3 2" xfId="24306"/>
    <cellStyle name="常规 6 4 3 3 7 2 2" xfId="24307"/>
    <cellStyle name="40% - 强调文字颜色 5 2 2 2 3 2 3" xfId="24308"/>
    <cellStyle name="常规 13 5 4 2" xfId="24309"/>
    <cellStyle name="常规 2 4 2 4 3 2 2 2" xfId="24310"/>
    <cellStyle name="常规 7 9 3 2" xfId="24311"/>
    <cellStyle name="常规 2 2 2 4 2 2 7" xfId="24312"/>
    <cellStyle name="常规 15 4 2 6 3" xfId="24313"/>
    <cellStyle name="常规 6 12 3 3 2 3" xfId="24314"/>
    <cellStyle name="常规 7 3 5 2 3 3" xfId="24315"/>
    <cellStyle name="常规 2 3 4 3 4 3 2" xfId="24316"/>
    <cellStyle name="常规 9 6 2 2 3 3" xfId="24317"/>
    <cellStyle name="60% - 强调文字颜色 4 2 3 8 2" xfId="24318"/>
    <cellStyle name="常规 8 7 4" xfId="24319"/>
    <cellStyle name="常规 6 6 2 2 2 2 2 5" xfId="24320"/>
    <cellStyle name="常规 6 6 4 2 2" xfId="24321"/>
    <cellStyle name="常规 10 2 5 2 6 2 2" xfId="24322"/>
    <cellStyle name="常规 7 2 14" xfId="24323"/>
    <cellStyle name="常规 4 2 5 3 3 2" xfId="24324"/>
    <cellStyle name="常规 7 3 2 3 2 2 2 2" xfId="24325"/>
    <cellStyle name="常规 6 7 2 2 3 4 2 2" xfId="24326"/>
    <cellStyle name="常规 6 6 2 2 2 2 2 3 3" xfId="24327"/>
    <cellStyle name="常规 4 2 2 3 2 4 2 2" xfId="24328"/>
    <cellStyle name="常规 15 4 2 5 3" xfId="24329"/>
    <cellStyle name="20% - 强调文字颜色 3 2 2 5 3" xfId="24330"/>
    <cellStyle name="常规 6 5 2 3 4 2 2" xfId="24331"/>
    <cellStyle name="常规 7 3 5 2 2 3" xfId="24332"/>
    <cellStyle name="常规 2 3 4 3 4 2 2" xfId="24333"/>
    <cellStyle name="60% - 强调文字颜色 4 2 3 7 2" xfId="24334"/>
    <cellStyle name="常规 9 6 2 2 2 3" xfId="24335"/>
    <cellStyle name="常规 5 2 2 4 7 2" xfId="24336"/>
    <cellStyle name="常规 8 6 4" xfId="24337"/>
    <cellStyle name="常规 2 2 3 2 6 7" xfId="24338"/>
    <cellStyle name="常规 15 4 2 2 2 3" xfId="24339"/>
    <cellStyle name="常规 15 4 2 4 3" xfId="24340"/>
    <cellStyle name="60% - 强调文字颜色 4 2 3 6 2" xfId="24341"/>
    <cellStyle name="常规 10 2 5 7 3" xfId="24342"/>
    <cellStyle name="常规 8 5 4" xfId="24343"/>
    <cellStyle name="常规 2 3 3 3 7 3" xfId="24344"/>
    <cellStyle name="20% - 强调文字颜色 3 2 2 4 3" xfId="24345"/>
    <cellStyle name="常规 2 2 3 2 3 4 3" xfId="24346"/>
    <cellStyle name="常规 10 6 2 3 2 3" xfId="24347"/>
    <cellStyle name="常规 3 9 2 3 3 3" xfId="24348"/>
    <cellStyle name="60% - 强调文字颜色 6 2 2 5 2 3" xfId="24349"/>
    <cellStyle name="常规 23 2 3 3" xfId="24350"/>
    <cellStyle name="常规 18 2 3 3" xfId="24351"/>
    <cellStyle name="常规 3 2 2 4 6 2 2" xfId="24352"/>
    <cellStyle name="40% - 强调文字颜色 6 2 6 6" xfId="24353"/>
    <cellStyle name="常规 2 3 4 4 3 3" xfId="24354"/>
    <cellStyle name="常规 2 3 4 5 6" xfId="24355"/>
    <cellStyle name="常规 12 4 3 2" xfId="24356"/>
    <cellStyle name="常规 2 4 2 4 3 9" xfId="24357"/>
    <cellStyle name="常规 2 3 3 5 8" xfId="24358"/>
    <cellStyle name="20% - 强调文字颜色 3 2 4 5" xfId="24359"/>
    <cellStyle name="60% - 强调文字颜色 4 2 3 2 2 3" xfId="24360"/>
    <cellStyle name="常规 10 2 7 8" xfId="24361"/>
    <cellStyle name="常规 8 2 2 6 4 3" xfId="24362"/>
    <cellStyle name="常规 59 2 3 3 3" xfId="24363"/>
    <cellStyle name="强调文字颜色 1 2 2 2 2 4" xfId="24364"/>
    <cellStyle name="40% - 强调文字颜色 4 2 8 2" xfId="24365"/>
    <cellStyle name="常规 13 2" xfId="24366"/>
    <cellStyle name="常规 6 9 4 3 2" xfId="24367"/>
    <cellStyle name="常规 3 3 4 2 6 2 2" xfId="24368"/>
    <cellStyle name="常规 12 9" xfId="24369"/>
    <cellStyle name="常规 6 10 2 4 4 2 2" xfId="24370"/>
    <cellStyle name="常规 6 5 2 3 2 2 3 3" xfId="24371"/>
    <cellStyle name="常规 6 2 6 9" xfId="24372"/>
    <cellStyle name="常规 2 2 4 3 3 3 2" xfId="24373"/>
    <cellStyle name="常规 12 8" xfId="24374"/>
    <cellStyle name="20% - 强调文字颜色 2 2 2 10" xfId="24375"/>
    <cellStyle name="常规 12 7 3 2" xfId="24376"/>
    <cellStyle name="常规 12 7 3" xfId="24377"/>
    <cellStyle name="常规 42 3 6" xfId="24378"/>
    <cellStyle name="常规 37 3 6" xfId="24379"/>
    <cellStyle name="常规 7 3 3 3 2 6 2" xfId="24380"/>
    <cellStyle name="常规 2 4 2 2 6 2 2" xfId="24381"/>
    <cellStyle name="常规 3 2 2 2 6 3 3" xfId="24382"/>
    <cellStyle name="常规 12 7" xfId="24383"/>
    <cellStyle name="常规 6 2 3 3 2 4" xfId="24384"/>
    <cellStyle name="常规 3 4 3 4 3 2 2" xfId="24385"/>
    <cellStyle name="常规 2 4 2 2 4 4" xfId="24386"/>
    <cellStyle name="常规 6 7 2 10" xfId="24387"/>
    <cellStyle name="常规 2 5 2 2 2 5 2 2" xfId="24388"/>
    <cellStyle name="常规 12 5 5" xfId="24389"/>
    <cellStyle name="常规 12 5 4" xfId="24390"/>
    <cellStyle name="强调文字颜色 6 2 4" xfId="24391"/>
    <cellStyle name="常规 12 5 3 2 2" xfId="24392"/>
    <cellStyle name="常规 12 4 5" xfId="24393"/>
    <cellStyle name="常规 2 2 2 3 4 5 2 2" xfId="24394"/>
    <cellStyle name="常规 5 2 5 2 3 2 2 2" xfId="24395"/>
    <cellStyle name="40% - 强调文字颜色 5 2 3 4 3" xfId="24396"/>
    <cellStyle name="常规 10 3 2 4 6 2" xfId="24397"/>
    <cellStyle name="常规 3 4 3 3 5 2" xfId="24398"/>
    <cellStyle name="常规 2 3 4 3 2 2" xfId="24399"/>
    <cellStyle name="常规 12 4 4 4" xfId="24400"/>
    <cellStyle name="60% - 强调文字颜色 3 2 2 3 5" xfId="24401"/>
    <cellStyle name="常规 12 4 4 3 2" xfId="24402"/>
    <cellStyle name="60% - 强调文字颜色 3 2 2 2 5" xfId="24403"/>
    <cellStyle name="常规 12 4 4 2 2" xfId="24404"/>
    <cellStyle name="常规 3 4 3 3 4 2" xfId="24405"/>
    <cellStyle name="常规 12 4 3 4" xfId="24406"/>
    <cellStyle name="常规 10 8 2 2 3 2" xfId="24407"/>
    <cellStyle name="常规 6 5 3 3 2 2 5" xfId="24408"/>
    <cellStyle name="常规 12 4 3 3 2" xfId="24409"/>
    <cellStyle name="常规 12 4 3 2 2" xfId="24410"/>
    <cellStyle name="常规 2 8 4 4" xfId="24411"/>
    <cellStyle name="常规 12 4 3" xfId="24412"/>
    <cellStyle name="20% - 强调文字颜色 1 2 14 2" xfId="24413"/>
    <cellStyle name="常规 12 4 2 3 3" xfId="24414"/>
    <cellStyle name="常规 10 10 3 4 2 2" xfId="24415"/>
    <cellStyle name="常规 12 4 2 3 2" xfId="24416"/>
    <cellStyle name="常规 7 3 5 2 5 2" xfId="24417"/>
    <cellStyle name="常规 7 3 3 3 2 2 4 2 3" xfId="24418"/>
    <cellStyle name="常规 15 3 2 2 2 4 2" xfId="24419"/>
    <cellStyle name="常规 3 2 2 6 7" xfId="24420"/>
    <cellStyle name="60% - 强调文字颜色 5 2 2 2 2 3 3" xfId="24421"/>
    <cellStyle name="常规 2 4 3 2 4 4" xfId="24422"/>
    <cellStyle name="常规 6 5 8 3" xfId="24423"/>
    <cellStyle name="常规 2 8 4 3 2" xfId="24424"/>
    <cellStyle name="常规 2 8 4 3" xfId="24425"/>
    <cellStyle name="常规 12 4 2" xfId="24426"/>
    <cellStyle name="60% - 强调文字颜色 6 2 2 2 2 6" xfId="24427"/>
    <cellStyle name="计算 2 2 4 4" xfId="24428"/>
    <cellStyle name="常规 2 2 5 10" xfId="24429"/>
    <cellStyle name="常规 12 3 7" xfId="24430"/>
    <cellStyle name="常规 3 4 3 2 6 2" xfId="24431"/>
    <cellStyle name="常规 2 3 4 2 3 2" xfId="24432"/>
    <cellStyle name="常规 12 3 5 4" xfId="24433"/>
    <cellStyle name="常规 8 4 8" xfId="24434"/>
    <cellStyle name="常规 3 8 2 3 3 2" xfId="24435"/>
    <cellStyle name="常规 3 2 3 2 4 5 3" xfId="24436"/>
    <cellStyle name="常规 8 4 7 2" xfId="24437"/>
    <cellStyle name="常规 3 2 3 2 4 5 2 2" xfId="24438"/>
    <cellStyle name="常规 12 3 5 3 2" xfId="24439"/>
    <cellStyle name="常规 6 6 2 3 6 2 2" xfId="24440"/>
    <cellStyle name="常规 10 3 3 2 2 4 2" xfId="24441"/>
    <cellStyle name="常规 67 2 2" xfId="24442"/>
    <cellStyle name="常规 72 2 2" xfId="24443"/>
    <cellStyle name="常规 12 3 3 6 2" xfId="24444"/>
    <cellStyle name="20% - 强调文字颜色 3 2 5 4" xfId="24445"/>
    <cellStyle name="常规 2 3 3 6 7" xfId="24446"/>
    <cellStyle name="常规 2 3 4 3 4 4" xfId="24447"/>
    <cellStyle name="警告文本 2 4 2 2 2" xfId="24448"/>
    <cellStyle name="常规 6 12 4 3 2" xfId="24449"/>
    <cellStyle name="常规 3 4 3 2 3 4 2" xfId="24450"/>
    <cellStyle name="常规 6 6 2 3 5 2 2" xfId="24451"/>
    <cellStyle name="常规 66 2 2" xfId="24452"/>
    <cellStyle name="常规 71 2 2" xfId="24453"/>
    <cellStyle name="常规 12 3 2 6 2" xfId="24454"/>
    <cellStyle name="常规 4 5 5 4 2 2" xfId="24455"/>
    <cellStyle name="常规 3 2 3 3 5" xfId="24456"/>
    <cellStyle name="常规 12 3 2 4 4" xfId="24457"/>
    <cellStyle name="常规 3 2 6 3 2 2 2" xfId="24458"/>
    <cellStyle name="常规 2 3 4 3 2 2 4" xfId="24459"/>
    <cellStyle name="常规 2 3 3 5 2 3 2" xfId="24460"/>
    <cellStyle name="常规 11 6 4 5 2" xfId="24461"/>
    <cellStyle name="20% - 强调文字颜色 3 2 3 2 4" xfId="24462"/>
    <cellStyle name="常规 4 5 2 3 5" xfId="24463"/>
    <cellStyle name="输出 2 11 2" xfId="24464"/>
    <cellStyle name="警告文本 2 3 3 3 2" xfId="24465"/>
    <cellStyle name="常规 2 3 3 4 5 4" xfId="24466"/>
    <cellStyle name="常规 24 4 4 2 2" xfId="24467"/>
    <cellStyle name="常规 2 2 3 5 2 5 2" xfId="24468"/>
    <cellStyle name="常规 2 4 3 2 7 3" xfId="24469"/>
    <cellStyle name="常规 12 3 2 4 3 2" xfId="24470"/>
    <cellStyle name="常规 2 3 2 3 4 5 3" xfId="24471"/>
    <cellStyle name="警告文本 2 2 2 2 3 3" xfId="24472"/>
    <cellStyle name="常规 10 3 3 2 2 2 2 2" xfId="24473"/>
    <cellStyle name="常规 6 2 4 2 4" xfId="24474"/>
    <cellStyle name="汇总 2 2 7 3" xfId="24475"/>
    <cellStyle name="常规 58 3 5 2" xfId="24476"/>
    <cellStyle name="20% - 强调文字颜色 5 2 2 2 9" xfId="24477"/>
    <cellStyle name="常规 3 4 3 2 3 2 3" xfId="24478"/>
    <cellStyle name="常规 12 3 2 4 3" xfId="24479"/>
    <cellStyle name="常规 3 4 3 2 3 2 2 2" xfId="24480"/>
    <cellStyle name="常规 12 3 2 4 2 2" xfId="24481"/>
    <cellStyle name="20% - 强调文字颜色 2 2 5 4" xfId="24482"/>
    <cellStyle name="常规 2 2 3 6 7" xfId="24483"/>
    <cellStyle name="20% - 强调文字颜色 6 2 2 4 3" xfId="24484"/>
    <cellStyle name="常规 11 6 3 4 2" xfId="24485"/>
    <cellStyle name="常规 2 3 3 3 4 4" xfId="24486"/>
    <cellStyle name="警告文本 2 3 2 2 2" xfId="24487"/>
    <cellStyle name="常规 12 4 3 3" xfId="24488"/>
    <cellStyle name="常规 10 10 3 5 2" xfId="24489"/>
    <cellStyle name="常规 2 8 4 4 3" xfId="24490"/>
    <cellStyle name="常规 6 4 3 2 4" xfId="24491"/>
    <cellStyle name="20% - 强调文字颜色 1 2 2 2 2 2 2" xfId="24492"/>
    <cellStyle name="常规 3 2 2 3 2 4 3 2 2" xfId="24493"/>
    <cellStyle name="常规 2 2 3 2 4 3 3" xfId="24494"/>
    <cellStyle name="常规 6 15 3 2 2" xfId="24495"/>
    <cellStyle name="常规 6 2 4 2 3 4" xfId="24496"/>
    <cellStyle name="常规 4 2 3 2 2 2 3 3" xfId="24497"/>
    <cellStyle name="常规 7 2 3 7 4 3" xfId="24498"/>
    <cellStyle name="常规 6 5 2 3 2 3 3 2" xfId="24499"/>
    <cellStyle name="常规 2 4 2 5 2" xfId="24500"/>
    <cellStyle name="常规 12 3 2 2 5" xfId="24501"/>
    <cellStyle name="常规 12 4 2 3" xfId="24502"/>
    <cellStyle name="常规 10 10 3 4 2" xfId="24503"/>
    <cellStyle name="常规 3 2 3 2 5 2 2" xfId="24504"/>
    <cellStyle name="常规 2 8 4 3 3" xfId="24505"/>
    <cellStyle name="常规 12 3 2 2 4 2" xfId="24506"/>
    <cellStyle name="常规 38 2 3 4 2 2" xfId="24507"/>
    <cellStyle name="常规 11 4 3" xfId="24508"/>
    <cellStyle name="40% - 强调文字颜色 4 2 6 4 3" xfId="24509"/>
    <cellStyle name="常规 8 2 2 3 3 2" xfId="24510"/>
    <cellStyle name="输入 2 4 3 3" xfId="24511"/>
    <cellStyle name="常规 7 4 8" xfId="24512"/>
    <cellStyle name="常规 3 8 2 2 3 2" xfId="24513"/>
    <cellStyle name="常规 3 2 3 2 3 5 3" xfId="24514"/>
    <cellStyle name="常规 6 2 8 4 2" xfId="24515"/>
    <cellStyle name="常规 2 2 2 10 2" xfId="24516"/>
    <cellStyle name="常规 12 2 5 4" xfId="24517"/>
    <cellStyle name="常规 18 3 2 2" xfId="24518"/>
    <cellStyle name="常规 23 3 2 2" xfId="24519"/>
    <cellStyle name="常规 7 6 3 5 3" xfId="24520"/>
    <cellStyle name="常规 2 2 3 2 4 3 2" xfId="24521"/>
    <cellStyle name="常规 6 2 4 2 3 3" xfId="24522"/>
    <cellStyle name="常规 12 3 2 2 4" xfId="24523"/>
    <cellStyle name="常规 4 2 5 2 6" xfId="24524"/>
    <cellStyle name="60% - 强调文字颜色 1 2 3 3 2" xfId="24525"/>
    <cellStyle name="60% - 强调文字颜色 4 2 3 2 4 2" xfId="24526"/>
    <cellStyle name="常规 10 2 9 7" xfId="24527"/>
    <cellStyle name="常规 12 3 2 2 3 2" xfId="24528"/>
    <cellStyle name="常规 11 3 3" xfId="24529"/>
    <cellStyle name="常规 6 4 3 4 6 2 2" xfId="24530"/>
    <cellStyle name="40% - 强调文字颜色 4 2 6 3 3" xfId="24531"/>
    <cellStyle name="常规 8 2 2 3 2 2" xfId="24532"/>
    <cellStyle name="输入 2 4 2 3" xfId="24533"/>
    <cellStyle name="常规 12 3 2 2 3" xfId="24534"/>
    <cellStyle name="常规 2 5 3 2 3 3 2" xfId="24535"/>
    <cellStyle name="常规 15 2 4 6 2 2" xfId="24536"/>
    <cellStyle name="60% - 强调文字颜色 1 2 6 5" xfId="24537"/>
    <cellStyle name="常规 8 2 6 2 3 2" xfId="24538"/>
    <cellStyle name="常规 2 2 2 2 4 2 6 2" xfId="24539"/>
    <cellStyle name="常规 27 2 7" xfId="24540"/>
    <cellStyle name="常规 32 2 7" xfId="24541"/>
    <cellStyle name="常规 7 3 3 6 6" xfId="24542"/>
    <cellStyle name="常规 15 3 3 5" xfId="24543"/>
    <cellStyle name="常规 4 2 2 5 6 2" xfId="24544"/>
    <cellStyle name="常规 11 6 2 4 3" xfId="24545"/>
    <cellStyle name="常规 2 3 3 2 4 5" xfId="24546"/>
    <cellStyle name="强调文字颜色 4 2 4 2 3" xfId="24547"/>
    <cellStyle name="常规 3 2 2 3 2 2 6" xfId="24548"/>
    <cellStyle name="常规 6 13 6" xfId="24549"/>
    <cellStyle name="常规 6 11 2 2 4" xfId="24550"/>
    <cellStyle name="常规 6 5 3 3 3 3 2 2" xfId="24551"/>
    <cellStyle name="常规 11 6 2 4 2 2" xfId="24552"/>
    <cellStyle name="常规 5 2 3 3 5 2 2" xfId="24553"/>
    <cellStyle name="常规 6 11 2 3 3 3" xfId="24554"/>
    <cellStyle name="常规 12 3 2 2 2 2" xfId="24555"/>
    <cellStyle name="常规 3 2 4 4 6 2" xfId="24556"/>
    <cellStyle name="常规 2 8 3 3" xfId="24557"/>
    <cellStyle name="常规 2 2 4 2 2 2 2 2 2" xfId="24558"/>
    <cellStyle name="常规 2 5 5 5 2" xfId="24559"/>
    <cellStyle name="常规 12 3" xfId="24560"/>
    <cellStyle name="60% - 强调文字颜色 6 2 6 2 3" xfId="24561"/>
    <cellStyle name="常规 2 3 3 3 4 2 3" xfId="24562"/>
    <cellStyle name="常规 12 2 8 2" xfId="24563"/>
    <cellStyle name="常规 7 2 5 2 2 4" xfId="24564"/>
    <cellStyle name="常规 12 2 8" xfId="24565"/>
    <cellStyle name="常规 12 2 7 2" xfId="24566"/>
    <cellStyle name="常规 12 2 7" xfId="24567"/>
    <cellStyle name="常规 12 2 6 2" xfId="24568"/>
    <cellStyle name="常规 7 3 2 3 3 6 2" xfId="24569"/>
    <cellStyle name="60% - 强调文字颜色 6 2 6 2 2" xfId="24570"/>
    <cellStyle name="常规 12 2 5 2 2" xfId="24571"/>
    <cellStyle name="常规 12 2 5 2" xfId="24572"/>
    <cellStyle name="常规 4 3 3 4 6" xfId="24573"/>
    <cellStyle name="常规 2 5 4 3 2 3" xfId="24574"/>
    <cellStyle name="常规 27 4 7 2" xfId="24575"/>
    <cellStyle name="常规 15 3 5 5 2" xfId="24576"/>
    <cellStyle name="常规 6 2 6 3 5" xfId="24577"/>
    <cellStyle name="常规 2 10 5 2" xfId="24578"/>
    <cellStyle name="常规 6 3 2 2 2 3 3 2" xfId="24579"/>
    <cellStyle name="常规 7 3 8" xfId="24580"/>
    <cellStyle name="常规 3 8 2 2 2 2" xfId="24581"/>
    <cellStyle name="常规 3 2 3 2 3 4 3" xfId="24582"/>
    <cellStyle name="常规 6 8 2 2 5 2" xfId="24583"/>
    <cellStyle name="常规 12 2 4" xfId="24584"/>
    <cellStyle name="常规 2 3 7 2 4 3" xfId="24585"/>
    <cellStyle name="常规 2 4 2 3 3 3 2" xfId="24586"/>
    <cellStyle name="常规 10 5 3 6 2" xfId="24587"/>
    <cellStyle name="常规 22 3" xfId="24588"/>
    <cellStyle name="常规 17 3" xfId="24589"/>
    <cellStyle name="常规 6 6 2 2 6 3" xfId="24590"/>
    <cellStyle name="强调文字颜色 1 2 2 2 9 3" xfId="24591"/>
    <cellStyle name="常规 12 2 3 7" xfId="24592"/>
    <cellStyle name="强调文字颜色 1 2 2 2 9 2 2" xfId="24593"/>
    <cellStyle name="强调文字颜色 4 2 6 3 3" xfId="24594"/>
    <cellStyle name="常规 12 2 3 6 2" xfId="24595"/>
    <cellStyle name="常规 12 2 3 5 2" xfId="24596"/>
    <cellStyle name="强调文字颜色 4 2 6 2 3" xfId="24597"/>
    <cellStyle name="常规 7 2 8" xfId="24598"/>
    <cellStyle name="常规 3 2 3 2 3 3 3" xfId="24599"/>
    <cellStyle name="常规 4 2 2 2 4 4 2 2" xfId="24600"/>
    <cellStyle name="常规 10 4 2 2 2" xfId="24601"/>
    <cellStyle name="20% - 强调文字颜色 2 2 3 2 3 2" xfId="24602"/>
    <cellStyle name="常规 3 5 2 3 4 2" xfId="24603"/>
    <cellStyle name="常规 6 2 6 3 3 3" xfId="24604"/>
    <cellStyle name="常规 7 2 7" xfId="24605"/>
    <cellStyle name="常规 3 2 3 2 3 3 2" xfId="24606"/>
    <cellStyle name="常规 12 2 3 3" xfId="24607"/>
    <cellStyle name="常规 57 4 3 2" xfId="24608"/>
    <cellStyle name="常规 2 3 3 6 2 2 2" xfId="24609"/>
    <cellStyle name="常规 24 7 3" xfId="24610"/>
    <cellStyle name="常规 12 2 3 2 2 2" xfId="24611"/>
    <cellStyle name="常规 8 3 5 6" xfId="24612"/>
    <cellStyle name="好 2 3 3 4 3" xfId="24613"/>
    <cellStyle name="常规 6 2 6 3 3 2 2" xfId="24614"/>
    <cellStyle name="常规 4 2 3 2 2 3 3" xfId="24615"/>
    <cellStyle name="常规 14 3 5 3" xfId="24616"/>
    <cellStyle name="常规 10 3 2 4 6" xfId="24617"/>
    <cellStyle name="常规 6 4 4 4 3 3" xfId="24618"/>
    <cellStyle name="常规 12 2 3 2 2" xfId="24619"/>
    <cellStyle name="常规 12 2 3 2" xfId="24620"/>
    <cellStyle name="强调文字颜色 4 2 5 4 3" xfId="24621"/>
    <cellStyle name="常规 12 2 2 7 2" xfId="24622"/>
    <cellStyle name="常规 27 4 7" xfId="24623"/>
    <cellStyle name="常规 32 4 7" xfId="24624"/>
    <cellStyle name="常规 15 3 5 5" xfId="24625"/>
    <cellStyle name="常规 2 3 7 2 3 3" xfId="24626"/>
    <cellStyle name="常规 12 2 2 7" xfId="24627"/>
    <cellStyle name="强调文字颜色 1 2 2 2 8 3" xfId="24628"/>
    <cellStyle name="常规 10 5 3 5 2" xfId="24629"/>
    <cellStyle name="常规 21 3" xfId="24630"/>
    <cellStyle name="常规 16 3" xfId="24631"/>
    <cellStyle name="常规 7 3 4 3 5 2 2" xfId="24632"/>
    <cellStyle name="常规 6 6 2 2 5 3" xfId="24633"/>
    <cellStyle name="强调文字颜色 4 2 5 3 3" xfId="24634"/>
    <cellStyle name="常规 3 2 2 3 3 3 6" xfId="24635"/>
    <cellStyle name="强调文字颜色 1 2 2 2 8 2 2" xfId="24636"/>
    <cellStyle name="常规 12 2 2 6 2" xfId="24637"/>
    <cellStyle name="常规 12 2 2 6" xfId="24638"/>
    <cellStyle name="强调文字颜色 1 2 2 2 8 2" xfId="24639"/>
    <cellStyle name="检查单元格 2 2 11 2" xfId="24640"/>
    <cellStyle name="常规 6 2 2 3 4 3" xfId="24641"/>
    <cellStyle name="常规 4 2 5 2 3 4 2 2" xfId="24642"/>
    <cellStyle name="强调文字颜色 4 2 2 2 9 2 2" xfId="24643"/>
    <cellStyle name="常规 12 2 2 5" xfId="24644"/>
    <cellStyle name="40% - 强调文字颜色 3 2 3 3 2 2" xfId="24645"/>
    <cellStyle name="常规 12 2 2 4 4" xfId="24646"/>
    <cellStyle name="常规 3 2 3 2 3 2 3" xfId="24647"/>
    <cellStyle name="常规 12 2 2 4" xfId="24648"/>
    <cellStyle name="常规 6 5 4 3 4 2 2" xfId="24649"/>
    <cellStyle name="20% - 强调文字颜色 5 2 2 5 3" xfId="24650"/>
    <cellStyle name="常规 3 9 3 5 3" xfId="24651"/>
    <cellStyle name="60% - 强调文字颜色 6 2 3 7 2" xfId="24652"/>
    <cellStyle name="输入 2 5 4 3" xfId="24653"/>
    <cellStyle name="常规 5 7 5 2 2" xfId="24654"/>
    <cellStyle name="常规 8 2 2 4 4 2" xfId="24655"/>
    <cellStyle name="常规 3 2 5 2 2 6" xfId="24656"/>
    <cellStyle name="常规 12 2 2 3 3" xfId="24657"/>
    <cellStyle name="常规 3 2 5 2 2 5 2" xfId="24658"/>
    <cellStyle name="常规 12 2 2 3 2 2" xfId="24659"/>
    <cellStyle name="常规 6 7 2 10 2" xfId="24660"/>
    <cellStyle name="20% - 强调文字颜色 3 2 8" xfId="24661"/>
    <cellStyle name="常规 3 2 3 2 3 2 2" xfId="24662"/>
    <cellStyle name="常规 12 2 2 3" xfId="24663"/>
    <cellStyle name="常规 7 3 3 8 3" xfId="24664"/>
    <cellStyle name="链接单元格 2 7" xfId="24665"/>
    <cellStyle name="常规 20 3 5 2" xfId="24666"/>
    <cellStyle name="常规 15 3 5 2" xfId="24667"/>
    <cellStyle name="常规 32 4 4" xfId="24668"/>
    <cellStyle name="常规 27 4 4" xfId="24669"/>
    <cellStyle name="常规 4 2 3 3 2 3 2" xfId="24670"/>
    <cellStyle name="60% - 强调文字颜色 4 2 3 7 3" xfId="24671"/>
    <cellStyle name="60% - 强调文字颜色 1 2 8 2" xfId="24672"/>
    <cellStyle name="常规 3 2 3 2 2 6 2 2" xfId="24673"/>
    <cellStyle name="常规 6 5 7 2" xfId="24674"/>
    <cellStyle name="常规 6 11 3 5" xfId="24675"/>
    <cellStyle name="常规 6 3 4 2 3 3 2" xfId="24676"/>
    <cellStyle name="常规 2 2 4 2 4 3 2 2" xfId="24677"/>
    <cellStyle name="强调文字颜色 1 2 4 4 3" xfId="24678"/>
    <cellStyle name="常规 6 11 3 4" xfId="24679"/>
    <cellStyle name="常规 2 3 2 5 2 2" xfId="24680"/>
    <cellStyle name="常规 12 2 2 2 5 2" xfId="24681"/>
    <cellStyle name="常规 10 6 4 4" xfId="24682"/>
    <cellStyle name="常规 12 2 2 2 5" xfId="24683"/>
    <cellStyle name="常规 2 3 2 5 2" xfId="24684"/>
    <cellStyle name="常规 10 6 3 4" xfId="24685"/>
    <cellStyle name="常规 12 2 2 2 4 2" xfId="24686"/>
    <cellStyle name="常规 15 3 2 4 4 3" xfId="24687"/>
    <cellStyle name="常规 12 2 2 2 4" xfId="24688"/>
    <cellStyle name="常规 10 6 2 5" xfId="24689"/>
    <cellStyle name="常规 12 2 2 2 3 3" xfId="24690"/>
    <cellStyle name="60% - 强调文字颜色 6 2 2 7" xfId="24691"/>
    <cellStyle name="常规 2 2 7 4 7" xfId="24692"/>
    <cellStyle name="常规 6 2 4 3 4 3" xfId="24693"/>
    <cellStyle name="常规 2 2 3 2 5 4 2" xfId="24694"/>
    <cellStyle name="常规 2 9 2 3 4" xfId="24695"/>
    <cellStyle name="60% - 强调文字颜色 5 2 2 5 3" xfId="24696"/>
    <cellStyle name="40% - 强调文字颜色 1 2 4 4" xfId="24697"/>
    <cellStyle name="常规 10 6 2 4 2" xfId="24698"/>
    <cellStyle name="常规 12 2 2 2 3 2 2" xfId="24699"/>
    <cellStyle name="常规 27 3 3 3 2 2" xfId="24700"/>
    <cellStyle name="常规 58 3 4 3" xfId="24701"/>
    <cellStyle name="常规 6 2 8 5 2" xfId="24702"/>
    <cellStyle name="常规 6 9 2 4 3 2" xfId="24703"/>
    <cellStyle name="常规 5 2 2 7 2" xfId="24704"/>
    <cellStyle name="常规 6 10 3 2 3 3 3" xfId="24705"/>
    <cellStyle name="常规 7 4 4 2 2 2 3" xfId="24706"/>
    <cellStyle name="常规 10 6 2 4 2 2" xfId="24707"/>
    <cellStyle name="20% - 强调文字颜色 2 2 2 4 6" xfId="24708"/>
    <cellStyle name="常规 2 2 3 2 4 4 2" xfId="24709"/>
    <cellStyle name="常规 6 2 4 2 4 3" xfId="24710"/>
    <cellStyle name="常规 23 3 3 2" xfId="24711"/>
    <cellStyle name="常规 18 3 3 2" xfId="24712"/>
    <cellStyle name="60% - 强调文字颜色 4 2 6 2" xfId="24713"/>
    <cellStyle name="标题 4 2 2 7" xfId="24714"/>
    <cellStyle name="常规 7 2 2 3 2 3 4 2" xfId="24715"/>
    <cellStyle name="常规 3 2 6 3 2" xfId="24716"/>
    <cellStyle name="链接单元格 2 2 2 2 3" xfId="24717"/>
    <cellStyle name="好 2 7 3 2 2" xfId="24718"/>
    <cellStyle name="20% - 强调文字颜色 2 2 8 2" xfId="24719"/>
    <cellStyle name="常规 12 2 2 2 2 2 2" xfId="24720"/>
    <cellStyle name="常规 3 2 4 4 5 2 2" xfId="24721"/>
    <cellStyle name="常规 2 8 2 3 2" xfId="24722"/>
    <cellStyle name="常规 6 3 8 3" xfId="24723"/>
    <cellStyle name="常规 2 3 3 2 2 3 3 3" xfId="24724"/>
    <cellStyle name="常规 12 2 2 2" xfId="24725"/>
    <cellStyle name="常规 7 8 11" xfId="24726"/>
    <cellStyle name="常规 2 3 7 2 4" xfId="24727"/>
    <cellStyle name="常规 12 2 2" xfId="24728"/>
    <cellStyle name="60% - 强调文字颜色 3 2 2 3 3" xfId="24729"/>
    <cellStyle name="常规 8 9" xfId="24730"/>
    <cellStyle name="常规 3 3 2 3 2 2 2 3" xfId="24731"/>
    <cellStyle name="解释性文本 2 2 6 2" xfId="24732"/>
    <cellStyle name="常规 29 8 2" xfId="24733"/>
    <cellStyle name="常规 34 8 2" xfId="24734"/>
    <cellStyle name="常规 32 2 2 5 2 2" xfId="24735"/>
    <cellStyle name="常规 27 2 2 5 2 2" xfId="24736"/>
    <cellStyle name="常规 11 9 4" xfId="24737"/>
    <cellStyle name="常规 30 3" xfId="24738"/>
    <cellStyle name="常规 25 3" xfId="24739"/>
    <cellStyle name="20% - 强调文字颜色 5 2 3 4" xfId="24740"/>
    <cellStyle name="常规 2 5 3 4 7" xfId="24741"/>
    <cellStyle name="常规 2 3 6 3 2 4" xfId="24742"/>
    <cellStyle name="常规 11 9 3 2 2" xfId="24743"/>
    <cellStyle name="常规 11 9 3 2" xfId="24744"/>
    <cellStyle name="常规 11 9 3" xfId="24745"/>
    <cellStyle name="常规 15 2 3 6 3" xfId="24746"/>
    <cellStyle name="常规 8 2 5 2 4" xfId="24747"/>
    <cellStyle name="常规 2 2 2 2 3 2 7" xfId="24748"/>
    <cellStyle name="常规 2 2 2 2 6 7" xfId="24749"/>
    <cellStyle name="常规 11 9 2 2" xfId="24750"/>
    <cellStyle name="常规 6 5 3 10 2" xfId="24751"/>
    <cellStyle name="常规 6 7 2 2" xfId="24752"/>
    <cellStyle name="常规 3 2 2 3 4 5 2 2" xfId="24753"/>
    <cellStyle name="常规 11 9" xfId="24754"/>
    <cellStyle name="常规 9 2 3 3 3 4 2" xfId="24755"/>
    <cellStyle name="常规 2 2 12 4 2 2" xfId="24756"/>
    <cellStyle name="常规 5 2 3 2 4 6" xfId="24757"/>
    <cellStyle name="常规 52 7" xfId="24758"/>
    <cellStyle name="常规 47 7" xfId="24759"/>
    <cellStyle name="常规 5 2 3 2 4 5" xfId="24760"/>
    <cellStyle name="常规 52 6" xfId="24761"/>
    <cellStyle name="常规 47 6" xfId="24762"/>
    <cellStyle name="常规 2 2 2 3 5 6 2" xfId="24763"/>
    <cellStyle name="常规 11 7 4 2" xfId="24764"/>
    <cellStyle name="20% - 强调文字颜色 3 2 3 4" xfId="24765"/>
    <cellStyle name="常规 2 3 3 4 7" xfId="24766"/>
    <cellStyle name="常规 11 7 3" xfId="24767"/>
    <cellStyle name="警告文本 2 2 3 4" xfId="24768"/>
    <cellStyle name="常规 2 6 5 2 2 3" xfId="24769"/>
    <cellStyle name="常规 2 4 2 3 2 2 3 2" xfId="24770"/>
    <cellStyle name="常规 21 4 4 5 2" xfId="24771"/>
    <cellStyle name="常规 3 2 2 2 6 2 3" xfId="24772"/>
    <cellStyle name="常规 11 7" xfId="24773"/>
    <cellStyle name="常规 7 2 4 9" xfId="24774"/>
    <cellStyle name="常规 11 6 8 2" xfId="24775"/>
    <cellStyle name="常规 10 2 2 2 2 3 4 2 2" xfId="24776"/>
    <cellStyle name="常规 5 3 2 4 4 2 2" xfId="24777"/>
    <cellStyle name="常规 8 2 5 3 3 3" xfId="24778"/>
    <cellStyle name="常规 2 4 3 3 5 3 2" xfId="24779"/>
    <cellStyle name="20% - 强调文字颜色 4 2 2 2 3 2" xfId="24780"/>
    <cellStyle name="常规 5 3 2 4 4 2" xfId="24781"/>
    <cellStyle name="强调文字颜色 3 2 2 3 4 2 2" xfId="24782"/>
    <cellStyle name="60% - 强调文字颜色 5 2 3 4 2" xfId="24783"/>
    <cellStyle name="常规 2 9 3 2 3" xfId="24784"/>
    <cellStyle name="常规 7 4 7 4" xfId="24785"/>
    <cellStyle name="常规 11 6 8" xfId="24786"/>
    <cellStyle name="常规 10 2 2 2 2 3 4 2" xfId="24787"/>
    <cellStyle name="常规 2 4 3 3 5 3" xfId="24788"/>
    <cellStyle name="20% - 强调文字颜色 4 2 2 2 3" xfId="24789"/>
    <cellStyle name="20% - 强调文字颜色 4 2 2 2 2 3" xfId="24790"/>
    <cellStyle name="常规 11 6 7 3" xfId="24791"/>
    <cellStyle name="常规 4 5 3 3 2" xfId="24792"/>
    <cellStyle name="常规 11 6 6 3" xfId="24793"/>
    <cellStyle name="常规 4 5 3 2 2" xfId="24794"/>
    <cellStyle name="常规 11 6 6" xfId="24795"/>
    <cellStyle name="常规 11 6 5 3" xfId="24796"/>
    <cellStyle name="常规 2 3 3 5 2 4" xfId="24797"/>
    <cellStyle name="常规 11 6 4 6" xfId="24798"/>
    <cellStyle name="常规 3 2 6 3 2 3" xfId="24799"/>
    <cellStyle name="常规 3 2 6 3 2 2" xfId="24800"/>
    <cellStyle name="常规 2 4 5 2 3 2 3" xfId="24801"/>
    <cellStyle name="常规 2 3 3 5 2 3" xfId="24802"/>
    <cellStyle name="常规 11 6 4 5" xfId="24803"/>
    <cellStyle name="常规 2 4 5 2 3 2 2" xfId="24804"/>
    <cellStyle name="常规 11 6 4 4" xfId="24805"/>
    <cellStyle name="常规 2 3 3 5 2 2" xfId="24806"/>
    <cellStyle name="常规 3 3 2 4 6 3" xfId="24807"/>
    <cellStyle name="常规 4 3 3 2 2 5 2" xfId="24808"/>
    <cellStyle name="常规 5 5 3 3 2 3" xfId="24809"/>
    <cellStyle name="常规 28 2 2 5 3" xfId="24810"/>
    <cellStyle name="常规 33 2 2 5 3" xfId="24811"/>
    <cellStyle name="常规 3 13 3 2 2" xfId="24812"/>
    <cellStyle name="常规 6 2 2 2 2 4 3 2 2" xfId="24813"/>
    <cellStyle name="40% - 强调文字颜色 4 2 2 8 2" xfId="24814"/>
    <cellStyle name="常规 6 7 4 6" xfId="24815"/>
    <cellStyle name="常规 11 6 3 6" xfId="24816"/>
    <cellStyle name="常规 3 2 3 2 6" xfId="24817"/>
    <cellStyle name="常规 21 4 6 2" xfId="24818"/>
    <cellStyle name="常规 7 4 4 9 3" xfId="24819"/>
    <cellStyle name="20% - 强调文字颜色 6 2 2 5 4" xfId="24820"/>
    <cellStyle name="常规 11 6 3 5 3" xfId="24821"/>
    <cellStyle name="常规 7 4 4 8 3" xfId="24822"/>
    <cellStyle name="常规 21 4 5 2" xfId="24823"/>
    <cellStyle name="警告文本 2 3 2 2 2 2" xfId="24824"/>
    <cellStyle name="常规 7 2 5 2 4 3" xfId="24825"/>
    <cellStyle name="常规 2 3 3 3 4 4 2" xfId="24826"/>
    <cellStyle name="常规 6 4 2 3 3 5" xfId="24827"/>
    <cellStyle name="常规 4 2 5 2 6 2" xfId="24828"/>
    <cellStyle name="常规 3 3 2 3 6 3" xfId="24829"/>
    <cellStyle name="常规 2 3 2 4 2 2" xfId="24830"/>
    <cellStyle name="常规 10 5 4 4" xfId="24831"/>
    <cellStyle name="常规 6 5 2 7 2" xfId="24832"/>
    <cellStyle name="常规 11 6 2 8" xfId="24833"/>
    <cellStyle name="常规 27 5 3 2 2" xfId="24834"/>
    <cellStyle name="常规 10 4 2 3 5" xfId="24835"/>
    <cellStyle name="常规 6 4 5 4 2 2" xfId="24836"/>
    <cellStyle name="常规 11 6 2 7" xfId="24837"/>
    <cellStyle name="60% - 强调文字颜色 2 2 9 2" xfId="24838"/>
    <cellStyle name="常规 3 2 2 2 6" xfId="24839"/>
    <cellStyle name="常规 21 3 6 2" xfId="24840"/>
    <cellStyle name="常规 16 3 6 2" xfId="24841"/>
    <cellStyle name="常规 7 4 3 9 3" xfId="24842"/>
    <cellStyle name="60% - 强调文字颜色 2 2 8 2" xfId="24843"/>
    <cellStyle name="常规 21 3 5 2" xfId="24844"/>
    <cellStyle name="常规 16 3 5 2" xfId="24845"/>
    <cellStyle name="常规 7 4 3 8 3" xfId="24846"/>
    <cellStyle name="常规 3 5 7 2 2" xfId="24847"/>
    <cellStyle name="常规 3 3 2 2 7 3" xfId="24848"/>
    <cellStyle name="常规 21 3 4 5" xfId="24849"/>
    <cellStyle name="常规 3 9 3 2 3 2 2" xfId="24850"/>
    <cellStyle name="常规 5 3 2 3 6" xfId="24851"/>
    <cellStyle name="20% - 强调文字颜色 1 2 6 2 3" xfId="24852"/>
    <cellStyle name="60% - 强调文字颜色 5 2 2 6" xfId="24853"/>
    <cellStyle name="常规 21 3 4 4 2" xfId="24854"/>
    <cellStyle name="常规 2 2 3 3 3 2 3 2 2" xfId="24855"/>
    <cellStyle name="常规 21 3 4 3 3" xfId="24856"/>
    <cellStyle name="常规 10 10 3 4 3" xfId="24857"/>
    <cellStyle name="常规 12 4 2 4" xfId="24858"/>
    <cellStyle name="常规 21 3 4 3" xfId="24859"/>
    <cellStyle name="20% - 强调文字颜色 4 19" xfId="24860"/>
    <cellStyle name="好 2 11 3" xfId="24861"/>
    <cellStyle name="常规 10 2 5 6 2 2" xfId="24862"/>
    <cellStyle name="常规 2 3 3 2 3 5 3" xfId="24863"/>
    <cellStyle name="20% - 强调文字颜色 4 2 7" xfId="24864"/>
    <cellStyle name="常规 11 6 2 3 3 3" xfId="24865"/>
    <cellStyle name="常规 21 3 4 2 2" xfId="24866"/>
    <cellStyle name="60% - 强调文字颜色 2 2 7 2" xfId="24867"/>
    <cellStyle name="常规 4 2 3 4 2 2 2" xfId="24868"/>
    <cellStyle name="常规 21 3 4 2" xfId="24869"/>
    <cellStyle name="常规 16 3 4 2" xfId="24870"/>
    <cellStyle name="常规 7 4 3 7 3" xfId="24871"/>
    <cellStyle name="常规 3 6 5 5" xfId="24872"/>
    <cellStyle name="常规 2 2 4 2 3 3 2 2" xfId="24873"/>
    <cellStyle name="常规 2 3 3 2 3 4" xfId="24874"/>
    <cellStyle name="常规 2 2 2 5 7" xfId="24875"/>
    <cellStyle name="常规 11 6 2 3 2" xfId="24876"/>
    <cellStyle name="常规 2 2 2 3 4 4" xfId="24877"/>
    <cellStyle name="常规 7 6 2 9 2" xfId="24878"/>
    <cellStyle name="常规 10 2 4 4" xfId="24879"/>
    <cellStyle name="常规 21 4 3 5 2 2" xfId="24880"/>
    <cellStyle name="检查单元格 2 2 5 5" xfId="24881"/>
    <cellStyle name="常规 7 3 2 3 4 3 2 3" xfId="24882"/>
    <cellStyle name="常规 10 5 3 4" xfId="24883"/>
    <cellStyle name="常规 21 4 3 5 2" xfId="24884"/>
    <cellStyle name="40% - 强调文字颜色 6 2 5 4" xfId="24885"/>
    <cellStyle name="常规 3 3 2 2 2 6 2 2" xfId="24886"/>
    <cellStyle name="60% - 强调文字颜色 2 2 6 3 2" xfId="24887"/>
    <cellStyle name="常规 21 3 3 3 2" xfId="24888"/>
    <cellStyle name="常规 2 3 3 2 2 6 2" xfId="24889"/>
    <cellStyle name="常规 2 2 2 13" xfId="24890"/>
    <cellStyle name="常规 11 6 2 2 4 2" xfId="24891"/>
    <cellStyle name="常规 12 10" xfId="24892"/>
    <cellStyle name="20% - 强调文字颜色 2 2 2 5 3 3" xfId="24893"/>
    <cellStyle name="20% - 强调文字颜色 2 2 2 5 3 2" xfId="24894"/>
    <cellStyle name="常规 4 2 9" xfId="24895"/>
    <cellStyle name="常规 2 3 3 2 2 5" xfId="24896"/>
    <cellStyle name="60% - 强调文字颜色 2 2 6" xfId="24897"/>
    <cellStyle name="常规 2 6 2 2 2 4 2 2" xfId="24898"/>
    <cellStyle name="常规 11 5 7" xfId="24899"/>
    <cellStyle name="常规 2 5 2 2 2 4 2 3" xfId="24900"/>
    <cellStyle name="常规 11 5 6" xfId="24901"/>
    <cellStyle name="常规 2 2 3 4 2 2 7" xfId="24902"/>
    <cellStyle name="常规 6 3 10" xfId="24903"/>
    <cellStyle name="常规 21 4 2 6 3" xfId="24904"/>
    <cellStyle name="常规 7 2 4 2 2 2 6" xfId="24905"/>
    <cellStyle name="常规 2 3 2 3 2 3" xfId="24906"/>
    <cellStyle name="常规 10 4 4 5" xfId="24907"/>
    <cellStyle name="常规 3 4 2 4 4 2" xfId="24908"/>
    <cellStyle name="常规 11 5 3 4" xfId="24909"/>
    <cellStyle name="常规 2 8 2 3 5 2" xfId="24910"/>
    <cellStyle name="常规 11 5 3 2" xfId="24911"/>
    <cellStyle name="常规 2 3 3 4 2 8 2" xfId="24912"/>
    <cellStyle name="常规 27 5 2 2 2" xfId="24913"/>
    <cellStyle name="常规 7 2 4 3 7 2 2" xfId="24914"/>
    <cellStyle name="常规 2 2 2 2 2 2 2 2 4" xfId="24915"/>
    <cellStyle name="常规 2 2 2 2 2 2 2 2 3" xfId="24916"/>
    <cellStyle name="常规 2 6 3 2 3 2 2" xfId="24917"/>
    <cellStyle name="常规 2 4 3 3 5" xfId="24918"/>
    <cellStyle name="20% - 强调文字颜色 4 2 2 2" xfId="24919"/>
    <cellStyle name="常规 9 6 4" xfId="24920"/>
    <cellStyle name="常规 11 5 2 5 2" xfId="24921"/>
    <cellStyle name="常规 2 3 2 2 4 4" xfId="24922"/>
    <cellStyle name="常规 10 3 6 6" xfId="24923"/>
    <cellStyle name="常规 10 2 6 3 5 3" xfId="24924"/>
    <cellStyle name="常规 3 4 2 4 3 2 2" xfId="24925"/>
    <cellStyle name="常规 9 5 4" xfId="24926"/>
    <cellStyle name="常规 11 5 2 4 2" xfId="24927"/>
    <cellStyle name="60% - 强调文字颜色 1 2 7 2" xfId="24928"/>
    <cellStyle name="强调文字颜色 2 2 3 3 3 2 2" xfId="24929"/>
    <cellStyle name="20% - 强调文字颜色 1 2 2 2 7 2" xfId="24930"/>
    <cellStyle name="40% - 强调文字颜色 4 13" xfId="24931"/>
    <cellStyle name="常规 10 4 3 4" xfId="24932"/>
    <cellStyle name="常规 21 4 2 5 2" xfId="24933"/>
    <cellStyle name="常规 12 4 2 7" xfId="24934"/>
    <cellStyle name="常规 2 2 2 9 3" xfId="24935"/>
    <cellStyle name="40% - 强调文字颜色 5 18 2" xfId="24936"/>
    <cellStyle name="常规 6 6 2 4 5 3" xfId="24937"/>
    <cellStyle name="常规 10 3 4 7" xfId="24938"/>
    <cellStyle name="常规 2 3 2 2 2 5" xfId="24939"/>
    <cellStyle name="常规 2 8 2 3 4 2 3" xfId="24940"/>
    <cellStyle name="20% - 强调文字颜色 4 2 6 6" xfId="24941"/>
    <cellStyle name="常规 11 5 2 2 3" xfId="24942"/>
    <cellStyle name="常规 9 3 5" xfId="24943"/>
    <cellStyle name="常规 10 3 4 6 2" xfId="24944"/>
    <cellStyle name="常规 2 3 2 2 2 4 2" xfId="24945"/>
    <cellStyle name="常规 9 3 4 2" xfId="24946"/>
    <cellStyle name="常规 11 5 2 2 2 2" xfId="24947"/>
    <cellStyle name="常规 10 3 4 6" xfId="24948"/>
    <cellStyle name="常规 2 3 2 2 2 4" xfId="24949"/>
    <cellStyle name="常规 2 8 2 3 4 2 2" xfId="24950"/>
    <cellStyle name="常规 9 3 4" xfId="24951"/>
    <cellStyle name="常规 11 5 2 2 2" xfId="24952"/>
    <cellStyle name="20% - 强调文字颜色 4 2 6 5" xfId="24953"/>
    <cellStyle name="计算 2 2 2 3 2 2" xfId="24954"/>
    <cellStyle name="常规 2 7 5 3" xfId="24955"/>
    <cellStyle name="常规 2 8 2 3 4" xfId="24956"/>
    <cellStyle name="常规 11 5 2" xfId="24957"/>
    <cellStyle name="40% - 强调文字颜色 4 2 6 5" xfId="24958"/>
    <cellStyle name="常规 11 5" xfId="24959"/>
    <cellStyle name="60% - 强调文字颜色 5 2 3 2 2" xfId="24960"/>
    <cellStyle name="常规 7 4 5 4" xfId="24961"/>
    <cellStyle name="百分比 2" xfId="24962"/>
    <cellStyle name="常规 5 3 2 4 2 2" xfId="24963"/>
    <cellStyle name="常规 10 2 2 2 2 3 2 2" xfId="24964"/>
    <cellStyle name="常规 11 4 8" xfId="24965"/>
    <cellStyle name="常规 11 4 6" xfId="24966"/>
    <cellStyle name="20% - 强调文字颜色 4 2 2 2 3 5" xfId="24967"/>
    <cellStyle name="常规 3 3 4 2 7 2" xfId="24968"/>
    <cellStyle name="常规 6 2 5 2 3 3 3" xfId="24969"/>
    <cellStyle name="常规 3 4 2 3 4 2" xfId="24970"/>
    <cellStyle name="常规 11 4 3 4" xfId="24971"/>
    <cellStyle name="常规 6 4 5 2 2 2" xfId="24972"/>
    <cellStyle name="常规 10 16 2" xfId="24973"/>
    <cellStyle name="常规 11 4 2 7" xfId="24974"/>
    <cellStyle name="常规 11 4 2 6" xfId="24975"/>
    <cellStyle name="常规 3 4 2 3 3 3" xfId="24976"/>
    <cellStyle name="常规 11 4 2 5" xfId="24977"/>
    <cellStyle name="40% - 强调文字颜色 6 2 5 4 2" xfId="24978"/>
    <cellStyle name="常规 21 3 3 3 2 2" xfId="24979"/>
    <cellStyle name="常规 11 4 2 3 2 2" xfId="24980"/>
    <cellStyle name="常规 2 8 2 2 4 3" xfId="24981"/>
    <cellStyle name="常规 4 2 8 3 2 2" xfId="24982"/>
    <cellStyle name="常规 11 4 2 3" xfId="24983"/>
    <cellStyle name="常规 7 2 3 6 3" xfId="24984"/>
    <cellStyle name="常规 14 3 3 2" xfId="24985"/>
    <cellStyle name="常规 6 3 7 5 2" xfId="24986"/>
    <cellStyle name="常规 2 8 2 2 4 2" xfId="24987"/>
    <cellStyle name="常规 11 4 2 2" xfId="24988"/>
    <cellStyle name="20% - 强调文字颜色 1 2 6 3 2" xfId="24989"/>
    <cellStyle name="常规 2 5 5 4 3" xfId="24990"/>
    <cellStyle name="40% - 强调文字颜色 4 2 6 4" xfId="24991"/>
    <cellStyle name="常规 11 4" xfId="24992"/>
    <cellStyle name="常规 11 3 7 2" xfId="24993"/>
    <cellStyle name="常规 11 2 5 2 2" xfId="24994"/>
    <cellStyle name="常规 11 3 7" xfId="24995"/>
    <cellStyle name="常规 11 3 6 2" xfId="24996"/>
    <cellStyle name="常规 3 3 2 2 4 4 3" xfId="24997"/>
    <cellStyle name="常规 4 7 2 3 2 2" xfId="24998"/>
    <cellStyle name="常规 3 2 2 5 3 4 2 2" xfId="24999"/>
    <cellStyle name="常规 11 3 5" xfId="25000"/>
    <cellStyle name="常规 11 3 3 6 2" xfId="25001"/>
    <cellStyle name="常规 11 3 3 6" xfId="25002"/>
    <cellStyle name="常规 69 3" xfId="25003"/>
    <cellStyle name="常规 74 3" xfId="25004"/>
    <cellStyle name="常规 2 3 2 4 2 6 2" xfId="25005"/>
    <cellStyle name="常规 3 3 2 2 6 3" xfId="25006"/>
    <cellStyle name="常规 7 2 3 4 2 3 6" xfId="25007"/>
    <cellStyle name="常规 2 2 4 3 3 3" xfId="25008"/>
    <cellStyle name="常规 10 16" xfId="25009"/>
    <cellStyle name="常规 69 2 2" xfId="25010"/>
    <cellStyle name="常规 74 2 2" xfId="25011"/>
    <cellStyle name="常规 11 3 3 3 2 2" xfId="25012"/>
    <cellStyle name="常规 10 3 3 2 3 5" xfId="25013"/>
    <cellStyle name="常规 6 6 2 3 7 3" xfId="25014"/>
    <cellStyle name="常规 6 6 2 3 7 2 2" xfId="25015"/>
    <cellStyle name="常规 10 3 3 2 3 4 2" xfId="25016"/>
    <cellStyle name="常规 2 2 4 2 3 3" xfId="25017"/>
    <cellStyle name="常规 68 2 2" xfId="25018"/>
    <cellStyle name="常规 73 2 2" xfId="25019"/>
    <cellStyle name="常规 11 3 3 2" xfId="25020"/>
    <cellStyle name="常规 11 4 4 4" xfId="25021"/>
    <cellStyle name="常规 7 2 4 3 2 2 5" xfId="25022"/>
    <cellStyle name="常规 2 3 3 3 2 2" xfId="25023"/>
    <cellStyle name="20% - 强调文字颜色 2 2 3 2" xfId="25024"/>
    <cellStyle name="常规 2 2 3 4 5" xfId="25025"/>
    <cellStyle name="常规 3 4 2 2 3 4 2" xfId="25026"/>
    <cellStyle name="常规 11 3 2 6 2" xfId="25027"/>
    <cellStyle name="20% - 强调文字颜色 2 2 2 2" xfId="25028"/>
    <cellStyle name="常规 2 2 3 3 5" xfId="25029"/>
    <cellStyle name="常规 6 10 5 3 3" xfId="25030"/>
    <cellStyle name="常规 26" xfId="25031"/>
    <cellStyle name="常规 31" xfId="25032"/>
    <cellStyle name="常规 10 2 4 2 3 2 2" xfId="25033"/>
    <cellStyle name="常规 9 2 2 3" xfId="25034"/>
    <cellStyle name="20% - 强调文字颜色 4 2 5 3 3" xfId="25035"/>
    <cellStyle name="常规 2 6 4 2 5 2 2" xfId="25036"/>
    <cellStyle name="常规 10 2 2 4 6" xfId="25037"/>
    <cellStyle name="常规 6 4 3 4 3 3" xfId="25038"/>
    <cellStyle name="常规 6 8 2 4 4 2" xfId="25039"/>
    <cellStyle name="常规 4 2 2 8 2" xfId="25040"/>
    <cellStyle name="常规 6 10 5 3 2 2" xfId="25041"/>
    <cellStyle name="常规 25 2" xfId="25042"/>
    <cellStyle name="常规 30 2" xfId="25043"/>
    <cellStyle name="常规 6 8 2 4 3 2" xfId="25044"/>
    <cellStyle name="常规 4 2 2 7 2" xfId="25045"/>
    <cellStyle name="常规 6 10 2 2 3 3 3" xfId="25046"/>
    <cellStyle name="常规 7 4 3 2 2 2 3" xfId="25047"/>
    <cellStyle name="20% - 强调文字颜色 1 2 2 4 6" xfId="25048"/>
    <cellStyle name="常规 10 5 2 4 2 2" xfId="25049"/>
    <cellStyle name="40% - 强调文字颜色 3 2 6 3 3" xfId="25050"/>
    <cellStyle name="常规 6 4 2 4 6 2 2" xfId="25051"/>
    <cellStyle name="常规 2 4 2 4 2 3" xfId="25052"/>
    <cellStyle name="常规 2 3 9 3 3" xfId="25053"/>
    <cellStyle name="常规 6 5 2 2 2 2 6" xfId="25054"/>
    <cellStyle name="常规 15 2 3 4 5 2 2" xfId="25055"/>
    <cellStyle name="常规 11 3 2 3 3 2" xfId="25056"/>
    <cellStyle name="常规 5 2 2 2 2 2 2" xfId="25057"/>
    <cellStyle name="常规 9 4 4 4 2" xfId="25058"/>
    <cellStyle name="常规 4 2 8 2 2 2" xfId="25059"/>
    <cellStyle name="常规 11 3 2 3" xfId="25060"/>
    <cellStyle name="常规 23 7" xfId="25061"/>
    <cellStyle name="常规 18 7" xfId="25062"/>
    <cellStyle name="常规 2 2 3 2 3 3 5 2 2" xfId="25063"/>
    <cellStyle name="常规 9 2 5 3 2 2 2" xfId="25064"/>
    <cellStyle name="常规 2 2 3 2 7 3" xfId="25065"/>
    <cellStyle name="常规 13 4 8" xfId="25066"/>
    <cellStyle name="常规 10 2 2 2 2 5 2 2" xfId="25067"/>
    <cellStyle name="常规 2 2 2 2 4 3 4" xfId="25068"/>
    <cellStyle name="输入 2 5 3 2 2" xfId="25069"/>
    <cellStyle name="常规 4 2 6 3 4 2" xfId="25070"/>
    <cellStyle name="常规 38 3 2 2 2" xfId="25071"/>
    <cellStyle name="常规 43 3 2 2 2" xfId="25072"/>
    <cellStyle name="常规 10 2 2 2 8" xfId="25073"/>
    <cellStyle name="常规 15 3 2 4 4 2 2" xfId="25074"/>
    <cellStyle name="常规 4 2 2 4 3 2 3" xfId="25075"/>
    <cellStyle name="常规 3 3 2 3 2 3" xfId="25076"/>
    <cellStyle name="常规 6 2 5 2 3 3" xfId="25077"/>
    <cellStyle name="常规 2 2 3 3 4 3 2" xfId="25078"/>
    <cellStyle name="常规 24 3 2 2" xfId="25079"/>
    <cellStyle name="常规 19 3 2 2" xfId="25080"/>
    <cellStyle name="20% - 强调文字颜色 5 2 2 4 2 2" xfId="25081"/>
    <cellStyle name="60% - 强调文字颜色 5 2 5 2" xfId="25082"/>
    <cellStyle name="常规 11 3 2 2 6" xfId="25083"/>
    <cellStyle name="常规 10 2 2 4 3 6" xfId="25084"/>
    <cellStyle name="常规 2 2 3 2 6 3" xfId="25085"/>
    <cellStyle name="常规 23 5 2" xfId="25086"/>
    <cellStyle name="常规 18 5 2" xfId="25087"/>
    <cellStyle name="输出 2 2 10" xfId="25088"/>
    <cellStyle name="常规 10 2 2 2 7 2" xfId="25089"/>
    <cellStyle name="常规 2 2 2 2 4 3 3 2" xfId="25090"/>
    <cellStyle name="60% - 强调文字颜色 3 2 2 3" xfId="25091"/>
    <cellStyle name="常规 3 3 2 3 2 2 2" xfId="25092"/>
    <cellStyle name="常规 2 2 3 2 5 3" xfId="25093"/>
    <cellStyle name="常规 10 2 2 4 2 6" xfId="25094"/>
    <cellStyle name="常规 23 4 2" xfId="25095"/>
    <cellStyle name="常规 18 4 2" xfId="25096"/>
    <cellStyle name="常规 10 2 2 2 6 2" xfId="25097"/>
    <cellStyle name="常规 6 8 2 4 2 2 2" xfId="25098"/>
    <cellStyle name="常规 4 2 2 6 2 2" xfId="25099"/>
    <cellStyle name="常规 2 2 2 2 4 3 2 2" xfId="25100"/>
    <cellStyle name="常规 2 2 3 6 5 2 2" xfId="25101"/>
    <cellStyle name="常规 7 2 5 2 2 3 2" xfId="25102"/>
    <cellStyle name="常规 6 2 2 3 9" xfId="25103"/>
    <cellStyle name="常规 2 3 3 3 4 2 2 2" xfId="25104"/>
    <cellStyle name="常规 4 2 3 2 4 3 2" xfId="25105"/>
    <cellStyle name="常规 14 5 5 2" xfId="25106"/>
    <cellStyle name="常规 7 2 5 8 3" xfId="25107"/>
    <cellStyle name="常规 34 2 2 4" xfId="25108"/>
    <cellStyle name="常规 29 2 2 4" xfId="25109"/>
    <cellStyle name="常规 2 2 3 2 6" xfId="25110"/>
    <cellStyle name="常规 4 2 2 4 3 4 2" xfId="25111"/>
    <cellStyle name="常规 3 2 3 3 4 3 2 2" xfId="25112"/>
    <cellStyle name="常规 13 3 3 3 2" xfId="25113"/>
    <cellStyle name="标题 2 2 7" xfId="25114"/>
    <cellStyle name="常规 13 3 3 2 2 2" xfId="25115"/>
    <cellStyle name="常规 11 3 2 2 3 2 2" xfId="25116"/>
    <cellStyle name="常规 9 3 2 4 3 3" xfId="25117"/>
    <cellStyle name="常规 11 3 2 2 2 2 2" xfId="25118"/>
    <cellStyle name="常规 9 3 2 3 3 3" xfId="25119"/>
    <cellStyle name="常规 18" xfId="25120"/>
    <cellStyle name="常规 23" xfId="25121"/>
    <cellStyle name="40% - 强调文字颜色 5 2 3 5 2" xfId="25122"/>
    <cellStyle name="40% - 强调文字颜色 2 2 2 2 5 2" xfId="25123"/>
    <cellStyle name="常规 4 2 3 2 2 5 3" xfId="25124"/>
    <cellStyle name="常规 2 7 3 3 2" xfId="25125"/>
    <cellStyle name="常规 11 3 2 2" xfId="25126"/>
    <cellStyle name="常规 2 5 5 4 2 2" xfId="25127"/>
    <cellStyle name="40% - 强调文字颜色 4 2 6 3 2" xfId="25128"/>
    <cellStyle name="常规 11 3 2" xfId="25129"/>
    <cellStyle name="常规 2 5 5 4 2" xfId="25130"/>
    <cellStyle name="常规 3 6 9 3" xfId="25131"/>
    <cellStyle name="40% - 强调文字颜色 4 2 6 3" xfId="25132"/>
    <cellStyle name="常规 2 4 4 3 2 3 2 2" xfId="25133"/>
    <cellStyle name="常规 11 3" xfId="25134"/>
    <cellStyle name="常规 11 2 7" xfId="25135"/>
    <cellStyle name="常规 11 2 6 2" xfId="25136"/>
    <cellStyle name="强调文字颜色 1 2 2 2 3 6" xfId="25137"/>
    <cellStyle name="常规 30 3 2 2 2" xfId="25138"/>
    <cellStyle name="常规 25 3 2 2 2" xfId="25139"/>
    <cellStyle name="常规 15 3 2 3 5 2" xfId="25140"/>
    <cellStyle name="常规 5 4 2 6 2 2" xfId="25141"/>
    <cellStyle name="常规 7 3 2 3 2 6 2" xfId="25142"/>
    <cellStyle name="60% - 强调文字颜色 6 2 5 2 2" xfId="25143"/>
    <cellStyle name="常规 11 2 6" xfId="25144"/>
    <cellStyle name="常规 10 2 3 8 3" xfId="25145"/>
    <cellStyle name="常规 5 2 2 2 7 2" xfId="25146"/>
    <cellStyle name="好 2 3 3 3" xfId="25147"/>
    <cellStyle name="常规 21 2 4 3 3 2" xfId="25148"/>
    <cellStyle name="常规 2 2 2 2 2 3 2 5" xfId="25149"/>
    <cellStyle name="常规 2 5 3 2 3 4 2 2" xfId="25150"/>
    <cellStyle name="常规 6 6 3 4 2 4" xfId="25151"/>
    <cellStyle name="常规 2 3 2 6 4" xfId="25152"/>
    <cellStyle name="60% - 强调文字颜色 4 2 2 5 3 2" xfId="25153"/>
    <cellStyle name="常规 4 3 2 4 6" xfId="25154"/>
    <cellStyle name="常规 2 5 4 2 2 3" xfId="25155"/>
    <cellStyle name="常规 6 3 2 2 2 2 3 2" xfId="25156"/>
    <cellStyle name="常规 6 2 5 3 5" xfId="25157"/>
    <cellStyle name="常规 11 2 5" xfId="25158"/>
    <cellStyle name="常规 10 2 3 7 3" xfId="25159"/>
    <cellStyle name="常规 5 2 2 2 6 2" xfId="25160"/>
    <cellStyle name="好 2 3 2 3" xfId="25161"/>
    <cellStyle name="常规 21 2 4 3 2 2" xfId="25162"/>
    <cellStyle name="常规 10 4 7" xfId="25163"/>
    <cellStyle name="常规 11 2 4 3 2" xfId="25164"/>
    <cellStyle name="常规 6 2 7 4 2 2" xfId="25165"/>
    <cellStyle name="常规 10 3 7" xfId="25166"/>
    <cellStyle name="常规 11 2 4 2 2" xfId="25167"/>
    <cellStyle name="60% - 强调文字颜色 6 2 3 9" xfId="25168"/>
    <cellStyle name="常规 11 2 4 2" xfId="25169"/>
    <cellStyle name="常规 30 12" xfId="25170"/>
    <cellStyle name="常规 5 5 3 3 2 2 2" xfId="25171"/>
    <cellStyle name="常规 33 2 2 5 2 2" xfId="25172"/>
    <cellStyle name="常规 28 2 2 5 2 2" xfId="25173"/>
    <cellStyle name="常规 22 10" xfId="25174"/>
    <cellStyle name="常规 17 10" xfId="25175"/>
    <cellStyle name="输出 2 2 4 2 3" xfId="25176"/>
    <cellStyle name="常规 2 5 3 2 6 2" xfId="25177"/>
    <cellStyle name="强调文字颜色 3 2 6 3 3" xfId="25178"/>
    <cellStyle name="常规 11 2 3 6 2" xfId="25179"/>
    <cellStyle name="常规 13" xfId="25180"/>
    <cellStyle name="40% - 强调文字颜色 4 2 8" xfId="25181"/>
    <cellStyle name="常规 11 2 3 4 2" xfId="25182"/>
    <cellStyle name="常规 3 2 2 3 2 2 3 3" xfId="25183"/>
    <cellStyle name="强调文字颜色 1 2 6 4 2" xfId="25184"/>
    <cellStyle name="常规 6 13 3 3" xfId="25185"/>
    <cellStyle name="常规 15 2 2 2 3 5 2" xfId="25186"/>
    <cellStyle name="常规 11 2 3 3" xfId="25187"/>
    <cellStyle name="40% - 强调文字颜色 6 2 2 4 4 2" xfId="25188"/>
    <cellStyle name="常规 21 2 9 3" xfId="25189"/>
    <cellStyle name="常规 6 9 6 3 2" xfId="25190"/>
    <cellStyle name="常规 6 4 2 3 2 2 4 2" xfId="25191"/>
    <cellStyle name="常规 10 2 3 3 2 3" xfId="25192"/>
    <cellStyle name="汇总 2 3 8 2 2" xfId="25193"/>
    <cellStyle name="常规 6 2 5 3 3 2" xfId="25194"/>
    <cellStyle name="常规 11 2 2 8" xfId="25195"/>
    <cellStyle name="强调文字颜色 3 2 5 4 3" xfId="25196"/>
    <cellStyle name="常规 11 2 2 7 2" xfId="25197"/>
    <cellStyle name="常规 11 2 2 7" xfId="25198"/>
    <cellStyle name="常规 11 2 2 6" xfId="25199"/>
    <cellStyle name="常规 8 4 7" xfId="25200"/>
    <cellStyle name="常规 6 5 6 3 2 2" xfId="25201"/>
    <cellStyle name="常规 3 2 3 2 4 5 2" xfId="25202"/>
    <cellStyle name="常规 52 2 3 3 2" xfId="25203"/>
    <cellStyle name="常规 47 2 3 3 2" xfId="25204"/>
    <cellStyle name="常规 9 2 7 4 2 2" xfId="25205"/>
    <cellStyle name="常规 11 2 2 4 4" xfId="25206"/>
    <cellStyle name="常规 12 3 5 2 2" xfId="25207"/>
    <cellStyle name="强调文字颜色 1 2 13" xfId="25208"/>
    <cellStyle name="常规 4 2 3 5 5" xfId="25209"/>
    <cellStyle name="常规 47 2 3 2 2" xfId="25210"/>
    <cellStyle name="常规 52 2 3 2 2" xfId="25211"/>
    <cellStyle name="常规 3 3 2 3 3 2 2 2" xfId="25212"/>
    <cellStyle name="常规 11 2 2 3 4" xfId="25213"/>
    <cellStyle name="常规 20 2 5" xfId="25214"/>
    <cellStyle name="常规 15 2 5" xfId="25215"/>
    <cellStyle name="常规 10 5 4 5" xfId="25216"/>
    <cellStyle name="常规 2 3 2 4 2 3" xfId="25217"/>
    <cellStyle name="常规 15 2 2 4 5 2 2" xfId="25218"/>
    <cellStyle name="常规 4 7 5 2 2" xfId="25219"/>
    <cellStyle name="常规 6 9 3 4 3 2 2" xfId="25220"/>
    <cellStyle name="常规 5 3 2 7 2 2" xfId="25221"/>
    <cellStyle name="常规 15 2 2 4 5 2" xfId="25222"/>
    <cellStyle name="常规 11 2 2 3 3" xfId="25223"/>
    <cellStyle name="常规 2 5 6 6 3" xfId="25224"/>
    <cellStyle name="常规 11 2 2 3 2 2" xfId="25225"/>
    <cellStyle name="常规 3 2 4 3 5" xfId="25226"/>
    <cellStyle name="常规 12 3 3 5 2" xfId="25227"/>
    <cellStyle name="常规 12 3 3 4 2" xfId="25228"/>
    <cellStyle name="常规 8 2 8" xfId="25229"/>
    <cellStyle name="常规 3 2 3 2 4 3 3" xfId="25230"/>
    <cellStyle name="常规 4 2 2 2 4 5 2 2" xfId="25231"/>
    <cellStyle name="常规 12 3 3 4" xfId="25232"/>
    <cellStyle name="常规 10 10 2 5 3" xfId="25233"/>
    <cellStyle name="常规 3 4 3 2 4 2" xfId="25234"/>
    <cellStyle name="常规 45 3 4 2 2" xfId="25235"/>
    <cellStyle name="常规 50 3 4 2 2" xfId="25236"/>
    <cellStyle name="常规 2 3 4 5 5" xfId="25237"/>
    <cellStyle name="常规 5 2 3 2 2 2 4 2 2" xfId="25238"/>
    <cellStyle name="常规 6 7 11 2" xfId="25239"/>
    <cellStyle name="常规 11 2 2 2 5" xfId="25240"/>
    <cellStyle name="常规 12 3 3 3 2" xfId="25241"/>
    <cellStyle name="常规 10 10 2 5 2 2" xfId="25242"/>
    <cellStyle name="常规 8 2 7 2" xfId="25243"/>
    <cellStyle name="常规 3 2 3 2 4 3 2 2" xfId="25244"/>
    <cellStyle name="常规 15 2 2 4 4 3" xfId="25245"/>
    <cellStyle name="常规 11 2 2 2 4" xfId="25246"/>
    <cellStyle name="常规 58 4 3 2" xfId="25247"/>
    <cellStyle name="常规 12 3 3 2 3" xfId="25248"/>
    <cellStyle name="40% - 强调文字颜色 3 2 3 5" xfId="25249"/>
    <cellStyle name="常规 3 2 2 2 2 2 2 4 2" xfId="25250"/>
    <cellStyle name="常规 9 7 3 4" xfId="25251"/>
    <cellStyle name="常规 2 2 4 2 2 7 2" xfId="25252"/>
    <cellStyle name="常规 10 7 2 2 5 2" xfId="25253"/>
    <cellStyle name="常规 14 2 6" xfId="25254"/>
    <cellStyle name="常规 11 2 2 2 3 3" xfId="25255"/>
    <cellStyle name="常规 2 3 2 6 7" xfId="25256"/>
    <cellStyle name="常规 2 3 4 2 4 4" xfId="25257"/>
    <cellStyle name="常规 12 3 3 2 2 2" xfId="25258"/>
    <cellStyle name="常规 12 3 3 2 2" xfId="25259"/>
    <cellStyle name="常规 12 3 3 2" xfId="25260"/>
    <cellStyle name="常规 63 4 2 2" xfId="25261"/>
    <cellStyle name="常规 58 4 2 2" xfId="25262"/>
    <cellStyle name="常规 3 2 2 3 2 2 2 5 2 2" xfId="25263"/>
    <cellStyle name="常规 28 3 2 2 2 2" xfId="25264"/>
    <cellStyle name="常规 11 2 2 2 2 3" xfId="25265"/>
    <cellStyle name="常规 8 3 2 3 3 3" xfId="25266"/>
    <cellStyle name="常规 11 2 2 2 2 2 2" xfId="25267"/>
    <cellStyle name="常规 10 2 3 4 4 3" xfId="25268"/>
    <cellStyle name="常规 53 2 4" xfId="25269"/>
    <cellStyle name="常规 48 2 4" xfId="25270"/>
    <cellStyle name="常规 7 3 3 4 3 4 2 2" xfId="25271"/>
    <cellStyle name="常规 6 2 5 3" xfId="25272"/>
    <cellStyle name="40% - 强调文字颜色 4 2 6 2" xfId="25273"/>
    <cellStyle name="常规 11 2" xfId="25274"/>
    <cellStyle name="常规 6 2 2 2 2 2 5 2" xfId="25275"/>
    <cellStyle name="差 2 5 2" xfId="25276"/>
    <cellStyle name="常规 6 2 3 2 8 2 2" xfId="25277"/>
    <cellStyle name="差 2 5" xfId="25278"/>
    <cellStyle name="常规 6 2 2 2 2 2 5" xfId="25279"/>
    <cellStyle name="差 2 4 2" xfId="25280"/>
    <cellStyle name="常规 10 2 3 2 2 3 4 3" xfId="25281"/>
    <cellStyle name="常规 6 2 2 2 2 2 4 2" xfId="25282"/>
    <cellStyle name="差 2 3 3" xfId="25283"/>
    <cellStyle name="常规 6 2 2 2 2 2 3 3" xfId="25284"/>
    <cellStyle name="20% - 强调文字颜色 1 2 3 6" xfId="25285"/>
    <cellStyle name="常规 4 2 6 2 6" xfId="25286"/>
    <cellStyle name="常规 2 2 5 2 3 4 3" xfId="25287"/>
    <cellStyle name="常规 10 8 2 3 2 3" xfId="25288"/>
    <cellStyle name="常规 6 3 2 3 2 3 2 2" xfId="25289"/>
    <cellStyle name="常规 7 2 6 2 5" xfId="25290"/>
    <cellStyle name="常规 7 10 4 2" xfId="25291"/>
    <cellStyle name="常规 2 2 2 2 3 7 2" xfId="25292"/>
    <cellStyle name="常规 6 6 3 2 6" xfId="25293"/>
    <cellStyle name="40% - 强调文字颜色 5 2 2 3 2 3" xfId="25294"/>
    <cellStyle name="40% - 强调文字颜色 4 2 6" xfId="25295"/>
    <cellStyle name="常规 11" xfId="25296"/>
    <cellStyle name="常规 2 8 2 2 5 2" xfId="25297"/>
    <cellStyle name="常规 11 4 3 2" xfId="25298"/>
    <cellStyle name="常规 3 2 2 3 2 4 5 2 2" xfId="25299"/>
    <cellStyle name="常规 2 2 3 2 6 3 3" xfId="25300"/>
    <cellStyle name="常规 6 15 5 2 2" xfId="25301"/>
    <cellStyle name="常规 10 9 7" xfId="25302"/>
    <cellStyle name="常规 10 9 6" xfId="25303"/>
    <cellStyle name="20% - 强调文字颜色 4 2 2 5 4 2" xfId="25304"/>
    <cellStyle name="常规 10 2 5 2 8" xfId="25305"/>
    <cellStyle name="常规 38 3 5 2 2" xfId="25306"/>
    <cellStyle name="常规 10 9 4 3" xfId="25307"/>
    <cellStyle name="常规 10 9 4 2" xfId="25308"/>
    <cellStyle name="常规 12 4 4 3" xfId="25309"/>
    <cellStyle name="常规 32 2 2 4 2 2" xfId="25310"/>
    <cellStyle name="常规 27 2 2 4 2 2" xfId="25311"/>
    <cellStyle name="常规 10 9 4" xfId="25312"/>
    <cellStyle name="常规 10 9 2 5 2" xfId="25313"/>
    <cellStyle name="常规 10 9 2 5" xfId="25314"/>
    <cellStyle name="常规 6 2 2 2 9 2 2" xfId="25315"/>
    <cellStyle name="常规 15 2 6 7" xfId="25316"/>
    <cellStyle name="常规 7 4 4 4 5 2" xfId="25317"/>
    <cellStyle name="常规 14 2 2 3 3 2" xfId="25318"/>
    <cellStyle name="常规 2 2 6 2 4 4" xfId="25319"/>
    <cellStyle name="常规 10 9 2 4 2" xfId="25320"/>
    <cellStyle name="常规 7 2 5 3 2 2 3" xfId="25321"/>
    <cellStyle name="常规 56 4 4 2" xfId="25322"/>
    <cellStyle name="40% - 强调文字颜色 1 8 2" xfId="25323"/>
    <cellStyle name="强调文字颜色 1 2 8 3" xfId="25324"/>
    <cellStyle name="常规 3 3 4 3 5 2 2" xfId="25325"/>
    <cellStyle name="常规 21 2 3 3 4 3" xfId="25326"/>
    <cellStyle name="60% - 强调文字颜色 2 2 3" xfId="25327"/>
    <cellStyle name="常规 7 2 2 5 4 2 2" xfId="25328"/>
    <cellStyle name="常规 14 2 2 3 2 2" xfId="25329"/>
    <cellStyle name="常规 7 4 4 4 4 2" xfId="25330"/>
    <cellStyle name="常规 15 2 5 7" xfId="25331"/>
    <cellStyle name="常规 4 2 2 2 2 3 6" xfId="25332"/>
    <cellStyle name="常规 2 2 6 2 3 4" xfId="25333"/>
    <cellStyle name="常规 10 9 2 3 2" xfId="25334"/>
    <cellStyle name="常规 10 9 2 3" xfId="25335"/>
    <cellStyle name="常规 6 10 2 2 2 4 2" xfId="25336"/>
    <cellStyle name="常规 15 2 4 8" xfId="25337"/>
    <cellStyle name="常规 7 4 4 4 3 3" xfId="25338"/>
    <cellStyle name="40% - 强调文字颜色 2 16" xfId="25339"/>
    <cellStyle name="常规 42 2 4 2 2" xfId="25340"/>
    <cellStyle name="常规 37 2 4 2 2" xfId="25341"/>
    <cellStyle name="常规 10 9 2 2 3" xfId="25342"/>
    <cellStyle name="常规 7 2 5 5 3 3" xfId="25343"/>
    <cellStyle name="20% - 强调文字颜色 3 2 2 4 3 2" xfId="25344"/>
    <cellStyle name="常规 6 10 3 4 3 3" xfId="25345"/>
    <cellStyle name="常规 5 2 2 4 6 2 2" xfId="25346"/>
    <cellStyle name="常规 2 7 3 2 5 3" xfId="25347"/>
    <cellStyle name="常规 8 5 4 2" xfId="25348"/>
    <cellStyle name="常规 2 9 4 4 3" xfId="25349"/>
    <cellStyle name="常规 15 2 4 7" xfId="25350"/>
    <cellStyle name="常规 7 4 4 4 3 2" xfId="25351"/>
    <cellStyle name="40% - 强调文字颜色 2 15" xfId="25352"/>
    <cellStyle name="40% - 强调文字颜色 2 20" xfId="25353"/>
    <cellStyle name="常规 10 9 2 2 2" xfId="25354"/>
    <cellStyle name="常规 10 9 2 2" xfId="25355"/>
    <cellStyle name="常规 10 9 2" xfId="25356"/>
    <cellStyle name="常规 6 9 2 2 2 4 3" xfId="25357"/>
    <cellStyle name="常规 10 9" xfId="25358"/>
    <cellStyle name="常规 50 2 2 6" xfId="25359"/>
    <cellStyle name="常规 45 2 2 6" xfId="25360"/>
    <cellStyle name="常规 21 3 4 4 2 2" xfId="25361"/>
    <cellStyle name="常规 10 2 2 2 2 2 6 2" xfId="25362"/>
    <cellStyle name="常规 10 8 8" xfId="25363"/>
    <cellStyle name="常规 10 8 7 3" xfId="25364"/>
    <cellStyle name="常规 3 2 2 2 2 4 5 3" xfId="25365"/>
    <cellStyle name="常规 2 3 3 4 2 2 6" xfId="25366"/>
    <cellStyle name="常规 6 4 3 9" xfId="25367"/>
    <cellStyle name="常规 10 8 7 2" xfId="25368"/>
    <cellStyle name="常规 10 8 7" xfId="25369"/>
    <cellStyle name="常规 6 12 10" xfId="25370"/>
    <cellStyle name="常规 4 4 5 2 2" xfId="25371"/>
    <cellStyle name="常规 10 8 6 3" xfId="25372"/>
    <cellStyle name="常规 6 4 2 9 2" xfId="25373"/>
    <cellStyle name="常规 10 8 6 2 2" xfId="25374"/>
    <cellStyle name="常规 10 8 6" xfId="25375"/>
    <cellStyle name="常规 3 8 2 3 4" xfId="25376"/>
    <cellStyle name="常规 10 8 5 3" xfId="25377"/>
    <cellStyle name="常规 23 6" xfId="25378"/>
    <cellStyle name="常规 18 6" xfId="25379"/>
    <cellStyle name="常规 10 8 5 2 2" xfId="25380"/>
    <cellStyle name="常规 2 2 6 4 5 2" xfId="25381"/>
    <cellStyle name="常规 3 8 2 3 3" xfId="25382"/>
    <cellStyle name="常规 10 8 5 2" xfId="25383"/>
    <cellStyle name="常规 6 6 4 4 3 2 2" xfId="25384"/>
    <cellStyle name="链接单元格 2 2 6" xfId="25385"/>
    <cellStyle name="常规 6 3 3 3 3 2" xfId="25386"/>
    <cellStyle name="标题 5 3 3" xfId="25387"/>
    <cellStyle name="常规 2 14" xfId="25388"/>
    <cellStyle name="常规 3 2 2 2 7 3" xfId="25389"/>
    <cellStyle name="常规 2 2 3 3 3 2 5 2 2" xfId="25390"/>
    <cellStyle name="常规 2 2 2 4 3 5 2" xfId="25391"/>
    <cellStyle name="常规 23 3 5 2 2" xfId="25392"/>
    <cellStyle name="常规 8 3 3 2 2 6" xfId="25393"/>
    <cellStyle name="常规 2 2 3 2 4 6 2 2" xfId="25394"/>
    <cellStyle name="标题 4 2 2 4" xfId="25395"/>
    <cellStyle name="常规 3 2 2 2 3 4 5 2" xfId="25396"/>
    <cellStyle name="常规 10 8 4 5 3" xfId="25397"/>
    <cellStyle name="常规 7 6 9" xfId="25398"/>
    <cellStyle name="常规 3 8 2 2 5 3" xfId="25399"/>
    <cellStyle name="常规 9 2 2 4 2 2 2 2" xfId="25400"/>
    <cellStyle name="常规 3 2 2 2 3 4 4 2" xfId="25401"/>
    <cellStyle name="常规 10 8 4 4 3" xfId="25402"/>
    <cellStyle name="强调文字颜色 3 2 3 2" xfId="25403"/>
    <cellStyle name="常规 3 13 3 3" xfId="25404"/>
    <cellStyle name="常规 7 6 8 2" xfId="25405"/>
    <cellStyle name="常规 3 8 2 2 5 2 2" xfId="25406"/>
    <cellStyle name="常规 7 4 2 7 2" xfId="25407"/>
    <cellStyle name="常规 10 8 4 4 2 2" xfId="25408"/>
    <cellStyle name="常规 7 6 8" xfId="25409"/>
    <cellStyle name="常规 3 8 2 2 5 2" xfId="25410"/>
    <cellStyle name="常规 6 6 3 4 3 2 2 2" xfId="25411"/>
    <cellStyle name="常规 10 8 4 4 2" xfId="25412"/>
    <cellStyle name="常规 7 5 9" xfId="25413"/>
    <cellStyle name="20% - 强调文字颜色 3 19 2" xfId="25414"/>
    <cellStyle name="常规 3 8 2 2 4 3" xfId="25415"/>
    <cellStyle name="常规 10 8 4 3 3" xfId="25416"/>
    <cellStyle name="常规 3 12 3 3" xfId="25417"/>
    <cellStyle name="常规 7 5 8 2" xfId="25418"/>
    <cellStyle name="常规 3 8 2 2 4 2 2" xfId="25419"/>
    <cellStyle name="常规 10 8 4 3 2 2" xfId="25420"/>
    <cellStyle name="常规 3 8 2 2 4" xfId="25421"/>
    <cellStyle name="常规 10 8 4 3" xfId="25422"/>
    <cellStyle name="常规 10 2 3 6" xfId="25423"/>
    <cellStyle name="常规 2 2 2 2 2 3 3 2 2 2" xfId="25424"/>
    <cellStyle name="常规 2 8 2 4" xfId="25425"/>
    <cellStyle name="常规 3 2 4 4 5 3" xfId="25426"/>
    <cellStyle name="常规 7 9 6 2 2" xfId="25427"/>
    <cellStyle name="常规 10 8 4" xfId="25428"/>
    <cellStyle name="常规 10 2 3 2 3 2 3" xfId="25429"/>
    <cellStyle name="常规 3 7 3 6 2 2" xfId="25430"/>
    <cellStyle name="常规 3 12 5 2 2" xfId="25431"/>
    <cellStyle name="常规 35 2 3 5 2" xfId="25432"/>
    <cellStyle name="常规 8 2 2 2 6 2 2" xfId="25433"/>
    <cellStyle name="常规 6 7 3 4 3 2 2" xfId="25434"/>
    <cellStyle name="常规 3 3 2 7 2 2" xfId="25435"/>
    <cellStyle name="常规 6 13 7 3" xfId="25436"/>
    <cellStyle name="常规 23 3 4 2 2" xfId="25437"/>
    <cellStyle name="常规 2 2 2 4 2 5 2" xfId="25438"/>
    <cellStyle name="常规 2 2 3 2 4 5 2 2" xfId="25439"/>
    <cellStyle name="常规 10 2 9 3 3" xfId="25440"/>
    <cellStyle name="常规 10 8 3 5 3" xfId="25441"/>
    <cellStyle name="常规 6 13 6 3" xfId="25442"/>
    <cellStyle name="常规 3 2 2 3 2 2 6 3" xfId="25443"/>
    <cellStyle name="常规 40 2 3 4 2" xfId="25444"/>
    <cellStyle name="常规 35 2 3 4 2" xfId="25445"/>
    <cellStyle name="常规 10 2 9 6 2" xfId="25446"/>
    <cellStyle name="常规 13 3 2 3 3" xfId="25447"/>
    <cellStyle name="常规 10 2 2 8" xfId="25448"/>
    <cellStyle name="常规 9 5 6 2" xfId="25449"/>
    <cellStyle name="常规 40 2 3 2 2" xfId="25450"/>
    <cellStyle name="常规 35 2 3 2 2" xfId="25451"/>
    <cellStyle name="常规 3 2 2 3 2 2 4 3" xfId="25452"/>
    <cellStyle name="强调文字颜色 1 2 6 5 2" xfId="25453"/>
    <cellStyle name="常规 6 13 4 3" xfId="25454"/>
    <cellStyle name="60% - 强调文字颜色 2 2 6 3 3" xfId="25455"/>
    <cellStyle name="40% - 强调文字颜色 6 2 5 5" xfId="25456"/>
    <cellStyle name="常规 2 2 3 3 3 2 2 2 2" xfId="25457"/>
    <cellStyle name="常规 21 3 3 3 3" xfId="25458"/>
    <cellStyle name="常规 4 2 3 2 4 2 3" xfId="25459"/>
    <cellStyle name="常规 15 3 3 2 5 2 2" xfId="25460"/>
    <cellStyle name="强调文字颜色 1 2 6 4 3" xfId="25461"/>
    <cellStyle name="常规 3 2 2 3 2 2 3 4" xfId="25462"/>
    <cellStyle name="常规 6 13 3 4" xfId="25463"/>
    <cellStyle name="常规 2 4 2 2 2 2 6 2" xfId="25464"/>
    <cellStyle name="20% - 强调文字颜色 6 2 2 2 6" xfId="25465"/>
    <cellStyle name="常规 6 3 3 6 3 2 2" xfId="25466"/>
    <cellStyle name="常规 2 3 3 3 2 7" xfId="25467"/>
    <cellStyle name="常规 7 2 13 2" xfId="25468"/>
    <cellStyle name="40% - 强调文字颜色 2 2 2 2 3 5" xfId="25469"/>
    <cellStyle name="常规 11 8 3 2" xfId="25470"/>
    <cellStyle name="常规 10 8 2 8" xfId="25471"/>
    <cellStyle name="常规 35 2 2 6 2" xfId="25472"/>
    <cellStyle name="常规 3 3 2 6 3 2" xfId="25473"/>
    <cellStyle name="常规 6 12 8 3" xfId="25474"/>
    <cellStyle name="常规 7 4 2 2 2 4 3" xfId="25475"/>
    <cellStyle name="40% - 强调文字颜色 6 2 3 2 3" xfId="25476"/>
    <cellStyle name="链接单元格 2 8 2 2" xfId="25477"/>
    <cellStyle name="常规 15 3 5 3 2 2" xfId="25478"/>
    <cellStyle name="常规 32 4 5 2 2" xfId="25479"/>
    <cellStyle name="常规 27 4 5 2 2" xfId="25480"/>
    <cellStyle name="常规 7 2 4 8" xfId="25481"/>
    <cellStyle name="注释 2 11 3" xfId="25482"/>
    <cellStyle name="常规 7 2 4 6 2 3" xfId="25483"/>
    <cellStyle name="常规 3 3 4 3 5 3" xfId="25484"/>
    <cellStyle name="常规 3 2 2 2 3 2 6 2" xfId="25485"/>
    <cellStyle name="常规 10 8 2 6 3" xfId="25486"/>
    <cellStyle name="常规 2 2 4 3 4 4" xfId="25487"/>
    <cellStyle name="常规 7 8 2 9 2" xfId="25488"/>
    <cellStyle name="常规 10 7 3 4 2" xfId="25489"/>
    <cellStyle name="常规 10 8 2 6 2 2" xfId="25490"/>
    <cellStyle name="常规 8 2 2 2 5 2 2" xfId="25491"/>
    <cellStyle name="常规 5 7 3 3 2 2" xfId="25492"/>
    <cellStyle name="常规 40 2 2 5 2" xfId="25493"/>
    <cellStyle name="常规 35 2 2 5 2" xfId="25494"/>
    <cellStyle name="常规 6 12 7 3" xfId="25495"/>
    <cellStyle name="常规 10 2 8 3 3" xfId="25496"/>
    <cellStyle name="常规 7 2 3 2 2 5 3" xfId="25497"/>
    <cellStyle name="常规 7 4 2 4 6" xfId="25498"/>
    <cellStyle name="60% - 强调文字颜色 4 2 6 2 2" xfId="25499"/>
    <cellStyle name="常规 2 2 3 2 4 4 2 2" xfId="25500"/>
    <cellStyle name="常规 23 3 3 2 2" xfId="25501"/>
    <cellStyle name="常规 18 3 3 2 2" xfId="25502"/>
    <cellStyle name="常规 3 3 4 3 4 3" xfId="25503"/>
    <cellStyle name="常规 3 2 2 2 3 2 5 2" xfId="25504"/>
    <cellStyle name="常规 10 8 2 5 3" xfId="25505"/>
    <cellStyle name="常规 10 7 2 4 2" xfId="25506"/>
    <cellStyle name="常规 2 2 4 2 4 4" xfId="25507"/>
    <cellStyle name="常规 10 8 2 5 2 2" xfId="25508"/>
    <cellStyle name="常规 40 2 2 4 2" xfId="25509"/>
    <cellStyle name="常规 35 2 2 4 2" xfId="25510"/>
    <cellStyle name="常规 3 3 4 2 2 3 3" xfId="25511"/>
    <cellStyle name="常规 34 4 4 2" xfId="25512"/>
    <cellStyle name="常规 29 4 4 2" xfId="25513"/>
    <cellStyle name="解释性文本 2 2 2 4 2" xfId="25514"/>
    <cellStyle name="常规 15 5 5 2 2" xfId="25515"/>
    <cellStyle name="常规 6 12 6 3" xfId="25516"/>
    <cellStyle name="常规 10 8 2 5 2" xfId="25517"/>
    <cellStyle name="常规 40 2 2 3 3" xfId="25518"/>
    <cellStyle name="常规 35 2 2 3 3" xfId="25519"/>
    <cellStyle name="常规 6 12 5 4" xfId="25520"/>
    <cellStyle name="常规 10 8 2 4 3" xfId="25521"/>
    <cellStyle name="常规 7 4 2 6" xfId="25522"/>
    <cellStyle name="40% - 强调文字颜色 2 2 2 2 6 2" xfId="25523"/>
    <cellStyle name="常规 4 2 3 2 2 6 3" xfId="25524"/>
    <cellStyle name="常规 3 6 4 8" xfId="25525"/>
    <cellStyle name="常规 40 2 2 3 2 2" xfId="25526"/>
    <cellStyle name="常规 35 2 2 3 2 2" xfId="25527"/>
    <cellStyle name="常规 6 5 3 3 4 3 3" xfId="25528"/>
    <cellStyle name="解释性文本 2 2 2 6 2" xfId="25529"/>
    <cellStyle name="常规 34 4 6 2" xfId="25530"/>
    <cellStyle name="常规 29 4 6 2" xfId="25531"/>
    <cellStyle name="常规 2 4 2 2 3 3 2 2" xfId="25532"/>
    <cellStyle name="常规 3 3 4 2 2 5 3" xfId="25533"/>
    <cellStyle name="常规 6 12 5 3 2" xfId="25534"/>
    <cellStyle name="常规 10 8 2 4 2" xfId="25535"/>
    <cellStyle name="常规 2 3 4 4 3 2" xfId="25536"/>
    <cellStyle name="常规 40 4 5 2" xfId="25537"/>
    <cellStyle name="常规 35 4 5 2" xfId="25538"/>
    <cellStyle name="解释性文本 2 3 2 5 2" xfId="25539"/>
    <cellStyle name="常规 3 2 2 2 3 2 3 3 3" xfId="25540"/>
    <cellStyle name="40% - 强调文字颜色 3 2 3 2 2" xfId="25541"/>
    <cellStyle name="20% - 强调文字颜色 2 2 2 2 3 5" xfId="25542"/>
    <cellStyle name="常规 7 2 6 2 3 2" xfId="25543"/>
    <cellStyle name="常规 10 8 2 3 4 3" xfId="25544"/>
    <cellStyle name="常规 3 2 2 2 3 2 3 3 2 2" xfId="25545"/>
    <cellStyle name="常规 10 8 2 3 4 2 2" xfId="25546"/>
    <cellStyle name="常规 3 2 2 3 3 4 2 2" xfId="25547"/>
    <cellStyle name="常规 2 4 4 4 8" xfId="25548"/>
    <cellStyle name="60% - 强调文字颜色 6 2 2 4 2 3" xfId="25549"/>
    <cellStyle name="常规 3 9 2 2 3 3" xfId="25550"/>
    <cellStyle name="常规 10 8 2 3 4 2" xfId="25551"/>
    <cellStyle name="常规 9 2 3 2 2 2 4 2 2" xfId="25552"/>
    <cellStyle name="常规 3 2 2 2 3 2 3 3 2" xfId="25553"/>
    <cellStyle name="20% - 强调文字颜色 2 2 2 2 3 4" xfId="25554"/>
    <cellStyle name="常规 2 2 5 2 3 6" xfId="25555"/>
    <cellStyle name="常规 7 3 2 5 4 3" xfId="25556"/>
    <cellStyle name="常规 15 2 2 3 3" xfId="25557"/>
    <cellStyle name="常规 20 2 2 3 3" xfId="25558"/>
    <cellStyle name="差 2 3 2 2" xfId="25559"/>
    <cellStyle name="常规 6 2 2 2 2 2 3 2 2" xfId="25560"/>
    <cellStyle name="常规 10 8 2 3 4" xfId="25561"/>
    <cellStyle name="常规 9 2 3 2 2 2 4 2" xfId="25562"/>
    <cellStyle name="常规 3 2 2 2 3 2 3 3" xfId="25563"/>
    <cellStyle name="常规 2 2 5 2 2 6" xfId="25564"/>
    <cellStyle name="常规 15 2 2 2 3" xfId="25565"/>
    <cellStyle name="常规 20 2 2 2 3" xfId="25566"/>
    <cellStyle name="常规 7 3 2 5 3 3" xfId="25567"/>
    <cellStyle name="常规 2 2 2 3 3 2 3 5" xfId="25568"/>
    <cellStyle name="常规 6 12 4 4 3" xfId="25569"/>
    <cellStyle name="常规 4 3 3 5 2 2" xfId="25570"/>
    <cellStyle name="强调文字颜色 6 2 10 2" xfId="25571"/>
    <cellStyle name="常规 6 10 3 2 3 5" xfId="25572"/>
    <cellStyle name="常规 2 2 2 3 5 2 2 2" xfId="25573"/>
    <cellStyle name="常规 9 3 7 2 2" xfId="25574"/>
    <cellStyle name="20% - 强调文字颜色 2 2 2 2 2 5" xfId="25575"/>
    <cellStyle name="常规 7 2 6 2 2 2" xfId="25576"/>
    <cellStyle name="常规 10 8 2 3 3 3" xfId="25577"/>
    <cellStyle name="常规 2 2 2 3 3 2 3 4 2" xfId="25578"/>
    <cellStyle name="常规 7 3 2 5 3 2 2" xfId="25579"/>
    <cellStyle name="常规 2 2 5 2 2 5 2" xfId="25580"/>
    <cellStyle name="常规 20 2 2 2 2 2" xfId="25581"/>
    <cellStyle name="常规 15 2 2 2 2 2" xfId="25582"/>
    <cellStyle name="常规 8 2 2 2 2 3 2" xfId="25583"/>
    <cellStyle name="40% - 强调文字颜色 5 2 10" xfId="25584"/>
    <cellStyle name="常规 6 12 4 4 2 2" xfId="25585"/>
    <cellStyle name="常规 2 2 2 3 3 2 3 4" xfId="25586"/>
    <cellStyle name="常规 3 4 3 2 3 5 2" xfId="25587"/>
    <cellStyle name="常规 6 12 4 4 2" xfId="25588"/>
    <cellStyle name="常规 17 2 2 2 6" xfId="25589"/>
    <cellStyle name="常规 7 3 2 5 3" xfId="25590"/>
    <cellStyle name="常规 20 2 2 2" xfId="25591"/>
    <cellStyle name="常规 15 2 2 2" xfId="25592"/>
    <cellStyle name="常规 20 2 2 3 2" xfId="25593"/>
    <cellStyle name="常规 15 2 2 3 2" xfId="25594"/>
    <cellStyle name="常规 7 3 2 5 4 2" xfId="25595"/>
    <cellStyle name="常规 2 2 5 2 3 5" xfId="25596"/>
    <cellStyle name="常规 10 8 2 3 3" xfId="25597"/>
    <cellStyle name="常规 11 2 5 4" xfId="25598"/>
    <cellStyle name="40% - 强调文字颜色 3 2 2 2 3 3 2" xfId="25599"/>
    <cellStyle name="常规 3 3 4 2 5 2 2" xfId="25600"/>
    <cellStyle name="常规 3 4 3 2 3 4 3" xfId="25601"/>
    <cellStyle name="常规 6 12 4 3 3" xfId="25602"/>
    <cellStyle name="常规 3 4 3 2 3 4 2 2" xfId="25603"/>
    <cellStyle name="常规 6 12 4 3 2 2" xfId="25604"/>
    <cellStyle name="常规 15 2 2 2 2 6 2" xfId="25605"/>
    <cellStyle name="常规 3 4 3 2 3 4" xfId="25606"/>
    <cellStyle name="强调文字颜色 1 2 5 5 2" xfId="25607"/>
    <cellStyle name="常规 6 12 4 3" xfId="25608"/>
    <cellStyle name="常规 40 2 2 2 2" xfId="25609"/>
    <cellStyle name="常规 35 2 2 2 2" xfId="25610"/>
    <cellStyle name="常规 2 2 5 2 3 4" xfId="25611"/>
    <cellStyle name="常规 10 8 2 3 2" xfId="25612"/>
    <cellStyle name="常规 3 4 4 2 6 2" xfId="25613"/>
    <cellStyle name="常规 10 8 2 3" xfId="25614"/>
    <cellStyle name="常规 6 3 3 4 6 2 2" xfId="25615"/>
    <cellStyle name="常规 7 3 4 3 7" xfId="25616"/>
    <cellStyle name="常规 6 12 3 7 2" xfId="25617"/>
    <cellStyle name="常规 4 4 2 2 3" xfId="25618"/>
    <cellStyle name="常规 2 3 2 4 4 2" xfId="25619"/>
    <cellStyle name="常规 3 2 2 2 3 2 2 5 2" xfId="25620"/>
    <cellStyle name="常规 10 8 2 2 6 2" xfId="25621"/>
    <cellStyle name="常规 6 5 2 4 2 6" xfId="25622"/>
    <cellStyle name="常规 44 2 2 3 3" xfId="25623"/>
    <cellStyle name="常规 39 2 2 3 3" xfId="25624"/>
    <cellStyle name="常规 7 2 2 3 2 3 3" xfId="25625"/>
    <cellStyle name="常规 3 2 6 2" xfId="25626"/>
    <cellStyle name="常规 7 3 4 2 8" xfId="25627"/>
    <cellStyle name="常规 6 12 3 6 3" xfId="25628"/>
    <cellStyle name="常规 2 3 2 4 3 3" xfId="25629"/>
    <cellStyle name="常规 35 3 6 2" xfId="25630"/>
    <cellStyle name="常规 2 4 2 2 4 2 2 2" xfId="25631"/>
    <cellStyle name="常规 3 2 2 2 3 2 2 4 3" xfId="25632"/>
    <cellStyle name="常规 10 8 2 2 5 3" xfId="25633"/>
    <cellStyle name="常规 3 2 2 2 3 2 2 4 2 2" xfId="25634"/>
    <cellStyle name="常规 6 12 3 5 3" xfId="25635"/>
    <cellStyle name="常规 40 3 5 2" xfId="25636"/>
    <cellStyle name="常规 35 3 5 2" xfId="25637"/>
    <cellStyle name="常规 3 2 2 2 3 2 2 3 3" xfId="25638"/>
    <cellStyle name="常规 10 8 2 2 4 3" xfId="25639"/>
    <cellStyle name="常规 7 3 3 5 4 2" xfId="25640"/>
    <cellStyle name="常规 15 3 2 3 2" xfId="25641"/>
    <cellStyle name="常规 20 3 2 3 2" xfId="25642"/>
    <cellStyle name="常规 2 2 6 2 3 5" xfId="25643"/>
    <cellStyle name="常规 10 9 2 3 3" xfId="25644"/>
    <cellStyle name="40% - 强调文字颜色 5 2 2 2 9 3" xfId="25645"/>
    <cellStyle name="常规 6 5 3 3 2 3 5" xfId="25646"/>
    <cellStyle name="常规 10 8 2 2 4 2" xfId="25647"/>
    <cellStyle name="常规 9 2 3 2 2 2 3 2 2" xfId="25648"/>
    <cellStyle name="常规 3 2 2 2 3 2 2 3 2" xfId="25649"/>
    <cellStyle name="常规 20 2 2 2 3 2" xfId="25650"/>
    <cellStyle name="常规 15 2 2 2 3 2" xfId="25651"/>
    <cellStyle name="常规 2 2 5 2 2 6 2" xfId="25652"/>
    <cellStyle name="常规 2 2 2 2 3 2 2 6" xfId="25653"/>
    <cellStyle name="常规 6 6 2 3 2 3 2 2" xfId="25654"/>
    <cellStyle name="常规 7 2 2 10 2" xfId="25655"/>
    <cellStyle name="常规 2 3 2 4 2" xfId="25656"/>
    <cellStyle name="常规 10 8 2 2 4" xfId="25657"/>
    <cellStyle name="常规 9 2 3 2 2 2 3 2" xfId="25658"/>
    <cellStyle name="常规 3 2 2 2 3 2 2 3" xfId="25659"/>
    <cellStyle name="常规 7 3 2 8 3" xfId="25660"/>
    <cellStyle name="常规 20 2 5 2" xfId="25661"/>
    <cellStyle name="常规 15 2 5 2" xfId="25662"/>
    <cellStyle name="常规 31 4 4" xfId="25663"/>
    <cellStyle name="常规 26 4 4" xfId="25664"/>
    <cellStyle name="常规 3 2 2 2 3 2 2 2 2" xfId="25665"/>
    <cellStyle name="常规 2 3 5 2 7 2" xfId="25666"/>
    <cellStyle name="常规 3 4 3 2 2 5" xfId="25667"/>
    <cellStyle name="强调文字颜色 1 2 5 4 3" xfId="25668"/>
    <cellStyle name="常规 15 2 2 2 2 5 3" xfId="25669"/>
    <cellStyle name="常规 6 12 3 4" xfId="25670"/>
    <cellStyle name="常规 3 2 2 2 3 2 2 2" xfId="25671"/>
    <cellStyle name="常规 10 8 2 2 3" xfId="25672"/>
    <cellStyle name="常规 3 4 3 2 2 4 3" xfId="25673"/>
    <cellStyle name="常规 6 12 3 3 3" xfId="25674"/>
    <cellStyle name="强调文字颜色 1 2 4 2" xfId="25675"/>
    <cellStyle name="常规 2 2 5 2 2 4 3" xfId="25676"/>
    <cellStyle name="常规 10 8 2 2 2 3" xfId="25677"/>
    <cellStyle name="常规 6 10 2 3 4" xfId="25678"/>
    <cellStyle name="常规 6 5 3 3 2 3 3 2" xfId="25679"/>
    <cellStyle name="常规 3 4 3 2 2 4 2 2" xfId="25680"/>
    <cellStyle name="常规 6 12 3 3 2 2" xfId="25681"/>
    <cellStyle name="常规 5 2 6 3 4 2" xfId="25682"/>
    <cellStyle name="常规 11 6 2 2 2 2 2" xfId="25683"/>
    <cellStyle name="常规 2 3 3 3 2 2 5" xfId="25684"/>
    <cellStyle name="常规 10 6 4 5 3" xfId="25685"/>
    <cellStyle name="常规 30 4 4" xfId="25686"/>
    <cellStyle name="常规 25 4 4" xfId="25687"/>
    <cellStyle name="常规 3 4 3 2 2 4 2" xfId="25688"/>
    <cellStyle name="强调文字颜色 1 2 5 4 2 2" xfId="25689"/>
    <cellStyle name="常规 15 2 2 2 2 5 2 2" xfId="25690"/>
    <cellStyle name="常规 6 12 3 3 2" xfId="25691"/>
    <cellStyle name="常规 2 2 5 2 2 4 2" xfId="25692"/>
    <cellStyle name="常规 10 8 2 2 2 2" xfId="25693"/>
    <cellStyle name="常规 3 4 3 2 2 4" xfId="25694"/>
    <cellStyle name="强调文字颜色 1 2 5 4 2" xfId="25695"/>
    <cellStyle name="常规 15 2 2 2 2 5 2" xfId="25696"/>
    <cellStyle name="常规 6 12 3 3" xfId="25697"/>
    <cellStyle name="常规 15 2 2 2 6 2 2" xfId="25698"/>
    <cellStyle name="常规 6 7 2 2 2 8" xfId="25699"/>
    <cellStyle name="常规 6 6 2 2 2 4 4 3" xfId="25700"/>
    <cellStyle name="常规 2 6 2 4" xfId="25701"/>
    <cellStyle name="常规 3 2 4 2 5 3" xfId="25702"/>
    <cellStyle name="常规 2 2 5 2 2 4" xfId="25703"/>
    <cellStyle name="常规 10 8 2 2 2" xfId="25704"/>
    <cellStyle name="常规 10 8 2 2" xfId="25705"/>
    <cellStyle name="常规 3 2 2 3 5 4 2" xfId="25706"/>
    <cellStyle name="常规 10 6 2 2 5" xfId="25707"/>
    <cellStyle name="常规 2 2 11 2" xfId="25708"/>
    <cellStyle name="常规 2 2 3 2 2 7" xfId="25709"/>
    <cellStyle name="常规 6 2 4 9 2" xfId="25710"/>
    <cellStyle name="常规 10 8 2" xfId="25711"/>
    <cellStyle name="常规 3 9 3 3 2 2" xfId="25712"/>
    <cellStyle name="常规 10 8" xfId="25713"/>
    <cellStyle name="常规 4 4 4 3 2" xfId="25714"/>
    <cellStyle name="常规 10 7 7 3" xfId="25715"/>
    <cellStyle name="常规 10 2 2 3 6 2" xfId="25716"/>
    <cellStyle name="常规 6 4 3 4 2 3 2" xfId="25717"/>
    <cellStyle name="40% - 强调文字颜色 4 2 2 4 3" xfId="25718"/>
    <cellStyle name="常规 6 3 3 9 2" xfId="25719"/>
    <cellStyle name="60% - 强调文字颜色 5 3" xfId="25720"/>
    <cellStyle name="常规 10 7 7 2 2" xfId="25721"/>
    <cellStyle name="输出 2 5" xfId="25722"/>
    <cellStyle name="常规 2 2 3 3 3 2 4 2 2" xfId="25723"/>
    <cellStyle name="常规 2 3 3 4 2 3 4" xfId="25724"/>
    <cellStyle name="常规 10 7 4 6 2" xfId="25725"/>
    <cellStyle name="常规 15 3 2 2 2 6" xfId="25726"/>
    <cellStyle name="常规 3 2 5 4 2 3" xfId="25727"/>
    <cellStyle name="常规 10 7 4 6" xfId="25728"/>
    <cellStyle name="常规 10 2 2 4 2 4 3" xfId="25729"/>
    <cellStyle name="常规 2 2 3 2 3 6 2 2" xfId="25730"/>
    <cellStyle name="标题 3 2 2 4" xfId="25731"/>
    <cellStyle name="常规 8 3 2 2 2 6" xfId="25732"/>
    <cellStyle name="常规 2 2 2 3 3 5 2" xfId="25733"/>
    <cellStyle name="常规 23 2 5 2 2" xfId="25734"/>
    <cellStyle name="常规 12 2 2 8" xfId="25735"/>
    <cellStyle name="常规 2 3 3 4 2 2 4 2" xfId="25736"/>
    <cellStyle name="常规 6 4 3 7 2" xfId="25737"/>
    <cellStyle name="常规 10 7 4 5 2 2" xfId="25738"/>
    <cellStyle name="常规 2 3 3 4 2 2 4" xfId="25739"/>
    <cellStyle name="常规 10 7 4 5 2" xfId="25740"/>
    <cellStyle name="常规 8 2 5 7 3" xfId="25741"/>
    <cellStyle name="常规 4 2 4 2 4 2 2" xfId="25742"/>
    <cellStyle name="常规 6 9 2 2 6 3" xfId="25743"/>
    <cellStyle name="常规 6 7 2 2 2 3 3 2 2" xfId="25744"/>
    <cellStyle name="常规 6 4 2 7 2" xfId="25745"/>
    <cellStyle name="常规 6 6 3 4 2 2 2 2" xfId="25746"/>
    <cellStyle name="常规 2 3 2 6 2 2 2" xfId="25747"/>
    <cellStyle name="常规 10 7 4 4 2" xfId="25748"/>
    <cellStyle name="60% - 强调文字颜色 6 2 2 2 3 4 2" xfId="25749"/>
    <cellStyle name="常规 14 2 2 2 2 2" xfId="25750"/>
    <cellStyle name="常规 7 2 2 5 3 2 2" xfId="25751"/>
    <cellStyle name="常规 2 5 3 5 2 2" xfId="25752"/>
    <cellStyle name="常规 7 3 2 3 2 3 4" xfId="25753"/>
    <cellStyle name="常规 2 2 2 2 3 2 3 4 2" xfId="25754"/>
    <cellStyle name="常规 2 4 2 4 5 3" xfId="25755"/>
    <cellStyle name="常规 5 4 2 3 4" xfId="25756"/>
    <cellStyle name="强调文字颜色 3 2 3 3 3 2" xfId="25757"/>
    <cellStyle name="常规 2 3 3 10" xfId="25758"/>
    <cellStyle name="常规 2 2 4 4 3 4 2" xfId="25759"/>
    <cellStyle name="40% - 强调文字颜色 5 6 2" xfId="25760"/>
    <cellStyle name="常规 2 13 4 2 2" xfId="25761"/>
    <cellStyle name="常规 2 4 3 3 2 3 3" xfId="25762"/>
    <cellStyle name="常规 3 2 2 4" xfId="25763"/>
    <cellStyle name="常规 3 2 3 4 6 3" xfId="25764"/>
    <cellStyle name="常规 10 7 4 3 2" xfId="25765"/>
    <cellStyle name="强调文字颜色 6 2 2 11 2" xfId="25766"/>
    <cellStyle name="常规 2 2 8 4" xfId="25767"/>
    <cellStyle name="60% - 强调文字颜色 6 3 2" xfId="25768"/>
    <cellStyle name="常规 6 6 2 2 2 2 3 2 3" xfId="25769"/>
    <cellStyle name="常规 13 2 3 2 3" xfId="25770"/>
    <cellStyle name="常规 3 3 3 2 3 5" xfId="25771"/>
    <cellStyle name="常规 7 5 6 2 2" xfId="25772"/>
    <cellStyle name="常规 6 10 10 2" xfId="25773"/>
    <cellStyle name="输出 2 4 2 3" xfId="25774"/>
    <cellStyle name="20% - 强调文字颜色 3 2 2 5 4 2" xfId="25775"/>
    <cellStyle name="常规 7 2 5 6 4 3" xfId="25776"/>
    <cellStyle name="常规 8 2 6 8" xfId="25777"/>
    <cellStyle name="常规 14 2 3 2" xfId="25778"/>
    <cellStyle name="常规 7 2 2 6 3" xfId="25779"/>
    <cellStyle name="常规 2 2 4 4 2 4" xfId="25780"/>
    <cellStyle name="强调文字颜色 6 2 2 10 2" xfId="25781"/>
    <cellStyle name="常规 10 7 4 2 2" xfId="25782"/>
    <cellStyle name="20% - 强调文字颜色 5 2 2 10" xfId="25783"/>
    <cellStyle name="常规 10 7 3 5 2 2" xfId="25784"/>
    <cellStyle name="解释性文本 2 5 6" xfId="25785"/>
    <cellStyle name="常规 42 8" xfId="25786"/>
    <cellStyle name="常规 37 8" xfId="25787"/>
    <cellStyle name="常规 10 7 3 4 3" xfId="25788"/>
    <cellStyle name="常规 6 3 5 2 4 3" xfId="25789"/>
    <cellStyle name="常规 2 2 4 3 4 4 2" xfId="25790"/>
    <cellStyle name="常规 10 7 3 4 2 2" xfId="25791"/>
    <cellStyle name="解释性文本 2 5 5" xfId="25792"/>
    <cellStyle name="常规 42 7" xfId="25793"/>
    <cellStyle name="常规 37 7" xfId="25794"/>
    <cellStyle name="60% - 强调文字颜色 1 2 11" xfId="25795"/>
    <cellStyle name="标题 2 2 3 3" xfId="25796"/>
    <cellStyle name="常规 2 6 8 2 2" xfId="25797"/>
    <cellStyle name="常规 3 2 3 3 7 3" xfId="25798"/>
    <cellStyle name="解释性文本 2 4 6" xfId="25799"/>
    <cellStyle name="常规 4 2 3 2 7 2 2" xfId="25800"/>
    <cellStyle name="常规 41 8" xfId="25801"/>
    <cellStyle name="常规 36 8" xfId="25802"/>
    <cellStyle name="常规 2 2 2 2 3 2 2 4 2" xfId="25803"/>
    <cellStyle name="常规 56 7 2 2" xfId="25804"/>
    <cellStyle name="40% - 强调文字颜色 4 6 2" xfId="25805"/>
    <cellStyle name="常规 2 13 3 2 2" xfId="25806"/>
    <cellStyle name="常规 3 2 3 3 6 3" xfId="25807"/>
    <cellStyle name="60% - 强调文字颜色 2 2 5 3 3" xfId="25808"/>
    <cellStyle name="常规 14 4 4 3" xfId="25809"/>
    <cellStyle name="常规 4 2 3 2 3 2 3" xfId="25810"/>
    <cellStyle name="常规 15 3 3 2 4 2 2" xfId="25811"/>
    <cellStyle name="常规 35 8" xfId="25812"/>
    <cellStyle name="常规 40 8" xfId="25813"/>
    <cellStyle name="解释性文本 2 3 6" xfId="25814"/>
    <cellStyle name="解释性文本 2 3 5" xfId="25815"/>
    <cellStyle name="常规 40 7" xfId="25816"/>
    <cellStyle name="常规 35 7" xfId="25817"/>
    <cellStyle name="常规 3 2 3 3 5 3" xfId="25818"/>
    <cellStyle name="常规 7 2 10" xfId="25819"/>
    <cellStyle name="常规 22 4 2 6 3" xfId="25820"/>
    <cellStyle name="常规 11 7 3 2" xfId="25821"/>
    <cellStyle name="常规 5 2 3 2 3 5 2" xfId="25822"/>
    <cellStyle name="常规 51 6 2" xfId="25823"/>
    <cellStyle name="常规 46 6 2" xfId="25824"/>
    <cellStyle name="常规 2 2 2 3 5 5 2 2" xfId="25825"/>
    <cellStyle name="常规 10 3 3 4 6 2" xfId="25826"/>
    <cellStyle name="常规 10 4 2 3 4 2" xfId="25827"/>
    <cellStyle name="40% - 强调文字颜色 6 2 2 2 3" xfId="25828"/>
    <cellStyle name="常规 15 3 5 2 2 2" xfId="25829"/>
    <cellStyle name="链接单元格 2 7 2 2" xfId="25830"/>
    <cellStyle name="常规 32 4 4 2 2" xfId="25831"/>
    <cellStyle name="常规 27 4 4 2 2" xfId="25832"/>
    <cellStyle name="常规 2 2 2 2 2 10" xfId="25833"/>
    <cellStyle name="常规 3 2 2 3 2 3 5" xfId="25834"/>
    <cellStyle name="强调文字颜色 4 2 4 3 2" xfId="25835"/>
    <cellStyle name="强调文字颜色 4 2 3 7 2 2" xfId="25836"/>
    <cellStyle name="常规 6 14 5" xfId="25837"/>
    <cellStyle name="常规 2 2 3 2 3 4 3 2" xfId="25838"/>
    <cellStyle name="40% - 强调文字颜色 4 2 2 5 3 3" xfId="25839"/>
    <cellStyle name="常规 23 2 3 3 2" xfId="25840"/>
    <cellStyle name="常规 18 2 3 3 2" xfId="25841"/>
    <cellStyle name="常规 10 7 2 6" xfId="25842"/>
    <cellStyle name="强调文字颜色 4 2 4 2 2" xfId="25843"/>
    <cellStyle name="常规 3 2 2 3 2 2 5" xfId="25844"/>
    <cellStyle name="常规 6 13 5" xfId="25845"/>
    <cellStyle name="常规 2 2 3 2 3 4 2 2" xfId="25846"/>
    <cellStyle name="常规 10 6 2 3 2 2 2" xfId="25847"/>
    <cellStyle name="40% - 强调文字颜色 4 2 2 5 2 3" xfId="25848"/>
    <cellStyle name="常规 23 2 3 2 2" xfId="25849"/>
    <cellStyle name="常规 18 2 3 2 2" xfId="25850"/>
    <cellStyle name="常规 6 9 2 6 3" xfId="25851"/>
    <cellStyle name="常规 5 2 4 7" xfId="25852"/>
    <cellStyle name="常规 7 2 2 6 2 2" xfId="25853"/>
    <cellStyle name="常规 10 7 2 5 3" xfId="25854"/>
    <cellStyle name="20% - 强调文字颜色 1 2 6 4 2" xfId="25855"/>
    <cellStyle name="常规 2 5 5 5 3" xfId="25856"/>
    <cellStyle name="常规 12 4" xfId="25857"/>
    <cellStyle name="常规 6 2 3 7 2" xfId="25858"/>
    <cellStyle name="常规 10 7 2 5 2 2" xfId="25859"/>
    <cellStyle name="常规 10 7 2 5 2" xfId="25860"/>
    <cellStyle name="常规 2 6 7 2 2" xfId="25861"/>
    <cellStyle name="常规 3 2 3 2 7 3" xfId="25862"/>
    <cellStyle name="常规 3 9 5 5 2" xfId="25863"/>
    <cellStyle name="60% - 强调文字颜色 5 2 3 7" xfId="25864"/>
    <cellStyle name="常规 21 3 4 5 3" xfId="25865"/>
    <cellStyle name="常规 2 2 2 5 4" xfId="25866"/>
    <cellStyle name="常规 10 7 2 3 6" xfId="25867"/>
    <cellStyle name="常规 7 2 7 2 4 2 2" xfId="25868"/>
    <cellStyle name="常规 2 4 3 2 2 3 4 3" xfId="25869"/>
    <cellStyle name="常规 2 4 4 5 2 2 2" xfId="25870"/>
    <cellStyle name="40% - 强调文字颜色 5 14 2" xfId="25871"/>
    <cellStyle name="常规 2 2 2 5 3" xfId="25872"/>
    <cellStyle name="常规 3 3 3 3 2 5" xfId="25873"/>
    <cellStyle name="常规 3 2 2 2 2 2 3 4" xfId="25874"/>
    <cellStyle name="常规 10 7 2 3 5" xfId="25875"/>
    <cellStyle name="常规 7 2 3 4 2 2 4 2 2" xfId="25876"/>
    <cellStyle name="常规 2 2 2 5 2 3" xfId="25877"/>
    <cellStyle name="常规 5 2 2 2 4 4 2" xfId="25878"/>
    <cellStyle name="常规 3 3 3 3 2 4 2 2" xfId="25879"/>
    <cellStyle name="常规 3 2 2 2 2 2 3 3 2 2" xfId="25880"/>
    <cellStyle name="常规 2 2 4 2 3 6 2" xfId="25881"/>
    <cellStyle name="常规 10 7 2 3 4 2" xfId="25882"/>
    <cellStyle name="常规 8 2 4 2 8" xfId="25883"/>
    <cellStyle name="常规 2 4 3 2 2 3 4 2" xfId="25884"/>
    <cellStyle name="40% - 强调文字颜色 1 2 3 9 3" xfId="25885"/>
    <cellStyle name="常规 2 2 2 5 2" xfId="25886"/>
    <cellStyle name="常规 3 3 3 3 2 4" xfId="25887"/>
    <cellStyle name="常规 3 2 2 2 2 2 3 3" xfId="25888"/>
    <cellStyle name="常规 2 2 4 2 3 6" xfId="25889"/>
    <cellStyle name="常规 10 7 2 3 4" xfId="25890"/>
    <cellStyle name="常规 2 5 2 2 2 4 2 2" xfId="25891"/>
    <cellStyle name="常规 11 5 5" xfId="25892"/>
    <cellStyle name="40% - 强调文字颜色 4 2 2 2 8 3" xfId="25893"/>
    <cellStyle name="常规 2 3 6 5 7" xfId="25894"/>
    <cellStyle name="常规 2 2 6 5 5 2" xfId="25895"/>
    <cellStyle name="常规 3 8 3 3 3" xfId="25896"/>
    <cellStyle name="常规 10 9 5 2" xfId="25897"/>
    <cellStyle name="常规 6 4 4 2 2 6" xfId="25898"/>
    <cellStyle name="常规 9 2 2 2 2 3 4" xfId="25899"/>
    <cellStyle name="40% - 强调文字颜色 5 2 2 9 2" xfId="25900"/>
    <cellStyle name="常规 3 3 3 3 2 3 2 2" xfId="25901"/>
    <cellStyle name="常规 5 2 2 2 3 4 2" xfId="25902"/>
    <cellStyle name="常规 3 2 2 2 2 2 3 2 2 2" xfId="25903"/>
    <cellStyle name="常规 2 2 4 2 3 5 2 2" xfId="25904"/>
    <cellStyle name="常规 10 7 2 3 3 2 2" xfId="25905"/>
    <cellStyle name="常规 7 2 3 7 6 2" xfId="25906"/>
    <cellStyle name="常规 4 2 3 2 2 2 5 2" xfId="25907"/>
    <cellStyle name="常规 2 3 6 2 2 3 2" xfId="25908"/>
    <cellStyle name="常规 2 8 2 3 6" xfId="25909"/>
    <cellStyle name="常规 11 5 4" xfId="25910"/>
    <cellStyle name="40% - 强调文字颜色 4 2 2 2 8 2" xfId="25911"/>
    <cellStyle name="常规 2 3 6 5 6" xfId="25912"/>
    <cellStyle name="常规 13 3 5 3 2" xfId="25913"/>
    <cellStyle name="常规 7 2 3 7 2 3" xfId="25914"/>
    <cellStyle name="常规 6 3 4 8" xfId="25915"/>
    <cellStyle name="常规 3 3 3 4 5 3" xfId="25916"/>
    <cellStyle name="常规 3 2 2 2 2 3 6 2" xfId="25917"/>
    <cellStyle name="常规 3 4 2 2 3 5" xfId="25918"/>
    <cellStyle name="常规 8 4 6 2 2" xfId="25919"/>
    <cellStyle name="常规 2 2 4 2 3 5 2" xfId="25920"/>
    <cellStyle name="常规 10 7 2 3 3 2" xfId="25921"/>
    <cellStyle name="常规 13 2 2 2 4 2" xfId="25922"/>
    <cellStyle name="常规 2 2 4 2 3 5" xfId="25923"/>
    <cellStyle name="常规 10 7 2 3 3" xfId="25924"/>
    <cellStyle name="常规 7 2 3 7 5 3" xfId="25925"/>
    <cellStyle name="常规 4 2 3 2 2 2 4 3" xfId="25926"/>
    <cellStyle name="常规 6 5 2 3 2 3 4 2" xfId="25927"/>
    <cellStyle name="常规 2 8 2 2 7" xfId="25928"/>
    <cellStyle name="60% - 强调文字颜色 5 2 10 2" xfId="25929"/>
    <cellStyle name="常规 11 4 5" xfId="25930"/>
    <cellStyle name="常规 2 3 6 4 7" xfId="25931"/>
    <cellStyle name="常规 2 2 4 2 3 4 3" xfId="25932"/>
    <cellStyle name="常规 10 7 2 3 2 3" xfId="25933"/>
    <cellStyle name="常规 11 4 4" xfId="25934"/>
    <cellStyle name="常规 10 2 2 3 4 6 2" xfId="25935"/>
    <cellStyle name="40% - 强调文字颜色 4 2 2 2 7 2" xfId="25936"/>
    <cellStyle name="常规 2 3 6 4 6" xfId="25937"/>
    <cellStyle name="常规 2 2 4 2 3 4 2" xfId="25938"/>
    <cellStyle name="常规 10 7 2 3 2 2" xfId="25939"/>
    <cellStyle name="常规 2 13 2 2 2" xfId="25940"/>
    <cellStyle name="常规 56 6 2 2" xfId="25941"/>
    <cellStyle name="40% - 强调文字颜色 3 6 2" xfId="25942"/>
    <cellStyle name="常规 2 2 4 2 3 4" xfId="25943"/>
    <cellStyle name="常规 10 7 2 3 2" xfId="25944"/>
    <cellStyle name="常规 5 3 2 4 6" xfId="25945"/>
    <cellStyle name="常规 2 6 4 2 2 3" xfId="25946"/>
    <cellStyle name="20% - 强调文字颜色 1 2 6 3 3" xfId="25947"/>
    <cellStyle name="60% - 强调文字颜色 5 2 3 6" xfId="25948"/>
    <cellStyle name="常规 21 3 4 5 2" xfId="25949"/>
    <cellStyle name="好 3 7 2" xfId="25950"/>
    <cellStyle name="常规 2 2 2 2 4 3 2" xfId="25951"/>
    <cellStyle name="常规 10 2 7 2 6 2" xfId="25952"/>
    <cellStyle name="常规 10 7 2 3" xfId="25953"/>
    <cellStyle name="常规 2 3 4 2 6 2" xfId="25954"/>
    <cellStyle name="20% - 强调文字颜色 3 2 2 2 2 5" xfId="25955"/>
    <cellStyle name="常规 7 2 5 3 2 6" xfId="25956"/>
    <cellStyle name="常规 11 6 2 2 5 2 2" xfId="25957"/>
    <cellStyle name="常规 11 3 4 4" xfId="25958"/>
    <cellStyle name="常规 2 3 3 2 2 2" xfId="25959"/>
    <cellStyle name="常规 2 2 2 4 5" xfId="25960"/>
    <cellStyle name="常规 3 12 4 2 2" xfId="25961"/>
    <cellStyle name="常规 9 2 2 6 4 2 2" xfId="25962"/>
    <cellStyle name="常规 10 7 2 2 7" xfId="25963"/>
    <cellStyle name="强调文字颜色 2 2 2 2 2 3 2" xfId="25964"/>
    <cellStyle name="常规 3 2 2 2 2 2 2 6" xfId="25965"/>
    <cellStyle name="常规 5 3 3 2 6 2 2" xfId="25966"/>
    <cellStyle name="常规 2 4 3 9 2 2" xfId="25967"/>
    <cellStyle name="常规 14 2 2 5" xfId="25968"/>
    <cellStyle name="常规 7 2 2 5 6" xfId="25969"/>
    <cellStyle name="常规 55 2 2 2 3" xfId="25970"/>
    <cellStyle name="常规 2 2 2 3 6 6" xfId="25971"/>
    <cellStyle name="常规 5 2 5 2 5 3" xfId="25972"/>
    <cellStyle name="常规 10 10 2 2" xfId="25973"/>
    <cellStyle name="常规 3 2 2 2 3 2 6 3" xfId="25974"/>
    <cellStyle name="常规 6 5 2 2 5 3 3" xfId="25975"/>
    <cellStyle name="常规 33 3 4 2 2" xfId="25976"/>
    <cellStyle name="常规 28 3 4 2 2" xfId="25977"/>
    <cellStyle name="60% - 强调文字颜色 6 2 2 2 5 2" xfId="25978"/>
    <cellStyle name="常规 15 4 4 2 2 2" xfId="25979"/>
    <cellStyle name="常规 3 4 3 2 3 6" xfId="25980"/>
    <cellStyle name="常规 6 12 4 5" xfId="25981"/>
    <cellStyle name="常规 3 6 2 3 6 2" xfId="25982"/>
    <cellStyle name="常规 3 2 3 5 3 2 2" xfId="25983"/>
    <cellStyle name="常规 2 2 2 3 6 5" xfId="25984"/>
    <cellStyle name="常规 4 3 4 8" xfId="25985"/>
    <cellStyle name="常规 5 2 5 2 5 2" xfId="25986"/>
    <cellStyle name="常规 22 2 6 3" xfId="25987"/>
    <cellStyle name="常规 17 2 6 3" xfId="25988"/>
    <cellStyle name="20% - 强调文字颜色 6 2 3 8 3" xfId="25989"/>
    <cellStyle name="常规 12 3 3 3 2 2" xfId="25990"/>
    <cellStyle name="常规 2 4 3 2 2 3 3 3" xfId="25991"/>
    <cellStyle name="40% - 强调文字颜色 5 13 2" xfId="25992"/>
    <cellStyle name="常规 2 2 2 4 3" xfId="25993"/>
    <cellStyle name="常规 2 2 4 2 2 7" xfId="25994"/>
    <cellStyle name="常规 3 2 2 2 2 2 2 4" xfId="25995"/>
    <cellStyle name="常规 10 7 2 2 5" xfId="25996"/>
    <cellStyle name="常规 4 2 6 2 5 3" xfId="25997"/>
    <cellStyle name="常规 6 4 3 3 2 6" xfId="25998"/>
    <cellStyle name="常规 9 3 6 6" xfId="25999"/>
    <cellStyle name="40% - 强调文字颜色 3 2 2 5" xfId="26000"/>
    <cellStyle name="常规 3 2 2 2 2 2 2 3 2" xfId="26001"/>
    <cellStyle name="常规 9 7 2 4" xfId="26002"/>
    <cellStyle name="常规 2 2 4 2 2 6 2" xfId="26003"/>
    <cellStyle name="常规 6 5 2 3 2 3 5" xfId="26004"/>
    <cellStyle name="常规 10 7 2 2 4 2" xfId="26005"/>
    <cellStyle name="常规 3 2 2 2 2 2 2 3" xfId="26006"/>
    <cellStyle name="常规 2 2 4 2 2 6" xfId="26007"/>
    <cellStyle name="常规 10 7 2 2 4" xfId="26008"/>
    <cellStyle name="常规 4 2 3 4 2 2" xfId="26009"/>
    <cellStyle name="常规 16 3 4" xfId="26010"/>
    <cellStyle name="常规 21 3 4" xfId="26011"/>
    <cellStyle name="常规 10 7 2 2 3 3" xfId="26012"/>
    <cellStyle name="常规 6 5 2 3 2 2 6" xfId="26013"/>
    <cellStyle name="常规 3 2 2 2 2 2 2 2 3" xfId="26014"/>
    <cellStyle name="常规 2 2 4 2 2 5 3" xfId="26015"/>
    <cellStyle name="常规 6 4 3 2 2 6" xfId="26016"/>
    <cellStyle name="好 2 4 3 4 3" xfId="26017"/>
    <cellStyle name="常规 3 2 2 2 2 2 2 2 2" xfId="26018"/>
    <cellStyle name="常规 9 3 5 6" xfId="26019"/>
    <cellStyle name="常规 10 7 2 2 3 2" xfId="26020"/>
    <cellStyle name="常规 6 5 2 3 2 2 5" xfId="26021"/>
    <cellStyle name="常规 2 2 4 2 2 5 2" xfId="26022"/>
    <cellStyle name="常规 6 6 3 9 3" xfId="26023"/>
    <cellStyle name="常规 2 3 7 7" xfId="26024"/>
    <cellStyle name="常规 2 4 2 2 6" xfId="26025"/>
    <cellStyle name="60% - 强调文字颜色 4 2 2 3 5" xfId="26026"/>
    <cellStyle name="常规 13 4 4 3 2" xfId="26027"/>
    <cellStyle name="常规 13 2 2 2 3 2" xfId="26028"/>
    <cellStyle name="常规 3 2 2 2 2 2 2 2" xfId="26029"/>
    <cellStyle name="常规 2 2 4 2 2 5" xfId="26030"/>
    <cellStyle name="常规 10 7 2 2 3" xfId="26031"/>
    <cellStyle name="常规 2 2 7 2 4 4 2" xfId="26032"/>
    <cellStyle name="常规 6 6 4 2 4 3" xfId="26033"/>
    <cellStyle name="常规 4 7 4 3" xfId="26034"/>
    <cellStyle name="常规 6 9 3 4 2 3" xfId="26035"/>
    <cellStyle name="常规 5 3 2 6 3" xfId="26036"/>
    <cellStyle name="常规 2 2 9 9 2" xfId="26037"/>
    <cellStyle name="常规 15 2 2 3 6" xfId="26038"/>
    <cellStyle name="常规 6 6 3 2 2 2 3 2 2" xfId="26039"/>
    <cellStyle name="常规 3 2 3 2 5 3" xfId="26040"/>
    <cellStyle name="常规 7 4 4 9 2 3" xfId="26041"/>
    <cellStyle name="常规 2 2 4 2 2 4" xfId="26042"/>
    <cellStyle name="常规 10 7 2 2 2" xfId="26043"/>
    <cellStyle name="常规 10 7 2 2" xfId="26044"/>
    <cellStyle name="常规 6 2 4 8" xfId="26045"/>
    <cellStyle name="常规 7 2 3 6 2 3" xfId="26046"/>
    <cellStyle name="常规 10 7" xfId="26047"/>
    <cellStyle name="常规 6 2 3 9" xfId="26048"/>
    <cellStyle name="常规 10 6 7 2" xfId="26049"/>
    <cellStyle name="常规 6 5 4 3 4" xfId="26050"/>
    <cellStyle name="20% - 强调文字颜色 5 2 5 2 3" xfId="26051"/>
    <cellStyle name="60% - 强调文字颜色 6 2 6 4 2" xfId="26052"/>
    <cellStyle name="60% - 强调文字颜色 6 2 6 4" xfId="26053"/>
    <cellStyle name="常规 7 3 2 3 2 8 2" xfId="26054"/>
    <cellStyle name="60% - 强调文字颜色 6 2 5 4 2" xfId="26055"/>
    <cellStyle name="常规 3 9 5 2 3" xfId="26056"/>
    <cellStyle name="常规 7 2 3 4 2 3 4 2 3" xfId="26057"/>
    <cellStyle name="常规 2 2 3 5 2 4" xfId="26058"/>
    <cellStyle name="常规 6 5 3 3 4" xfId="26059"/>
    <cellStyle name="20% - 强调文字颜色 5 2 4 2 3" xfId="26060"/>
    <cellStyle name="常规 10 6 5 2 2" xfId="26061"/>
    <cellStyle name="常规 9 2 2 4 5 2 2" xfId="26062"/>
    <cellStyle name="常规 13 8" xfId="26063"/>
    <cellStyle name="强调文字颜色 4 2 2 3 3 3" xfId="26064"/>
    <cellStyle name="常规 59 2 2 4 2 2" xfId="26065"/>
    <cellStyle name="注释 2 5 5 2" xfId="26066"/>
    <cellStyle name="40% - 强调文字颜色 1 2 3 2 3 3" xfId="26067"/>
    <cellStyle name="常规 6 5 2 2 2 2 2 4 2 2" xfId="26068"/>
    <cellStyle name="常规 6 2 4 2 2 4" xfId="26069"/>
    <cellStyle name="常规 2 2 3 2 4 2 3" xfId="26070"/>
    <cellStyle name="常规 22 4 9" xfId="26071"/>
    <cellStyle name="常规 30 5 3" xfId="26072"/>
    <cellStyle name="常规 25 5 3" xfId="26073"/>
    <cellStyle name="20% - 强调文字颜色 6 2 2 2 2 4" xfId="26074"/>
    <cellStyle name="常规 2 3 3 3 2 3 4" xfId="26075"/>
    <cellStyle name="常规 10 6 4 6 2" xfId="26076"/>
    <cellStyle name="常规 59 4 4 2" xfId="26077"/>
    <cellStyle name="常规 8 2 4 7 3" xfId="26078"/>
    <cellStyle name="常规 4 2 4 2 3 2 2" xfId="26079"/>
    <cellStyle name="常规 6 7 2 2 2 3 2 2 2" xfId="26080"/>
    <cellStyle name="常规 3 2 5 3 2 2" xfId="26081"/>
    <cellStyle name="常规 7 2 2 3 2 2 4 2 2" xfId="26082"/>
    <cellStyle name="常规 2 3 2 5 2 3" xfId="26083"/>
    <cellStyle name="常规 10 6 4 5" xfId="26084"/>
    <cellStyle name="常规 4 2 3 8 2 2" xfId="26085"/>
    <cellStyle name="常规 30 3 4" xfId="26086"/>
    <cellStyle name="常规 25 3 4" xfId="26087"/>
    <cellStyle name="常规 5 2 6 3 3 2" xfId="26088"/>
    <cellStyle name="常规 10 6 4 4 3" xfId="26089"/>
    <cellStyle name="常规 2 5 9 2 2" xfId="26090"/>
    <cellStyle name="常规 2 4 3 2 2 4 3" xfId="26091"/>
    <cellStyle name="常规 3 2 2 4 7 3" xfId="26092"/>
    <cellStyle name="常规 2 3 4 2 2 7" xfId="26093"/>
    <cellStyle name="强调文字颜色 1 2 6 3 3" xfId="26094"/>
    <cellStyle name="常规 6 13 2 4" xfId="26095"/>
    <cellStyle name="常规 15 2 2 2 3 4 3" xfId="26096"/>
    <cellStyle name="常规 3 2 2 3 2 2 2 4" xfId="26097"/>
    <cellStyle name="常规 30 3 3" xfId="26098"/>
    <cellStyle name="常规 25 3 3" xfId="26099"/>
    <cellStyle name="常规 3 5 2 2 5" xfId="26100"/>
    <cellStyle name="常规 2 2 3 4 4 4" xfId="26101"/>
    <cellStyle name="常规 6 5 2 5 4" xfId="26102"/>
    <cellStyle name="常规 21 4 2 2 7" xfId="26103"/>
    <cellStyle name="20% - 强调文字颜色 5 2 3 4 3" xfId="26104"/>
    <cellStyle name="常规 2 3 2 5 2 2 2" xfId="26105"/>
    <cellStyle name="常规 10 6 4 4 2" xfId="26106"/>
    <cellStyle name="常规 18 2 2 6 2" xfId="26107"/>
    <cellStyle name="常规 23 2 2 6 2" xfId="26108"/>
    <cellStyle name="常规 7 5 10 2 3" xfId="26109"/>
    <cellStyle name="常规 2 2 5 4" xfId="26110"/>
    <cellStyle name="常规 21 2 3 7 2 2" xfId="26111"/>
    <cellStyle name="常规 7 2 2 2 2 2 5" xfId="26112"/>
    <cellStyle name="常规 9 2 5 3 3 2" xfId="26113"/>
    <cellStyle name="常规 2 2 3 2 3 3 6 2" xfId="26114"/>
    <cellStyle name="常规 2 2 2 5 6 2" xfId="26115"/>
    <cellStyle name="常规 3 4 3 4 3" xfId="26116"/>
    <cellStyle name="常规 2 3 3 2 3 3 2" xfId="26117"/>
    <cellStyle name="常规 6 11 2 2 2 3" xfId="26118"/>
    <cellStyle name="常规 7 8 2 6 3" xfId="26119"/>
    <cellStyle name="常规 30 2 3 2" xfId="26120"/>
    <cellStyle name="常规 25 2 3 2" xfId="26121"/>
    <cellStyle name="常规 2 2 3 4 3 4 2" xfId="26122"/>
    <cellStyle name="常规 15 2 2 7 3" xfId="26123"/>
    <cellStyle name="常规 10 6 4 3 2 2" xfId="26124"/>
    <cellStyle name="常规 2 12 4 2 2" xfId="26125"/>
    <cellStyle name="常规 2 10 2 7" xfId="26126"/>
    <cellStyle name="常规 2 4 3 2 2 3 3" xfId="26127"/>
    <cellStyle name="常规 2 2 2 4" xfId="26128"/>
    <cellStyle name="常规 3 2 2 4 6 3" xfId="26129"/>
    <cellStyle name="常规 4 2 2 3 7 3" xfId="26130"/>
    <cellStyle name="常规 2 2 3 4 2 4 2" xfId="26131"/>
    <cellStyle name="常规 6 5 2 3 4 2" xfId="26132"/>
    <cellStyle name="20% - 强调文字颜色 5 2 3 2 3 2" xfId="26133"/>
    <cellStyle name="常规 4 4 2 2 5" xfId="26134"/>
    <cellStyle name="警告文本 2 2 3 2 2" xfId="26135"/>
    <cellStyle name="常规 10 6 4 2 2 2" xfId="26136"/>
    <cellStyle name="常规 7 14" xfId="26137"/>
    <cellStyle name="常规 3 2 2 3 7 3" xfId="26138"/>
    <cellStyle name="常规 55 7 2 2" xfId="26139"/>
    <cellStyle name="常规 2 12 3 2 2" xfId="26140"/>
    <cellStyle name="常规 3 2 2 3 6 3" xfId="26141"/>
    <cellStyle name="60% - 强调文字颜色 2 2 4 3 3" xfId="26142"/>
    <cellStyle name="常规 2 2 10 2" xfId="26143"/>
    <cellStyle name="常规 3 2 2 3 5 3 2" xfId="26144"/>
    <cellStyle name="常规 6 2 4 4 4 3" xfId="26145"/>
    <cellStyle name="常规 2 2 3 2 6 4 2" xfId="26146"/>
    <cellStyle name="常规 18 5 3 2" xfId="26147"/>
    <cellStyle name="常规 10 2 2 2 2 3 5" xfId="26148"/>
    <cellStyle name="常规 10 6 2 6 2 2" xfId="26149"/>
    <cellStyle name="常规 2 2 2 2 3 2 2 5 2" xfId="26150"/>
    <cellStyle name="常规 21 4 4 4 3" xfId="26151"/>
    <cellStyle name="好 2 7 4" xfId="26152"/>
    <cellStyle name="常规 3 8 7 3" xfId="26153"/>
    <cellStyle name="常规 2 5 7 2 2" xfId="26154"/>
    <cellStyle name="常规 7 2 4 2 2 3 2" xfId="26155"/>
    <cellStyle name="常规 5 2 2 3 9" xfId="26156"/>
    <cellStyle name="常规 2 3 3 2 4 2 2 2" xfId="26157"/>
    <cellStyle name="常规 3 4 4 3 3 2" xfId="26158"/>
    <cellStyle name="常规 2 2 2 6 5 2 2" xfId="26159"/>
    <cellStyle name="常规 3 2 2 3 5 5 3" xfId="26160"/>
    <cellStyle name="常规 10 6 2 3 6" xfId="26161"/>
    <cellStyle name="常规 2 2 12 3" xfId="26162"/>
    <cellStyle name="常规 2 2 3 2 3 8" xfId="26163"/>
    <cellStyle name="常规 23 2 7" xfId="26164"/>
    <cellStyle name="常规 18 2 7" xfId="26165"/>
    <cellStyle name="常规 7 9 3 3" xfId="26166"/>
    <cellStyle name="常规 6 3 2 2 7 2" xfId="26167"/>
    <cellStyle name="常规 5 2 4 2 6 2 2" xfId="26168"/>
    <cellStyle name="常规 2 2 3 2 3 7 2" xfId="26169"/>
    <cellStyle name="常规 2 2 2 3 4 5" xfId="26170"/>
    <cellStyle name="常规 23 2 6 2" xfId="26171"/>
    <cellStyle name="常规 18 2 6 2" xfId="26172"/>
    <cellStyle name="常规 3 2 2 2 6 6" xfId="26173"/>
    <cellStyle name="常规 2 2 3 2 3 5 2 2" xfId="26174"/>
    <cellStyle name="常规 10 6 2 3 3 2 2" xfId="26175"/>
    <cellStyle name="常规 6 2 3 2 2 7 2 2" xfId="26176"/>
    <cellStyle name="常规 3 2 2 2 6 4" xfId="26177"/>
    <cellStyle name="输入 2 7 2 2" xfId="26178"/>
    <cellStyle name="常规 22 2 2 5 2" xfId="26179"/>
    <cellStyle name="常规 17 2 2 5 2" xfId="26180"/>
    <cellStyle name="常规 4 2 4 4 5 2 2" xfId="26181"/>
    <cellStyle name="常规 8 2 4 2 3" xfId="26182"/>
    <cellStyle name="常规 2 2 2 2 2 2 6" xfId="26183"/>
    <cellStyle name="常规 20 2 2 6 2" xfId="26184"/>
    <cellStyle name="常规 15 2 2 6 2" xfId="26185"/>
    <cellStyle name="常规 3 3 3 4 4 2" xfId="26186"/>
    <cellStyle name="常规 12 6 2" xfId="26187"/>
    <cellStyle name="常规 3 2 2 2 6 3 2 2" xfId="26188"/>
    <cellStyle name="常规 55 6 2 2" xfId="26189"/>
    <cellStyle name="常规 60 6 2 2" xfId="26190"/>
    <cellStyle name="常规 2 12 2 2 2" xfId="26191"/>
    <cellStyle name="常规 3 2 2 2 6 3" xfId="26192"/>
    <cellStyle name="常规 11 6 2 4" xfId="26193"/>
    <cellStyle name="常规 21 3 3 5 2 2" xfId="26194"/>
    <cellStyle name="20% - 强调文字颜色 1 2 5 3 3" xfId="26195"/>
    <cellStyle name="常规 21 3 3 5 2" xfId="26196"/>
    <cellStyle name="常规 4 2 7 5 2 2" xfId="26197"/>
    <cellStyle name="好 2 7 2" xfId="26198"/>
    <cellStyle name="常规 2 2 7 4 5" xfId="26199"/>
    <cellStyle name="60% - 强调文字颜色 6 2 2 5" xfId="26200"/>
    <cellStyle name="注释 2 2 2 3 6" xfId="26201"/>
    <cellStyle name="常规 10 6 2 3" xfId="26202"/>
    <cellStyle name="常规 2 2 3 2 2 9" xfId="26203"/>
    <cellStyle name="常规 28 3 6 3" xfId="26204"/>
    <cellStyle name="常规 2 4 2 2 2 2 2 3" xfId="26205"/>
    <cellStyle name="60% - 强调文字颜色 6 2 2 4 6" xfId="26206"/>
    <cellStyle name="常规 15 4 4 4 3" xfId="26207"/>
    <cellStyle name="常规 3 9 2 2 7" xfId="26208"/>
    <cellStyle name="常规 3 2 2 3 5 4 3" xfId="26209"/>
    <cellStyle name="常规 2 2 11 3" xfId="26210"/>
    <cellStyle name="常规 3 7 3 4 2 2" xfId="26211"/>
    <cellStyle name="常规 10 6 2 2 6" xfId="26212"/>
    <cellStyle name="常规 2 2 3 2 2 8" xfId="26213"/>
    <cellStyle name="常规 2 2 11 2 3" xfId="26214"/>
    <cellStyle name="常规 10 6 2 2 5 3" xfId="26215"/>
    <cellStyle name="常规 7 6 2 2 7" xfId="26216"/>
    <cellStyle name="常规 2 2 3 2 2 7 3" xfId="26217"/>
    <cellStyle name="常规 7 6 2 2 6 2" xfId="26218"/>
    <cellStyle name="常规 10 2 2 3 3 4 3" xfId="26219"/>
    <cellStyle name="常规 2 2 3 2 2 7 2 2" xfId="26220"/>
    <cellStyle name="常规 2 2 11 2 2 2" xfId="26221"/>
    <cellStyle name="常规 10 6 2 2 5 2 2" xfId="26222"/>
    <cellStyle name="常规 3 3 4 8 2" xfId="26223"/>
    <cellStyle name="常规 5 2 4 2 5 2 2" xfId="26224"/>
    <cellStyle name="常规 3 2 2 2 5 6 2" xfId="26225"/>
    <cellStyle name="常规 7 6 2 2 6" xfId="26226"/>
    <cellStyle name="常规 2 2 3 2 2 7 2" xfId="26227"/>
    <cellStyle name="常规 3 2 2 3 5 4 2 2" xfId="26228"/>
    <cellStyle name="常规 2 2 11 2 2" xfId="26229"/>
    <cellStyle name="常规 10 6 2 2 5 2" xfId="26230"/>
    <cellStyle name="常规 22 4 7 2 2" xfId="26231"/>
    <cellStyle name="常规 3 3 3 3 6 2" xfId="26232"/>
    <cellStyle name="常规 2 2 3 2 2 6 3" xfId="26233"/>
    <cellStyle name="常规 10 6 2 2 4 3" xfId="26234"/>
    <cellStyle name="常规 6 6 3 4 3 4" xfId="26235"/>
    <cellStyle name="常规 6 9 11" xfId="26236"/>
    <cellStyle name="常规 5 2 3 10" xfId="26237"/>
    <cellStyle name="常规 10 5 2 3 5 2" xfId="26238"/>
    <cellStyle name="常规 3 2 2 2 5 5 2 2" xfId="26239"/>
    <cellStyle name="常规 10 5 2 3 5" xfId="26240"/>
    <cellStyle name="常规 6 4 6 4 2 2" xfId="26241"/>
    <cellStyle name="常规 3 2 2 2 5 5 2" xfId="26242"/>
    <cellStyle name="常规 2 2 3 2 2 6 2" xfId="26243"/>
    <cellStyle name="常规 10 6 2 2 4 2" xfId="26244"/>
    <cellStyle name="常规 6 4 6 4 2" xfId="26245"/>
    <cellStyle name="常规 3 2 2 2 5 5" xfId="26246"/>
    <cellStyle name="常规 2 2 3 2 2 6" xfId="26247"/>
    <cellStyle name="常规 10 6 2 2 4" xfId="26248"/>
    <cellStyle name="常规 3 3 3 3 5 2" xfId="26249"/>
    <cellStyle name="常规 12 3 2 2 2 2 2" xfId="26250"/>
    <cellStyle name="常规 2 2 2 2 2 7" xfId="26251"/>
    <cellStyle name="常规 10 5 2 2 5" xfId="26252"/>
    <cellStyle name="常规 3 2 2 2 5 4 2" xfId="26253"/>
    <cellStyle name="常规 2 2 3 2 2 5 2" xfId="26254"/>
    <cellStyle name="常规 10 6 2 2 3 2" xfId="26255"/>
    <cellStyle name="常规 3 2 2 2 5 4" xfId="26256"/>
    <cellStyle name="常规 2 2 3 2 2 5" xfId="26257"/>
    <cellStyle name="常规 10 6 2 2 3" xfId="26258"/>
    <cellStyle name="注释 2 2 5 2 2 2" xfId="26259"/>
    <cellStyle name="常规 2 2 2 3 3 4 4 2 2" xfId="26260"/>
    <cellStyle name="注释 2 2 4" xfId="26261"/>
    <cellStyle name="输入 2 6 2 2" xfId="26262"/>
    <cellStyle name="常规 3 3 3 3 4 2" xfId="26263"/>
    <cellStyle name="常规 22 10 2 2" xfId="26264"/>
    <cellStyle name="常规 3 2 2 2 5 3 3" xfId="26265"/>
    <cellStyle name="常规 3 2 2 2 5 3 2 2" xfId="26266"/>
    <cellStyle name="常规 3 2 2 2 5 3 2" xfId="26267"/>
    <cellStyle name="常规 2 2 3 2 2 4 2" xfId="26268"/>
    <cellStyle name="常规 10 6 2 2 2 2" xfId="26269"/>
    <cellStyle name="常规 7 4 3 9 2 3" xfId="26270"/>
    <cellStyle name="常规 3 2 2 2 5 3" xfId="26271"/>
    <cellStyle name="常规 2 2 3 2 2 4" xfId="26272"/>
    <cellStyle name="注释 2 2 2 3 5 2" xfId="26273"/>
    <cellStyle name="常规 10 6 2 2 2" xfId="26274"/>
    <cellStyle name="常规 6 2 4 7 2 2" xfId="26275"/>
    <cellStyle name="注释 2 2 2 3 5" xfId="26276"/>
    <cellStyle name="常规 10 6 2 2" xfId="26277"/>
    <cellStyle name="常规 33 3 4 2" xfId="26278"/>
    <cellStyle name="常规 28 3 4 2" xfId="26279"/>
    <cellStyle name="60% - 强调文字颜色 6 2 2 2 5" xfId="26280"/>
    <cellStyle name="常规 4 2 3 3 3 2 2 2" xfId="26281"/>
    <cellStyle name="常规 15 4 4 2 2" xfId="26282"/>
    <cellStyle name="常规 6 2 4 7 2" xfId="26283"/>
    <cellStyle name="常规 7 2 3 6 2 2 2" xfId="26284"/>
    <cellStyle name="常规 10 2 3 2 2 3 5" xfId="26285"/>
    <cellStyle name="常规 10 7 2 6 2 2" xfId="26286"/>
    <cellStyle name="常规 3 14 2" xfId="26287"/>
    <cellStyle name="常规 2 2 5 4 3 2" xfId="26288"/>
    <cellStyle name="常规 7 2 3 5 3 3 2 2" xfId="26289"/>
    <cellStyle name="常规 3 2 2 2 2 2 3" xfId="26290"/>
    <cellStyle name="常规 14 3 2 2 3 2 2" xfId="26291"/>
    <cellStyle name="常规 2 6 4 6 3" xfId="26292"/>
    <cellStyle name="检查单元格 2 9 3" xfId="26293"/>
    <cellStyle name="常规 9 2 3 4 4 2 2" xfId="26294"/>
    <cellStyle name="常规 9 3 9" xfId="26295"/>
    <cellStyle name="常规 6 2 4 7" xfId="26296"/>
    <cellStyle name="注释 2 2 2 9 3" xfId="26297"/>
    <cellStyle name="常规 7 2 3 6 2 2" xfId="26298"/>
    <cellStyle name="常规 10 7 2 6 2" xfId="26299"/>
    <cellStyle name="60% - 强调文字颜色 5 2 2 2 9" xfId="26300"/>
    <cellStyle name="20% - 强调文字颜色 3 2 5 4 2" xfId="26301"/>
    <cellStyle name="常规 3 6 2 4 5" xfId="26302"/>
    <cellStyle name="常规 6 8 8 3" xfId="26303"/>
    <cellStyle name="常规 2 4 7 2 2 2" xfId="26304"/>
    <cellStyle name="好 2 2 3 5 2" xfId="26305"/>
    <cellStyle name="40% - 强调文字颜色 1 2 2 4" xfId="26306"/>
    <cellStyle name="60% - 强调文字颜色 5 2 2 3 3" xfId="26307"/>
    <cellStyle name="常规 7 3 6 5" xfId="26308"/>
    <cellStyle name="常规 10 2 2 2 2 2 3 3" xfId="26309"/>
    <cellStyle name="常规 10 5 9" xfId="26310"/>
    <cellStyle name="常规 10 5 8 2" xfId="26311"/>
    <cellStyle name="常规 7 2 3 5 2 4" xfId="26312"/>
    <cellStyle name="常规 10 2 2 2 2 2 3 2 2" xfId="26313"/>
    <cellStyle name="40% - 强调文字颜色 1 2 2 3 2" xfId="26314"/>
    <cellStyle name="常规 7 3 6 4 2" xfId="26315"/>
    <cellStyle name="60% - 强调文字颜色 5 2 2 3 2 2" xfId="26316"/>
    <cellStyle name="常规 2 5 9 2 3" xfId="26317"/>
    <cellStyle name="常规 2 2 3 5" xfId="26318"/>
    <cellStyle name="常规 10 5 7 2 2" xfId="26319"/>
    <cellStyle name="常规 10 5 7 2" xfId="26320"/>
    <cellStyle name="常规 10 5 7" xfId="26321"/>
    <cellStyle name="常规 30 2 3 4 2" xfId="26322"/>
    <cellStyle name="常规 25 2 3 4 2" xfId="26323"/>
    <cellStyle name="常规 10 5 6 2 2" xfId="26324"/>
    <cellStyle name="常规 30 2 3 4" xfId="26325"/>
    <cellStyle name="常规 25 2 3 4" xfId="26326"/>
    <cellStyle name="常规 7 2 4 2 3 4 3" xfId="26327"/>
    <cellStyle name="常规 10 5 6 2" xfId="26328"/>
    <cellStyle name="常规 30 2 2 4" xfId="26329"/>
    <cellStyle name="常规 25 2 2 4" xfId="26330"/>
    <cellStyle name="常规 7 2 4 2 3 3 3" xfId="26331"/>
    <cellStyle name="常规 10 5 5 2" xfId="26332"/>
    <cellStyle name="强调文字颜色 4 2 2 2 3 3" xfId="26333"/>
    <cellStyle name="注释 2 4 5 2" xfId="26334"/>
    <cellStyle name="常规 8 2 2 5 4 2 2" xfId="26335"/>
    <cellStyle name="常规 59 2 2 3 2 2" xfId="26336"/>
    <cellStyle name="常规 3 2 5 2 2 3 2" xfId="26337"/>
    <cellStyle name="适中 2 8 2" xfId="26338"/>
    <cellStyle name="常规 2 3 3 2 2 3 4" xfId="26339"/>
    <cellStyle name="常规 6 4 2 3 4 4 2 2" xfId="26340"/>
    <cellStyle name="常规 6 2 2 2 2 9 2" xfId="26341"/>
    <cellStyle name="常规 7 9 2 2" xfId="26342"/>
    <cellStyle name="适中 2 8" xfId="26343"/>
    <cellStyle name="常规 3 2 5 2 2 3" xfId="26344"/>
    <cellStyle name="常规 2 3 2 4 2 4" xfId="26345"/>
    <cellStyle name="常规 10 5 4 6" xfId="26346"/>
    <cellStyle name="常规 6 6 8 2" xfId="26347"/>
    <cellStyle name="适中 2 7 3" xfId="26348"/>
    <cellStyle name="常规 3 2 5 2 2 2 3" xfId="26349"/>
    <cellStyle name="常规 5 2 5 3 4 2" xfId="26350"/>
    <cellStyle name="常规 2 3 3 2 2 2 5" xfId="26351"/>
    <cellStyle name="常规 6 2 2 2 3 2 2 2" xfId="26352"/>
    <cellStyle name="常规 13 5 3" xfId="26353"/>
    <cellStyle name="常规 3 2 5 2 2 2 2 2" xfId="26354"/>
    <cellStyle name="适中 2 7 2 2" xfId="26355"/>
    <cellStyle name="常规 2 3 2 4 2 3 2 2" xfId="26356"/>
    <cellStyle name="常规 66 3 2" xfId="26357"/>
    <cellStyle name="常规 10 5 4 5 2 2" xfId="26358"/>
    <cellStyle name="常规 42 7 2" xfId="26359"/>
    <cellStyle name="常规 37 7 2" xfId="26360"/>
    <cellStyle name="解释性文本 2 5 5 2" xfId="26361"/>
    <cellStyle name="常规 5 2 4 2 2 5" xfId="26362"/>
    <cellStyle name="常规 2 3 3 2 2 2 4 2" xfId="26363"/>
    <cellStyle name="适中 2 7 2" xfId="26364"/>
    <cellStyle name="常规 3 2 5 2 2 2 2" xfId="26365"/>
    <cellStyle name="常规 2 3 3 2 2 2 4" xfId="26366"/>
    <cellStyle name="常规 6 6 7 2" xfId="26367"/>
    <cellStyle name="常规 65 4" xfId="26368"/>
    <cellStyle name="常规 10 5 4 4 3" xfId="26369"/>
    <cellStyle name="常规 2 3 2 4 2 2 3" xfId="26370"/>
    <cellStyle name="常规 5 2 5 3 3 2" xfId="26371"/>
    <cellStyle name="常规 3 4 2 2 6" xfId="26372"/>
    <cellStyle name="常规 23 3 6 2" xfId="26373"/>
    <cellStyle name="常规 18 3 6 2" xfId="26374"/>
    <cellStyle name="常规 2 2 2 4 4 5" xfId="26375"/>
    <cellStyle name="常规 7 3 3 3 2 2 2 2" xfId="26376"/>
    <cellStyle name="常规 12 5 3" xfId="26377"/>
    <cellStyle name="常规 7 5 4 2 2 2" xfId="26378"/>
    <cellStyle name="常规 6 5 7 6" xfId="26379"/>
    <cellStyle name="常规 65 3" xfId="26380"/>
    <cellStyle name="常规 70 3" xfId="26381"/>
    <cellStyle name="常规 2 3 2 4 2 2 2" xfId="26382"/>
    <cellStyle name="常规 10 5 4 4 2" xfId="26383"/>
    <cellStyle name="40% - 强调文字颜色 3 12" xfId="26384"/>
    <cellStyle name="常规 5 2 5 3 2 2" xfId="26385"/>
    <cellStyle name="常规 23 3 5 2" xfId="26386"/>
    <cellStyle name="常规 18 3 5 2" xfId="26387"/>
    <cellStyle name="常规 2 2 2 4 3 5" xfId="26388"/>
    <cellStyle name="常规 59 4" xfId="26389"/>
    <cellStyle name="常规 64 4" xfId="26390"/>
    <cellStyle name="常规 10 5 4 3 3" xfId="26391"/>
    <cellStyle name="常规 3 11 2 4" xfId="26392"/>
    <cellStyle name="强调文字颜色 4 2 2 4 4 2" xfId="26393"/>
    <cellStyle name="强调文字颜色 3 2 3 10" xfId="26394"/>
    <cellStyle name="40% - 强调文字颜色 6 2 2 2 3 2 3" xfId="26395"/>
    <cellStyle name="20% - 强调文字颜色 6 2 3 3 4 3" xfId="26396"/>
    <cellStyle name="常规 3 2 2 12" xfId="26397"/>
    <cellStyle name="常规 6 5 6 6" xfId="26398"/>
    <cellStyle name="常规 3 7 4 4 2 2" xfId="26399"/>
    <cellStyle name="常规 10 7 2 2 6" xfId="26400"/>
    <cellStyle name="常规 5 2 2 5 2" xfId="26401"/>
    <cellStyle name="常规 2 2 4 2 2 8" xfId="26402"/>
    <cellStyle name="常规 3 2 2 2 2 2 2 5" xfId="26403"/>
    <cellStyle name="常规 9 2 2 5 5 2" xfId="26404"/>
    <cellStyle name="常规 57 2 2 2 2 2" xfId="26405"/>
    <cellStyle name="常规 59 3" xfId="26406"/>
    <cellStyle name="常规 64 3" xfId="26407"/>
    <cellStyle name="常规 10 5 4 3 2" xfId="26408"/>
    <cellStyle name="常规 2 2 2 4 3 4" xfId="26409"/>
    <cellStyle name="60% - 强调文字颜色 4 2 2 5 4 3" xfId="26410"/>
    <cellStyle name="常规 39 3 7" xfId="26411"/>
    <cellStyle name="常规 3 7 2 7" xfId="26412"/>
    <cellStyle name="警告文本 2 2 2 8 3" xfId="26413"/>
    <cellStyle name="常规 6 4 4 3 3 2" xfId="26414"/>
    <cellStyle name="常规 6 3 2 2 5 2" xfId="26415"/>
    <cellStyle name="常规 6 2 2 2 2 8 3" xfId="26416"/>
    <cellStyle name="常规 10 5 3 7" xfId="26417"/>
    <cellStyle name="常规 10 3 3 3 6" xfId="26418"/>
    <cellStyle name="常规 2 2 2 3 5 4 2" xfId="26419"/>
    <cellStyle name="常规 2 2 2 3 6 5 3" xfId="26420"/>
    <cellStyle name="强调文字颜色 4 2 2 3 4 2" xfId="26421"/>
    <cellStyle name="常规 3 10 2 4" xfId="26422"/>
    <cellStyle name="常规 2 2 3 2 2 4 2 2 2" xfId="26423"/>
    <cellStyle name="常规 38 4 7" xfId="26424"/>
    <cellStyle name="常规 9 2 2 4 2 3 2 2" xfId="26425"/>
    <cellStyle name="常规 7 2 3 10 3" xfId="26426"/>
    <cellStyle name="常规 7 8 2 3 6" xfId="26427"/>
    <cellStyle name="常规 2 10 2 5 3" xfId="26428"/>
    <cellStyle name="常规 2 3 4 4 3 9" xfId="26429"/>
    <cellStyle name="常规 6 2 4 6 3" xfId="26430"/>
    <cellStyle name="常规 10 2 2 4 8" xfId="26431"/>
    <cellStyle name="常规 6 4 3 4 3 5" xfId="26432"/>
    <cellStyle name="常规 10 5 2 7 2" xfId="26433"/>
    <cellStyle name="警告文本 2 2 2 7 3" xfId="26434"/>
    <cellStyle name="常规 6 3 2 2 4 2" xfId="26435"/>
    <cellStyle name="常规 6 2 2 2 2 7 3" xfId="26436"/>
    <cellStyle name="常规 10 5 2 7" xfId="26437"/>
    <cellStyle name="常规 6 3 2 5 4 2" xfId="26438"/>
    <cellStyle name="常规 21 2 2 2 7 2" xfId="26439"/>
    <cellStyle name="常规 10 2 2 3 9" xfId="26440"/>
    <cellStyle name="常规 6 4 3 4 2 6" xfId="26441"/>
    <cellStyle name="常规 10 2 2 3 8 2" xfId="26442"/>
    <cellStyle name="常规 6 4 3 4 2 5 2" xfId="26443"/>
    <cellStyle name="60% - 强调文字颜色 4 2 2 2 5" xfId="26444"/>
    <cellStyle name="常规 13 4 4 2 2" xfId="26445"/>
    <cellStyle name="常规 6 4 3 6 2 3" xfId="26446"/>
    <cellStyle name="常规 10 2 4 3 6" xfId="26447"/>
    <cellStyle name="常规 2 2 2 2 6 4 2" xfId="26448"/>
    <cellStyle name="常规 10 5 2 6" xfId="26449"/>
    <cellStyle name="常规 6 4 8 2" xfId="26450"/>
    <cellStyle name="常规 2 2 2 2 5 5" xfId="26451"/>
    <cellStyle name="常规 10 5 2 5 3" xfId="26452"/>
    <cellStyle name="常规 21 4 3 4 3" xfId="26453"/>
    <cellStyle name="常规 10 5 2 5" xfId="26454"/>
    <cellStyle name="常规 2 2 2 2 4 5" xfId="26455"/>
    <cellStyle name="常规 10 5 2 4 3" xfId="26456"/>
    <cellStyle name="常规 21 4 3 4 2 2" xfId="26457"/>
    <cellStyle name="常规 10 2 7 2 7" xfId="26458"/>
    <cellStyle name="常规 2 2 2 2 4 4" xfId="26459"/>
    <cellStyle name="常规 10 5 2 4 2" xfId="26460"/>
    <cellStyle name="常规 5 2 3 2 6 3" xfId="26461"/>
    <cellStyle name="常规 54 4" xfId="26462"/>
    <cellStyle name="常规 49 4" xfId="26463"/>
    <cellStyle name="常规 2 3 5 9" xfId="26464"/>
    <cellStyle name="常规 2 4 3 2 2 3 4 2 2" xfId="26465"/>
    <cellStyle name="常规 2 2 2 5 2 2" xfId="26466"/>
    <cellStyle name="常规 3 8 2 2 3 3" xfId="26467"/>
    <cellStyle name="常规 7 4 9" xfId="26468"/>
    <cellStyle name="20% - 强调文字颜色 3 18 2" xfId="26469"/>
    <cellStyle name="常规 3 2 2 2 3 4 2 2" xfId="26470"/>
    <cellStyle name="常规 10 8 4 2 3" xfId="26471"/>
    <cellStyle name="常规 5 2 3 2 6 2 2" xfId="26472"/>
    <cellStyle name="常规 54 3 2" xfId="26473"/>
    <cellStyle name="常规 49 3 2" xfId="26474"/>
    <cellStyle name="常规 2 3 5 8 2" xfId="26475"/>
    <cellStyle name="常规 3 11 3 3" xfId="26476"/>
    <cellStyle name="常规 2 6 2 7 2 2" xfId="26477"/>
    <cellStyle name="常规 3 8 2 2 3 2 2" xfId="26478"/>
    <cellStyle name="常规 7 4 8 2" xfId="26479"/>
    <cellStyle name="常规 10 8 4 2 2 2" xfId="26480"/>
    <cellStyle name="常规 4 4 7" xfId="26481"/>
    <cellStyle name="常规 14 3 2 2 2" xfId="26482"/>
    <cellStyle name="常规 7 2 3 5 3 2" xfId="26483"/>
    <cellStyle name="常规 8 3 4 4 3" xfId="26484"/>
    <cellStyle name="常规 2 2 2 3 2 4 6" xfId="26485"/>
    <cellStyle name="常规 14 3 2 4 3 2" xfId="26486"/>
    <cellStyle name="常规 10 2 3 10" xfId="26487"/>
    <cellStyle name="常规 21 2 5 3 2 2" xfId="26488"/>
    <cellStyle name="好 3 3 2 3" xfId="26489"/>
    <cellStyle name="常规 2 3 5 8" xfId="26490"/>
    <cellStyle name="常规 10 3 3 7 3" xfId="26491"/>
    <cellStyle name="常规 49 3" xfId="26492"/>
    <cellStyle name="常规 54 3" xfId="26493"/>
    <cellStyle name="常规 5 2 3 2 6 2" xfId="26494"/>
    <cellStyle name="常规 2 2 2 2 3 7" xfId="26495"/>
    <cellStyle name="常规 2 2 8 2 2 7" xfId="26496"/>
    <cellStyle name="常规 5 2 2 3 4 3" xfId="26497"/>
    <cellStyle name="常规 21 2 3 2 3 5 2" xfId="26498"/>
    <cellStyle name="60% - 强调文字颜色 4 2 2 4 3" xfId="26499"/>
    <cellStyle name="常规 7 3 5" xfId="26500"/>
    <cellStyle name="常规 2 2 2 2 3 6" xfId="26501"/>
    <cellStyle name="常规 10 5 2 3 4" xfId="26502"/>
    <cellStyle name="强调文字颜色 1 2 6 5" xfId="26503"/>
    <cellStyle name="常规 15 2 2 2 3 6" xfId="26504"/>
    <cellStyle name="常规 5 2 2 2 4 3" xfId="26505"/>
    <cellStyle name="好 2 4 4 5 2" xfId="26506"/>
    <cellStyle name="40% - 强调文字颜色 3 2 2 2 9 3" xfId="26507"/>
    <cellStyle name="常规 6 11 3 2 3" xfId="26508"/>
    <cellStyle name="常规 4 2 4 2 3 3 2 2" xfId="26509"/>
    <cellStyle name="常规 6 4 2 2 3 3 2 2" xfId="26510"/>
    <cellStyle name="常规 10 2 3 5 4" xfId="26511"/>
    <cellStyle name="常规 6 3 5" xfId="26512"/>
    <cellStyle name="常规 10 2 2 5 4" xfId="26513"/>
    <cellStyle name="常规 6 4 2 2 3 2 2 2" xfId="26514"/>
    <cellStyle name="常规 21 4 4 4 2" xfId="26515"/>
    <cellStyle name="常规 2 4 2 3 2 2 2 2" xfId="26516"/>
    <cellStyle name="常规 10 6 2 4" xfId="26517"/>
    <cellStyle name="常规 12 2 2 2 3 2" xfId="26518"/>
    <cellStyle name="常规 2 2 7 4 6" xfId="26519"/>
    <cellStyle name="60% - 强调文字颜色 6 2 2 6" xfId="26520"/>
    <cellStyle name="常规 21 3 2 5 2 2" xfId="26521"/>
    <cellStyle name="常规 2 2 2 2 3 4" xfId="26522"/>
    <cellStyle name="常规 10 5 2 3 2" xfId="26523"/>
    <cellStyle name="常规 4 2 6 3 3 3" xfId="26524"/>
    <cellStyle name="常规 21 3 2 5 2" xfId="26525"/>
    <cellStyle name="常规 4 2 7 4 2 2" xfId="26526"/>
    <cellStyle name="常规 10 5 2 3" xfId="26527"/>
    <cellStyle name="常规 6 3 2 2 2 2 5 2 2" xfId="26528"/>
    <cellStyle name="常规 3 4 8" xfId="26529"/>
    <cellStyle name="常规 8 11 2 2" xfId="26530"/>
    <cellStyle name="常规 6 6 2 2 7" xfId="26531"/>
    <cellStyle name="常规 2 2 2 2 2 7 3" xfId="26532"/>
    <cellStyle name="常规 10 5 2 2 5 3" xfId="26533"/>
    <cellStyle name="常规 2 2 2 2 2 5 4 3" xfId="26534"/>
    <cellStyle name="常规 3 2 9 3" xfId="26535"/>
    <cellStyle name="常规 6 6 3 6 4 2" xfId="26536"/>
    <cellStyle name="常规 2 3 4 8 2" xfId="26537"/>
    <cellStyle name="常规 53 3 2" xfId="26538"/>
    <cellStyle name="常规 48 3 2" xfId="26539"/>
    <cellStyle name="常规 5 2 3 2 5 2 2" xfId="26540"/>
    <cellStyle name="常规 6 6 3 6 4" xfId="26541"/>
    <cellStyle name="常规 2 3 4 8" xfId="26542"/>
    <cellStyle name="常规 10 2 5 2 5 2 2" xfId="26543"/>
    <cellStyle name="常规 10 3 3 6 3" xfId="26544"/>
    <cellStyle name="常规 48 3" xfId="26545"/>
    <cellStyle name="常规 53 3" xfId="26546"/>
    <cellStyle name="常规 5 2 3 2 5 2" xfId="26547"/>
    <cellStyle name="常规 6 4 5 3 2" xfId="26548"/>
    <cellStyle name="常规 6 4 5 3" xfId="26549"/>
    <cellStyle name="常规 4 2 8" xfId="26550"/>
    <cellStyle name="常规 10 5 2 3 3 3" xfId="26551"/>
    <cellStyle name="常规 2 2 2 2 3 5 3" xfId="26552"/>
    <cellStyle name="常规 6 4 2 2 6 2 2" xfId="26553"/>
    <cellStyle name="常规 10 11 5 2 2" xfId="26554"/>
    <cellStyle name="常规 11 3 4 3" xfId="26555"/>
    <cellStyle name="常规 6 4 5 2" xfId="26556"/>
    <cellStyle name="常规 2 2 4 5 6 2" xfId="26557"/>
    <cellStyle name="常规 3 6 3 4 3" xfId="26558"/>
    <cellStyle name="常规 7 3 3 3 2 6 3" xfId="26559"/>
    <cellStyle name="常规 37 3 7" xfId="26560"/>
    <cellStyle name="常规 6 4 6 4 3" xfId="26561"/>
    <cellStyle name="常规 3 2 2 2 5 6" xfId="26562"/>
    <cellStyle name="常规 2 3 4 4 3 8 2" xfId="26563"/>
    <cellStyle name="常规 6 2 4 6 2 2" xfId="26564"/>
    <cellStyle name="好 3 8" xfId="26565"/>
    <cellStyle name="常规 4 6 8 3" xfId="26566"/>
    <cellStyle name="强调文字颜色 6 2 2 2 3 4 2" xfId="26567"/>
    <cellStyle name="常规 2 6 5 3 2" xfId="26568"/>
    <cellStyle name="常规 10 5 2 2" xfId="26569"/>
    <cellStyle name="强调文字颜色 6 2 2 2 3 4" xfId="26570"/>
    <cellStyle name="计算 2 2 2 2 2 2" xfId="26571"/>
    <cellStyle name="常规 2 6 5 3" xfId="26572"/>
    <cellStyle name="常规 10 5 2" xfId="26573"/>
    <cellStyle name="40% - 强调文字颜色 4 2 5 5" xfId="26574"/>
    <cellStyle name="常规 10 5" xfId="26575"/>
    <cellStyle name="适中 2 9" xfId="26576"/>
    <cellStyle name="常规 3 2 5 2 2 4" xfId="26577"/>
    <cellStyle name="常规 2 2 3 4 2 3 4 2" xfId="26578"/>
    <cellStyle name="60% - 强调文字颜色 1 2 3 2 5" xfId="26579"/>
    <cellStyle name="常规 7 2 4 2 2 3 3 2" xfId="26580"/>
    <cellStyle name="常规 10 4 5 2 2" xfId="26581"/>
    <cellStyle name="常规 2 2 3 2 3 2 3 4 2" xfId="26582"/>
    <cellStyle name="常规 10 2 12 2" xfId="26583"/>
    <cellStyle name="常规 2 2 8 2 2 3 3" xfId="26584"/>
    <cellStyle name="常规 59 2 2 2 2 2" xfId="26585"/>
    <cellStyle name="常规 8 2 2 5 3 2 2" xfId="26586"/>
    <cellStyle name="注释 2 3 5 2" xfId="26587"/>
    <cellStyle name="常规 2 4 3" xfId="26588"/>
    <cellStyle name="常规 4 4 2 3 2" xfId="26589"/>
    <cellStyle name="常规 10 5 7 3" xfId="26590"/>
    <cellStyle name="常规 5 6 8 2" xfId="26591"/>
    <cellStyle name="常规 4 2 2 10" xfId="26592"/>
    <cellStyle name="常规 5 2 4 3 4 2" xfId="26593"/>
    <cellStyle name="常规 3 4 3 8" xfId="26594"/>
    <cellStyle name="60% - 强调文字颜色 1 2 2 5 6" xfId="26595"/>
    <cellStyle name="常规 2 3 2 3 2 3 3" xfId="26596"/>
    <cellStyle name="常规 10 4 4 5 3" xfId="26597"/>
    <cellStyle name="常规 2 11 4" xfId="26598"/>
    <cellStyle name="常规 6 3 2 2 2 4 2" xfId="26599"/>
    <cellStyle name="常规 54 8" xfId="26600"/>
    <cellStyle name="常规 49 8" xfId="26601"/>
    <cellStyle name="常规 3 4 3 7 2" xfId="26602"/>
    <cellStyle name="常规 6 7 4 5 3" xfId="26603"/>
    <cellStyle name="常规 3 4 3 7" xfId="26604"/>
    <cellStyle name="常规 5 2 3 4 2" xfId="26605"/>
    <cellStyle name="常规 30 2 3 5" xfId="26606"/>
    <cellStyle name="常规 25 2 3 5" xfId="26607"/>
    <cellStyle name="常规 4 4 2 2 2" xfId="26608"/>
    <cellStyle name="常规 10 5 6 3" xfId="26609"/>
    <cellStyle name="常规 5 6 7 2" xfId="26610"/>
    <cellStyle name="常规 3 4 2 7 2" xfId="26611"/>
    <cellStyle name="常规 5 2 3 3 2" xfId="26612"/>
    <cellStyle name="常规 30 2 2 5" xfId="26613"/>
    <cellStyle name="常规 25 2 2 5" xfId="26614"/>
    <cellStyle name="常规 10 5 5 3" xfId="26615"/>
    <cellStyle name="常规 5 6 6 2" xfId="26616"/>
    <cellStyle name="常规 2 2 2 2 3 2 4" xfId="26617"/>
    <cellStyle name="常规 11 7 7" xfId="26618"/>
    <cellStyle name="常规 4 4 8" xfId="26619"/>
    <cellStyle name="常规 6 3 2 2 2 2 6 2 2" xfId="26620"/>
    <cellStyle name="常规 2 3 4 2 2 3 3 2" xfId="26621"/>
    <cellStyle name="常规 10 4 4 3 2 2" xfId="26622"/>
    <cellStyle name="常规 7 2 4 2 2 2 4 2 2" xfId="26623"/>
    <cellStyle name="常规 3 2 3 2 7" xfId="26624"/>
    <cellStyle name="常规 21 4 6 3" xfId="26625"/>
    <cellStyle name="40% - 强调文字颜色 6 2 2 5 6" xfId="26626"/>
    <cellStyle name="常规 2 2 3 4 2 2 5 2 2" xfId="26627"/>
    <cellStyle name="40% - 强调文字颜色 4 16" xfId="26628"/>
    <cellStyle name="常规 10 4 3 7" xfId="26629"/>
    <cellStyle name="常规 5 2 4 2 4 2" xfId="26630"/>
    <cellStyle name="常规 3 3 3 8" xfId="26631"/>
    <cellStyle name="常规 10 4 3 5 3" xfId="26632"/>
    <cellStyle name="常规 2 2 2 2 2 3 3 3" xfId="26633"/>
    <cellStyle name="40% - 强调文字颜色 3 2 3 3 2 3" xfId="26634"/>
    <cellStyle name="常规 2 3 2 7 2" xfId="26635"/>
    <cellStyle name="常规 6 6 3 4 3 2" xfId="26636"/>
    <cellStyle name="常规 3 3 3 7 2" xfId="26637"/>
    <cellStyle name="常规 10 4 3 5 2 2" xfId="26638"/>
    <cellStyle name="常规 4 2 4 3 6" xfId="26639"/>
    <cellStyle name="常规 15 2 6 4 2" xfId="26640"/>
    <cellStyle name="常规 22 3 3 4 2" xfId="26641"/>
    <cellStyle name="常规 17 3 3 4 2" xfId="26642"/>
    <cellStyle name="常规 2 2 3 6 5 3" xfId="26643"/>
    <cellStyle name="20% - 强调文字颜色 2 2 5 2 3" xfId="26644"/>
    <cellStyle name="常规 6 4 2 6 6" xfId="26645"/>
    <cellStyle name="60% - 强调文字颜色 3 2 6 4 2" xfId="26646"/>
    <cellStyle name="常规 5 2 5 3 2 2 2" xfId="26647"/>
    <cellStyle name="强调文字颜色 5 2 3 7 3" xfId="26648"/>
    <cellStyle name="40% - 强调文字颜色 3 12 2" xfId="26649"/>
    <cellStyle name="40% - 强调文字颜色 2 2 2 4 5" xfId="26650"/>
    <cellStyle name="常规 2 2 2 2 2 2 3 3" xfId="26651"/>
    <cellStyle name="常规 6 12 9" xfId="26652"/>
    <cellStyle name="常规 6 6 3 3 3 2" xfId="26653"/>
    <cellStyle name="40% - 强调文字颜色 3 2 3 2 2 3" xfId="26654"/>
    <cellStyle name="常规 5 7 3 4 2" xfId="26655"/>
    <cellStyle name="常规 35 2 3 5" xfId="26656"/>
    <cellStyle name="常规 40 2 3 5" xfId="26657"/>
    <cellStyle name="常规 8 2 2 2 6 2" xfId="26658"/>
    <cellStyle name="常规 2 2 2 3 2 3 3 3" xfId="26659"/>
    <cellStyle name="常规 3 3 2 7 2" xfId="26660"/>
    <cellStyle name="常规 6 7 3 4 3 2" xfId="26661"/>
    <cellStyle name="常规 7 4 3 2 10" xfId="26662"/>
    <cellStyle name="常规 2 3 3 5 3" xfId="26663"/>
    <cellStyle name="常规 4 9 2 2 2" xfId="26664"/>
    <cellStyle name="解释性文本 2 2 3 5" xfId="26665"/>
    <cellStyle name="常规 15 5 6 3" xfId="26666"/>
    <cellStyle name="常规 10 4 3 4 2 2" xfId="26667"/>
    <cellStyle name="常规 10 4 2 7" xfId="26668"/>
    <cellStyle name="40% - 强调文字颜色 2 2 10" xfId="26669"/>
    <cellStyle name="常规 43 2 2 3 3" xfId="26670"/>
    <cellStyle name="常规 38 2 2 3 3" xfId="26671"/>
    <cellStyle name="常规 6 4 2 4 2 6" xfId="26672"/>
    <cellStyle name="常规 10 2 5 3 4 2 2" xfId="26673"/>
    <cellStyle name="常规 2 5 2 8" xfId="26674"/>
    <cellStyle name="常规 3 2 4 8" xfId="26675"/>
    <cellStyle name="常规 10 4 2 6 3" xfId="26676"/>
    <cellStyle name="常规 8 6 2 5 2" xfId="26677"/>
    <cellStyle name="常规 10 4 2 6" xfId="26678"/>
    <cellStyle name="常规 10 4 2 5" xfId="26679"/>
    <cellStyle name="常规 15 2 4 3 3 2" xfId="26680"/>
    <cellStyle name="好 2 3 2 4" xfId="26681"/>
    <cellStyle name="警告文本 2 2 2 3 2 2 2" xfId="26682"/>
    <cellStyle name="常规 21 2 4 3 2 3" xfId="26683"/>
    <cellStyle name="常规 5 2 2 2 6 3" xfId="26684"/>
    <cellStyle name="常规 2 3 13 2" xfId="26685"/>
    <cellStyle name="常规 2 2 6 2 6 2" xfId="26686"/>
    <cellStyle name="好 2 3 2 3 2" xfId="26687"/>
    <cellStyle name="常规 21 2 4 3 2 2 2" xfId="26688"/>
    <cellStyle name="常规 8 2 4 5" xfId="26689"/>
    <cellStyle name="40% - 强调文字颜色 3 2 2 11" xfId="26690"/>
    <cellStyle name="常规 5 2 2 2 6 2 2" xfId="26691"/>
    <cellStyle name="常规 9 4 4 2 3" xfId="26692"/>
    <cellStyle name="常规 2 2 3 4 2 2 6" xfId="26693"/>
    <cellStyle name="常规 21 4 2 6 2" xfId="26694"/>
    <cellStyle name="40% - 强调文字颜色 6 3 2" xfId="26695"/>
    <cellStyle name="40% - 强调文字颜色 6 2 2 2 3 2" xfId="26696"/>
    <cellStyle name="常规 10 4 2 3 4 2 2" xfId="26697"/>
    <cellStyle name="常规 10 4 2 3" xfId="26698"/>
    <cellStyle name="常规 3 2 3 2 3 6" xfId="26699"/>
    <cellStyle name="常规 6 5 6 2 3" xfId="26700"/>
    <cellStyle name="常规 5 2 2 2 5 3" xfId="26701"/>
    <cellStyle name="60% - 强调文字颜色 3 2 3 5" xfId="26702"/>
    <cellStyle name="常规 10 2 2 11" xfId="26703"/>
    <cellStyle name="常规 3 3 2 3 2 3 4" xfId="26704"/>
    <cellStyle name="常规 6 5 2 2 5 4 2 2" xfId="26705"/>
    <cellStyle name="常规 11 6 2 3 5" xfId="26706"/>
    <cellStyle name="常规 6 5 7 4 2 2" xfId="26707"/>
    <cellStyle name="常规 7 2 12 2" xfId="26708"/>
    <cellStyle name="链接单元格 2 2 2 5 2" xfId="26709"/>
    <cellStyle name="40% - 强调文字颜色 6 2 2 3" xfId="26710"/>
    <cellStyle name="常规 10 4 2 2 5 3" xfId="26711"/>
    <cellStyle name="40% - 强调文字颜色 6 2 2 2 2" xfId="26712"/>
    <cellStyle name="常规 10 4 2 2 5 2 2" xfId="26713"/>
    <cellStyle name="常规 5 2 6 6 3" xfId="26714"/>
    <cellStyle name="常规 6 4 4 2" xfId="26715"/>
    <cellStyle name="常规 5 2 2 2 5 2 2" xfId="26716"/>
    <cellStyle name="常规 8 4 2 5 3" xfId="26717"/>
    <cellStyle name="常规 66 2 2 2" xfId="26718"/>
    <cellStyle name="40% - 强调文字颜色 6 2 2 2" xfId="26719"/>
    <cellStyle name="常规 10 4 2 2 5 2" xfId="26720"/>
    <cellStyle name="常规 10 2 3 6 3" xfId="26721"/>
    <cellStyle name="常规 5 2 2 2 5 2" xfId="26722"/>
    <cellStyle name="常规 10 4 2 2 4 3" xfId="26723"/>
    <cellStyle name="强调文字颜色 3 2 2 2 2 5 2" xfId="26724"/>
    <cellStyle name="常规 3 19" xfId="26725"/>
    <cellStyle name="常规 10 4 2 2 4 2 2" xfId="26726"/>
    <cellStyle name="常规 10 4 2 2 4 2" xfId="26727"/>
    <cellStyle name="常规 2 2 6 2 4" xfId="26728"/>
    <cellStyle name="常规 2 3 11" xfId="26729"/>
    <cellStyle name="常规 6 2 4 5 2 2" xfId="26730"/>
    <cellStyle name="常规 4 5 8 3" xfId="26731"/>
    <cellStyle name="常规 2 6 4 3 2" xfId="26732"/>
    <cellStyle name="强调文字颜色 6 2 2 2 2 4 2" xfId="26733"/>
    <cellStyle name="常规 4 2 6 6 3" xfId="26734"/>
    <cellStyle name="常规 10 2 6 2 7" xfId="26735"/>
    <cellStyle name="常规 10 4 2 2" xfId="26736"/>
    <cellStyle name="常规 3 3 2 3 2 4 2" xfId="26737"/>
    <cellStyle name="60% - 强调文字颜色 3 2 4 3" xfId="26738"/>
    <cellStyle name="常规 6 3 3 3 2 8" xfId="26739"/>
    <cellStyle name="常规 10 4" xfId="26740"/>
    <cellStyle name="40% - 强调文字颜色 4 2 5 4" xfId="26741"/>
    <cellStyle name="20% - 强调文字颜色 1 2 6 2 2" xfId="26742"/>
    <cellStyle name="常规 2 5 5 3 3" xfId="26743"/>
    <cellStyle name="常规 7 2 3 3 3 5" xfId="26744"/>
    <cellStyle name="常规 10 3 9 3" xfId="26745"/>
    <cellStyle name="20% - 强调文字颜色 6 2 11" xfId="26746"/>
    <cellStyle name="常规 8 3 6 3" xfId="26747"/>
    <cellStyle name="40% - 强调文字颜色 2 2 2 2" xfId="26748"/>
    <cellStyle name="常规 7 2 3 3 2 5" xfId="26749"/>
    <cellStyle name="常规 10 3 8 3" xfId="26750"/>
    <cellStyle name="常规 11 9 4 2 2" xfId="26751"/>
    <cellStyle name="常规 2 2 2 2 2 2 2 2 5 2" xfId="26752"/>
    <cellStyle name="常规 3 9 3 2 3 2" xfId="26753"/>
    <cellStyle name="常规 58 2 4 3" xfId="26754"/>
    <cellStyle name="常规 27 3 3 2 2 2" xfId="26755"/>
    <cellStyle name="常规 4 7 8 2" xfId="26756"/>
    <cellStyle name="常规 7 2 3 3 2 4 2" xfId="26757"/>
    <cellStyle name="常规 10 3 8 2 2" xfId="26758"/>
    <cellStyle name="常规 2 6 2 2 3 3 3" xfId="26759"/>
    <cellStyle name="常规 10 3 7 2 2" xfId="26760"/>
    <cellStyle name="常规 9 6 11" xfId="26761"/>
    <cellStyle name="常规 9 2 3 3 2 5" xfId="26762"/>
    <cellStyle name="常规 2 2 12 3 3" xfId="26763"/>
    <cellStyle name="常规 64 3 2" xfId="26764"/>
    <cellStyle name="常规 59 3 2" xfId="26765"/>
    <cellStyle name="常规 10 5 4 3 2 2" xfId="26766"/>
    <cellStyle name="常规 2 2 2 4 3 4 2" xfId="26767"/>
    <cellStyle name="常规 7 5 3 4 4 2" xfId="26768"/>
    <cellStyle name="常规 10 2 6 2 2 2 2 2" xfId="26769"/>
    <cellStyle name="40% - 强调文字颜色 5 2 4" xfId="26770"/>
    <cellStyle name="常规 2 2 2 4 3 3 3" xfId="26771"/>
    <cellStyle name="常规 5 2 3 5 4 2" xfId="26772"/>
    <cellStyle name="常规 2 6 3 8" xfId="26773"/>
    <cellStyle name="常规 2 3 2 2 4 3 3" xfId="26774"/>
    <cellStyle name="常规 10 3 6 5 3" xfId="26775"/>
    <cellStyle name="40% - 强调文字颜色 5 2 3 2" xfId="26776"/>
    <cellStyle name="常规 48 3 4" xfId="26777"/>
    <cellStyle name="常规 53 3 4" xfId="26778"/>
    <cellStyle name="常规 10 2 3 4 5 3" xfId="26779"/>
    <cellStyle name="常规 2 2 2 4 3 3 2 2" xfId="26780"/>
    <cellStyle name="40% - 强调文字颜色 5 2 3" xfId="26781"/>
    <cellStyle name="常规 2 2 2 4 3 3 2" xfId="26782"/>
    <cellStyle name="60% - 强调文字颜色 2 2 2 2 3 3" xfId="26783"/>
    <cellStyle name="常规 10 2 3 4 4 2 2" xfId="26784"/>
    <cellStyle name="常规 53 2 3 2" xfId="26785"/>
    <cellStyle name="常规 48 2 3 2" xfId="26786"/>
    <cellStyle name="常规 21 2 3 4 4 3" xfId="26787"/>
    <cellStyle name="60% - 强调文字颜色 3 2 3" xfId="26788"/>
    <cellStyle name="常规 5 2 2 2 3 3 2 2" xfId="26789"/>
    <cellStyle name="60% - 强调文字颜色 3 2 2 2" xfId="26790"/>
    <cellStyle name="常规 21 2 3 4 4 2 2" xfId="26791"/>
    <cellStyle name="常规 58 3 2 3" xfId="26792"/>
    <cellStyle name="常规 4 8 6 2" xfId="26793"/>
    <cellStyle name="60% - 强调文字颜色 3 2 10 2" xfId="26794"/>
    <cellStyle name="常规 10 2 2 6 7" xfId="26795"/>
    <cellStyle name="常规 10 3 6 2 2 2" xfId="26796"/>
    <cellStyle name="常规 2 2 2 2 5 4" xfId="26797"/>
    <cellStyle name="常规 10 5 2 5 2" xfId="26798"/>
    <cellStyle name="40% - 强调文字颜色 1 2 5 5" xfId="26799"/>
    <cellStyle name="常规 2 9 2 4 5" xfId="26800"/>
    <cellStyle name="常规 7 4 2 2 2 5" xfId="26801"/>
    <cellStyle name="40% - 强调文字颜色 6 2 3 3" xfId="26802"/>
    <cellStyle name="常规 4 5 2 6 2" xfId="26803"/>
    <cellStyle name="常规 6 8 5 4 2 2" xfId="26804"/>
    <cellStyle name="常规 8 2 4 2 6" xfId="26805"/>
    <cellStyle name="常规 2 2 2 2 2 2 9" xfId="26806"/>
    <cellStyle name="常规 7 3 2 3 2 2 5 3" xfId="26807"/>
    <cellStyle name="常规 3 2 2 2 2 5" xfId="26808"/>
    <cellStyle name="常规 21 2 3 4 3 2 2" xfId="26809"/>
    <cellStyle name="常规 21 2 3 4 3 2" xfId="26810"/>
    <cellStyle name="常规 10 3 5 3 2 2" xfId="26811"/>
    <cellStyle name="常规 2 5 2 3 4 3" xfId="26812"/>
    <cellStyle name="20% - 强调文字颜色 1 2 3 2 3 3" xfId="26813"/>
    <cellStyle name="常规 6 4 2 2 3 3" xfId="26814"/>
    <cellStyle name="常规 2 5 2 4 4 2 3" xfId="26815"/>
    <cellStyle name="常规 7 3 2 3 2 3 4 2" xfId="26816"/>
    <cellStyle name="常规 2 2 2 2 3 2 3 4 2 2" xfId="26817"/>
    <cellStyle name="常规 14 2 2 2 2 2 2" xfId="26818"/>
    <cellStyle name="常规 8 3 5 2 3" xfId="26819"/>
    <cellStyle name="常规 2 2 2 3 3 2 6" xfId="26820"/>
    <cellStyle name="注释 2 2 3 4" xfId="26821"/>
    <cellStyle name="常规 27 2 8 2" xfId="26822"/>
    <cellStyle name="常规 7 3 3 6 7 2" xfId="26823"/>
    <cellStyle name="常规 15 3 3 6 2" xfId="26824"/>
    <cellStyle name="常规 5 2 3 3 5 2" xfId="26825"/>
    <cellStyle name="常规 2 4 4 8" xfId="26826"/>
    <cellStyle name="常规 2 3 4 2 2 2 5" xfId="26827"/>
    <cellStyle name="常规 2 4 4 7 2" xfId="26828"/>
    <cellStyle name="常规 6 6 4 6 3" xfId="26829"/>
    <cellStyle name="常规 2 4 4 7" xfId="26830"/>
    <cellStyle name="常规 4 6 8 2" xfId="26831"/>
    <cellStyle name="常规 5 2 3 3 4 2" xfId="26832"/>
    <cellStyle name="常规 2 4 3 8" xfId="26833"/>
    <cellStyle name="常规 2 4 3 7 2" xfId="26834"/>
    <cellStyle name="常规 6 6 4 5 3" xfId="26835"/>
    <cellStyle name="常规 2 4 3 7" xfId="26836"/>
    <cellStyle name="常规 10 8 4 5 2" xfId="26837"/>
    <cellStyle name="40% - 强调文字颜色 5 2 6 4 3" xfId="26838"/>
    <cellStyle name="常规 4 6 7 2" xfId="26839"/>
    <cellStyle name="常规 4 2 3 2 2 7 2" xfId="26840"/>
    <cellStyle name="常规 10 2 5 3 3 2 2" xfId="26841"/>
    <cellStyle name="常规 6 6 4 4 4" xfId="26842"/>
    <cellStyle name="常规 2 4 2 8" xfId="26843"/>
    <cellStyle name="常规 5 3 6 6" xfId="26844"/>
    <cellStyle name="常规 6 9 3 8 2" xfId="26845"/>
    <cellStyle name="常规 6 6 4 4 3 2" xfId="26846"/>
    <cellStyle name="常规 2 4 2 7 2" xfId="26847"/>
    <cellStyle name="常规 6 6 4 4 3" xfId="26848"/>
    <cellStyle name="常规 2 4 2 7" xfId="26849"/>
    <cellStyle name="40% - 强调文字颜色 5 2 6 4 2" xfId="26850"/>
    <cellStyle name="常规 21 2 3 4 2 2" xfId="26851"/>
    <cellStyle name="常规 3 3 2 3 6 2 2" xfId="26852"/>
    <cellStyle name="常规 5 2 3 3 2 2 2 2" xfId="26853"/>
    <cellStyle name="常规 17 3 2 3 4 3" xfId="26854"/>
    <cellStyle name="常规 10 3 4 3 3 2 2" xfId="26855"/>
    <cellStyle name="40% - 强调文字颜色 4 2 2 2 2 4 3" xfId="26856"/>
    <cellStyle name="常规 4 6 6 2 2" xfId="26857"/>
    <cellStyle name="40% - 强调文字颜色 6 2 2 3 3 2" xfId="26858"/>
    <cellStyle name="常规 10 3 4 3 2 3" xfId="26859"/>
    <cellStyle name="常规 2 2 8 6 3" xfId="26860"/>
    <cellStyle name="强调文字颜色 3 2 2 2 3 2" xfId="26861"/>
    <cellStyle name="40% - 强调文字颜色 6 2 3 8" xfId="26862"/>
    <cellStyle name="常规 10 3 4 3 2 2" xfId="26863"/>
    <cellStyle name="常规 2 2 2 3 6 3 3" xfId="26864"/>
    <cellStyle name="强调文字颜色 4 2 2 3 2 2" xfId="26865"/>
    <cellStyle name="常规 3 2 4 3 5 2 2" xfId="26866"/>
    <cellStyle name="常规 5 3 8 3" xfId="26867"/>
    <cellStyle name="常规 2 7 2 3 2" xfId="26868"/>
    <cellStyle name="常规 9 2 2 2 6 2 2" xfId="26869"/>
    <cellStyle name="常规 10 3 4 2 7" xfId="26870"/>
    <cellStyle name="60% - 强调文字颜色 6 2 2 5 2 2" xfId="26871"/>
    <cellStyle name="常规 3 9 2 3 3 2" xfId="26872"/>
    <cellStyle name="常规 18 2 3 2" xfId="26873"/>
    <cellStyle name="常规 23 2 3 2" xfId="26874"/>
    <cellStyle name="常规 7 6 2 6 3" xfId="26875"/>
    <cellStyle name="常规 2 2 3 2 3 4 2" xfId="26876"/>
    <cellStyle name="常规 10 6 2 3 2 2" xfId="26877"/>
    <cellStyle name="常规 2 2 2 3 6 3 2 2" xfId="26878"/>
    <cellStyle name="常规 10 3 4 2 6 2" xfId="26879"/>
    <cellStyle name="常规 2 2 2 5 2 2 3" xfId="26880"/>
    <cellStyle name="常规 6 10 4 2" xfId="26881"/>
    <cellStyle name="60% - 强调文字颜色 1 2 2 2 2 4 3" xfId="26882"/>
    <cellStyle name="常规 6 5 2 2 2 2 2 2 3" xfId="26883"/>
    <cellStyle name="40% - 强调文字颜色 6 2 2 2 6 2" xfId="26884"/>
    <cellStyle name="常规 3 4 3 2 2 2 2" xfId="26885"/>
    <cellStyle name="常规 10 3 4 2 5 3" xfId="26886"/>
    <cellStyle name="常规 10 3 4 2 5 2 2" xfId="26887"/>
    <cellStyle name="常规 2 2 3 2 3 3 2" xfId="26888"/>
    <cellStyle name="常规 7 6 2 5 3" xfId="26889"/>
    <cellStyle name="常规 23 2 2 2" xfId="26890"/>
    <cellStyle name="常规 18 2 2 2" xfId="26891"/>
    <cellStyle name="常规 10 3 4 2 5 2" xfId="26892"/>
    <cellStyle name="常规 7 2 4 10" xfId="26893"/>
    <cellStyle name="强调文字颜色 5 2 2 3" xfId="26894"/>
    <cellStyle name="常规 10 3 4 2 4 2 2" xfId="26895"/>
    <cellStyle name="常规 10 3 4 2 4 2" xfId="26896"/>
    <cellStyle name="常规 7 3 3 2 2 2 2 2 2" xfId="26897"/>
    <cellStyle name="60% - 强调文字颜色 1 2 2 2 2 2 3" xfId="26898"/>
    <cellStyle name="常规 6 10 2 2" xfId="26899"/>
    <cellStyle name="40% - 强调文字颜色 6 2 2 2 4 2" xfId="26900"/>
    <cellStyle name="常规 10 3 4 2 3 3" xfId="26901"/>
    <cellStyle name="常规 10 3 4 2 3 2 2" xfId="26902"/>
    <cellStyle name="常规 4 6 5 2 2" xfId="26903"/>
    <cellStyle name="常规 3 3 5 3 5" xfId="26904"/>
    <cellStyle name="常规 3 8" xfId="26905"/>
    <cellStyle name="常规 3 3 4 2 2 6 2" xfId="26906"/>
    <cellStyle name="常规 6 5 3 3 4 4 2" xfId="26907"/>
    <cellStyle name="常规 2 2 6 2 4 2 2" xfId="26908"/>
    <cellStyle name="常规 2 3 11 2 2" xfId="26909"/>
    <cellStyle name="常规 6 5 4 2 2 3" xfId="26910"/>
    <cellStyle name="常规 6 11 2 3 4" xfId="26911"/>
    <cellStyle name="常规 6 15 8" xfId="26912"/>
    <cellStyle name="常规 10 3 4 2 2 3" xfId="26913"/>
    <cellStyle name="20% - 强调文字颜色 4 2 2 2 3 4" xfId="26914"/>
    <cellStyle name="常规 6 2 4 4 4 2 2" xfId="26915"/>
    <cellStyle name="汇总 2 2 9 3" xfId="26916"/>
    <cellStyle name="常规 6 2 4 4 4" xfId="26917"/>
    <cellStyle name="常规 6 6 2 2 4 4 3" xfId="26918"/>
    <cellStyle name="常规 3 2 6 2 4" xfId="26919"/>
    <cellStyle name="常规 4 5 9 2" xfId="26920"/>
    <cellStyle name="常规 2 2 2 2 2 5 3 3" xfId="26921"/>
    <cellStyle name="常规 6 6 2 2 2 3 3 2 2" xfId="26922"/>
    <cellStyle name="好 2 7 5 2" xfId="26923"/>
    <cellStyle name="常规 3 2 8 3" xfId="26924"/>
    <cellStyle name="常规 6 6 3 6 3 2" xfId="26925"/>
    <cellStyle name="常规 2 3 4 7 2" xfId="26926"/>
    <cellStyle name="常规 10 3 3 6 2 2" xfId="26927"/>
    <cellStyle name="常规 6 6 3 5 3 2" xfId="26928"/>
    <cellStyle name="常规 2 3 3 7 2" xfId="26929"/>
    <cellStyle name="常规 10 3 3 5 2 2" xfId="26930"/>
    <cellStyle name="常规 13 6 2 2" xfId="26931"/>
    <cellStyle name="强调文字颜色 1 2 11 2" xfId="26932"/>
    <cellStyle name="常规 17 4 4" xfId="26933"/>
    <cellStyle name="常规 22 4 4" xfId="26934"/>
    <cellStyle name="20% - 强调文字颜色 6 2 5 6" xfId="26935"/>
    <cellStyle name="常规 4 2 3 5 3 2" xfId="26936"/>
    <cellStyle name="常规 10 2 2 3 2 8" xfId="26937"/>
    <cellStyle name="常规 2 2 2 3 5 5 3" xfId="26938"/>
    <cellStyle name="强调文字颜色 4 2 2 2 4 2" xfId="26939"/>
    <cellStyle name="常规 17 4 3 2" xfId="26940"/>
    <cellStyle name="常规 22 4 3 2" xfId="26941"/>
    <cellStyle name="常规 7 5 4 6 3" xfId="26942"/>
    <cellStyle name="常规 10 2 2 3 2 7 2" xfId="26943"/>
    <cellStyle name="常规 2 5 4 7" xfId="26944"/>
    <cellStyle name="常规 11 6 3 2 2 2" xfId="26945"/>
    <cellStyle name="常规 6 6 5 6 3" xfId="26946"/>
    <cellStyle name="20% - 强调文字颜色 6 2 2 2 3 2" xfId="26947"/>
    <cellStyle name="常规 2 3 3 3 2 4 2" xfId="26948"/>
    <cellStyle name="常规 2 8 4 5" xfId="26949"/>
    <cellStyle name="常规 10 2 2 3 2 7" xfId="26950"/>
    <cellStyle name="常规 7 2 3 3 4 3 2 2" xfId="26951"/>
    <cellStyle name="20% - 强调文字颜色 6 2 5 5" xfId="26952"/>
    <cellStyle name="常规 22 4 3" xfId="26953"/>
    <cellStyle name="常规 17 4 3" xfId="26954"/>
    <cellStyle name="常规 2 2 3 7 2" xfId="26955"/>
    <cellStyle name="40% - 强调文字颜色 3 2 2 4 2 3" xfId="26956"/>
    <cellStyle name="常规 6 6 2 5 3 2" xfId="26957"/>
    <cellStyle name="常规 2 2 2 3 5 5 2" xfId="26958"/>
    <cellStyle name="常规 5 2 5 2 4 2 2" xfId="26959"/>
    <cellStyle name="常规 4 3 3 8 2" xfId="26960"/>
    <cellStyle name="常规 10 3 3 4 6" xfId="26961"/>
    <cellStyle name="常规 8 9 3" xfId="26962"/>
    <cellStyle name="60% - 强调文字颜色 3 2 2 3 3 3" xfId="26963"/>
    <cellStyle name="常规 10 3 3 4 5 2 2" xfId="26964"/>
    <cellStyle name="20% - 强调文字颜色 6 2 5 4 2" xfId="26965"/>
    <cellStyle name="常规 17 4 2 2" xfId="26966"/>
    <cellStyle name="常规 22 4 2 2" xfId="26967"/>
    <cellStyle name="常规 7 5 4 5 3" xfId="26968"/>
    <cellStyle name="常规 10 2 2 3 2 6 2" xfId="26969"/>
    <cellStyle name="常规 10 3 3 4 5 2" xfId="26970"/>
    <cellStyle name="常规 17 4 2" xfId="26971"/>
    <cellStyle name="常规 22 4 2" xfId="26972"/>
    <cellStyle name="20% - 强调文字颜色 6 2 5 4" xfId="26973"/>
    <cellStyle name="常规 10 2 2 3 2 6" xfId="26974"/>
    <cellStyle name="常规 2 3 2 9 3" xfId="26975"/>
    <cellStyle name="常规 6 6 3 4 5 3" xfId="26976"/>
    <cellStyle name="常规 10 3 3 4 4 3" xfId="26977"/>
    <cellStyle name="常规 2 2 2 3 2 2 3 5 2" xfId="26978"/>
    <cellStyle name="常规 13 4 2 6 2" xfId="26979"/>
    <cellStyle name="常规 2 3 2 9 2 2" xfId="26980"/>
    <cellStyle name="常规 6 6 3 4 5 2 2" xfId="26981"/>
    <cellStyle name="常规 5 2 3 2 3 3 2 2" xfId="26982"/>
    <cellStyle name="汇总 2 2 3 4 2" xfId="26983"/>
    <cellStyle name="常规 51 4 2 2" xfId="26984"/>
    <cellStyle name="常规 46 4 2 2" xfId="26985"/>
    <cellStyle name="60% - 强调文字颜色 3 2 2 2 3 3" xfId="26986"/>
    <cellStyle name="常规 7 9 3" xfId="26987"/>
    <cellStyle name="常规 10 3 3 4 4 2 2" xfId="26988"/>
    <cellStyle name="常规 6 6 3 4 5 2" xfId="26989"/>
    <cellStyle name="40% - 强调文字颜色 3 2 3 3 4 3" xfId="26990"/>
    <cellStyle name="常规 2 3 2 9 2" xfId="26991"/>
    <cellStyle name="常规 10 3 3 4 4 2" xfId="26992"/>
    <cellStyle name="常规 2 3 2 9" xfId="26993"/>
    <cellStyle name="常规 6 6 3 4 5" xfId="26994"/>
    <cellStyle name="常规 13 5 7" xfId="26995"/>
    <cellStyle name="常规 2 3 2 8 2 2" xfId="26996"/>
    <cellStyle name="常规 6 6 3 4 4 2 2" xfId="26997"/>
    <cellStyle name="常规 6 9 3" xfId="26998"/>
    <cellStyle name="常规 10 3 3 4 3 2 2" xfId="26999"/>
    <cellStyle name="常规 3 7 2 3 6 3" xfId="27000"/>
    <cellStyle name="常规 3 12 3 2 2" xfId="27001"/>
    <cellStyle name="常规 10 3 3 4 3 2" xfId="27002"/>
    <cellStyle name="常规 2 3 2 7 3" xfId="27003"/>
    <cellStyle name="常规 6 6 3 4 3 3" xfId="27004"/>
    <cellStyle name="常规 6 9 10" xfId="27005"/>
    <cellStyle name="常规 2 2 2 2 2 3 3 4" xfId="27006"/>
    <cellStyle name="常规 2 2 2 3 2 2 3 3 2" xfId="27007"/>
    <cellStyle name="常规 10 3 3 4 2 3" xfId="27008"/>
    <cellStyle name="常规 12 5 7" xfId="27009"/>
    <cellStyle name="常规 6 6 3 4 3 2 2" xfId="27010"/>
    <cellStyle name="常规 10 8 4 4" xfId="27011"/>
    <cellStyle name="常规 2 3 2 7 2 2" xfId="27012"/>
    <cellStyle name="常规 5 9 3" xfId="27013"/>
    <cellStyle name="常规 10 3 3 4 2 2 2" xfId="27014"/>
    <cellStyle name="常规 10 3 3 4 2 2" xfId="27015"/>
    <cellStyle name="常规 9 5 4 2 2 2" xfId="27016"/>
    <cellStyle name="60% - 强调文字颜色 3 2 7" xfId="27017"/>
    <cellStyle name="常规 4 2 3 5 2 2" xfId="27018"/>
    <cellStyle name="强调文字颜色 1 2 10 2" xfId="27019"/>
    <cellStyle name="常规 22 3 4" xfId="27020"/>
    <cellStyle name="常规 17 3 4" xfId="27021"/>
    <cellStyle name="强调文字颜色 4 2 2 2 3 2" xfId="27022"/>
    <cellStyle name="常规 2 2 2 3 5 4 3" xfId="27023"/>
    <cellStyle name="常规 10 3 3 3 7" xfId="27024"/>
    <cellStyle name="20% - 强调文字颜色 4 2 4" xfId="27025"/>
    <cellStyle name="常规 5 2 3 2 2 3 3 2" xfId="27026"/>
    <cellStyle name="常规 50 4 3 2" xfId="27027"/>
    <cellStyle name="常规 45 4 3 2" xfId="27028"/>
    <cellStyle name="常规 4 5 6 3" xfId="27029"/>
    <cellStyle name="强调文字颜色 6 2 2 2 2 2 2" xfId="27030"/>
    <cellStyle name="20% - 强调文字颜色 4 16" xfId="27031"/>
    <cellStyle name="20% - 强调文字颜色 6 2 2 2 2 2 2" xfId="27032"/>
    <cellStyle name="常规 12 2 3 5" xfId="27033"/>
    <cellStyle name="常规 5 2 3 2 2 2 2 2" xfId="27034"/>
    <cellStyle name="常规 50 3 2 2" xfId="27035"/>
    <cellStyle name="常规 45 3 2 2" xfId="27036"/>
    <cellStyle name="常规 31 2 2 3" xfId="27037"/>
    <cellStyle name="常规 26 2 2 3" xfId="27038"/>
    <cellStyle name="常规 17 2 2 3 4 3" xfId="27039"/>
    <cellStyle name="常规 10 3 3 3 3 2 2" xfId="27040"/>
    <cellStyle name="常规 4 5 6 2 2" xfId="27041"/>
    <cellStyle name="常规 45 4 5 2" xfId="27042"/>
    <cellStyle name="常规 50 4 5 2" xfId="27043"/>
    <cellStyle name="常规 3 12 2 2 2" xfId="27044"/>
    <cellStyle name="常规 6 3 3 2 3 6" xfId="27045"/>
    <cellStyle name="常规 6 2 2 3_总表  _1" xfId="27046"/>
    <cellStyle name="20% - 强调文字颜色 4 15" xfId="27047"/>
    <cellStyle name="20% - 强调文字颜色 4 20" xfId="27048"/>
    <cellStyle name="常规 2 6 3 2 3 3" xfId="27049"/>
    <cellStyle name="20% - 强调文字颜色 4 2 3" xfId="27050"/>
    <cellStyle name="常规 4 5 6 2" xfId="27051"/>
    <cellStyle name="解释性文本 2 2 2 2 4 3" xfId="27052"/>
    <cellStyle name="常规 7 2 8 3 2" xfId="27053"/>
    <cellStyle name="常规 32 7" xfId="27054"/>
    <cellStyle name="常规 27 7" xfId="27055"/>
    <cellStyle name="常规 17 2 2 2 4 3" xfId="27056"/>
    <cellStyle name="常规 10 3 3 3 2 2 2" xfId="27057"/>
    <cellStyle name="常规 10 3 3 2 7 2" xfId="27058"/>
    <cellStyle name="常规 10 3 3 2 7" xfId="27059"/>
    <cellStyle name="常规 9 2 2 2 5 2 2" xfId="27060"/>
    <cellStyle name="强调文字颜色 4 2 2 2 2 2" xfId="27061"/>
    <cellStyle name="常规 2 2 2 3 5 3 3" xfId="27062"/>
    <cellStyle name="常规 6 7 6 4 2 2" xfId="27063"/>
    <cellStyle name="常规 3 6 2 6 2" xfId="27064"/>
    <cellStyle name="强调文字颜色 5 2 2 4 3 3" xfId="27065"/>
    <cellStyle name="40% - 强调文字颜色 1 2 3 7" xfId="27066"/>
    <cellStyle name="常规 2 9 2 2 7" xfId="27067"/>
    <cellStyle name="60% - 强调文字颜色 5 2 2 4 6" xfId="27068"/>
    <cellStyle name="40% - 强调文字颜色 3 2 2 2 9 2" xfId="27069"/>
    <cellStyle name="常规 10 3 3 2 6 3" xfId="27070"/>
    <cellStyle name="常规 6 11 3 2 2" xfId="27071"/>
    <cellStyle name="常规 10 2 3 2 2 3 6" xfId="27072"/>
    <cellStyle name="常规 10 2 3 2 2 3 5 2" xfId="27073"/>
    <cellStyle name="常规 10 3 3 2 6 2 2" xfId="27074"/>
    <cellStyle name="常规 2 3 3 2 3 4 2 2" xfId="27075"/>
    <cellStyle name="常规 6 9 2 3 4" xfId="27076"/>
    <cellStyle name="常规 6 7 5 3 2 2" xfId="27077"/>
    <cellStyle name="强调文字颜色 4 2 3 3 5 2" xfId="27078"/>
    <cellStyle name="常规 2 2 2 3 4 2 2 3" xfId="27079"/>
    <cellStyle name="常规 4 5 5 5 2" xfId="27080"/>
    <cellStyle name="常规 6 3 4 2 2 3 2 2" xfId="27081"/>
    <cellStyle name="常规 2 3 3 4 2 2 5" xfId="27082"/>
    <cellStyle name="常规 11 6 2 3 2 2 2" xfId="27083"/>
    <cellStyle name="常规 4 3 3 6 2 2" xfId="27084"/>
    <cellStyle name="常规 2 2 2 3 5 3 2 2" xfId="27085"/>
    <cellStyle name="常规 2 3 3 2 3 4 2" xfId="27086"/>
    <cellStyle name="常规 11 6 2 3 2 2" xfId="27087"/>
    <cellStyle name="常规 2 3 3 7 6 2" xfId="27088"/>
    <cellStyle name="20% - 强调文字颜色 3 2 6 3 2" xfId="27089"/>
    <cellStyle name="常规 4 5 5 4 3" xfId="27090"/>
    <cellStyle name="常规 10 2 3 2 2 2 5 2" xfId="27091"/>
    <cellStyle name="常规 33 4 3 2 2" xfId="27092"/>
    <cellStyle name="常规 28 4 3 2 2" xfId="27093"/>
    <cellStyle name="40% - 强调文字颜色 4 2" xfId="27094"/>
    <cellStyle name="常规 10 3 3 2 5 2 2" xfId="27095"/>
    <cellStyle name="常规 36 2" xfId="27096"/>
    <cellStyle name="常规 41 2" xfId="27097"/>
    <cellStyle name="常规 6 11 2 2 3 2 2" xfId="27098"/>
    <cellStyle name="常规 4 5 5 4 2" xfId="27099"/>
    <cellStyle name="常规 12 4 2 6" xfId="27100"/>
    <cellStyle name="常规 6 6 2 4 5 2" xfId="27101"/>
    <cellStyle name="常规 2 2 2 3 2 2 2 2 3" xfId="27102"/>
    <cellStyle name="常规 2 2 2 9 2" xfId="27103"/>
    <cellStyle name="40% - 强调文字颜色 5 2 3 2 3" xfId="27104"/>
    <cellStyle name="常规 10 3 2 4 4 2" xfId="27105"/>
    <cellStyle name="常规 4 3 3 2 3 2 2 2" xfId="27106"/>
    <cellStyle name="常规 4 5 5 4" xfId="27107"/>
    <cellStyle name="常规 2 2 4 10" xfId="27108"/>
    <cellStyle name="常规 11 3 3 5" xfId="27109"/>
    <cellStyle name="常规 10 3 3 2 4 2 2" xfId="27110"/>
    <cellStyle name="常规 4 5 5 3 2" xfId="27111"/>
    <cellStyle name="常规 10 3 3 2 4 2" xfId="27112"/>
    <cellStyle name="常规 6 2 5 2 8" xfId="27113"/>
    <cellStyle name="常规 6 3 2 2 2 2 2 5" xfId="27114"/>
    <cellStyle name="常规 2 2 11 6 2" xfId="27115"/>
    <cellStyle name="60% - 强调文字颜色 6 2 5 4" xfId="27116"/>
    <cellStyle name="常规 2 9 11" xfId="27117"/>
    <cellStyle name="常规 7 3 2 3 2 8" xfId="27118"/>
    <cellStyle name="40% - 强调文字颜色 1 2 2 4 4 2" xfId="27119"/>
    <cellStyle name="常规 2 2 9 2 3 5" xfId="27120"/>
    <cellStyle name="常规 3 3 3 5 3 2 2" xfId="27121"/>
    <cellStyle name="常规 7 3 2 10" xfId="27122"/>
    <cellStyle name="常规 10 3 3 2 3 5 2" xfId="27123"/>
    <cellStyle name="常规 6 3 2 4 5 2" xfId="27124"/>
    <cellStyle name="常规 2 5 3 2 4 6" xfId="27125"/>
    <cellStyle name="常规 2 5 3 2 3 6" xfId="27126"/>
    <cellStyle name="常规 6 5 3 2 4 5 2" xfId="27127"/>
    <cellStyle name="常规 2 5 3 2 2 7" xfId="27128"/>
    <cellStyle name="常规 4 2 2 4 3 2 2 2" xfId="27129"/>
    <cellStyle name="常规 11 2 3 5" xfId="27130"/>
    <cellStyle name="常规 4 5 5 2 2" xfId="27131"/>
    <cellStyle name="常规 6 2 4 4 3 3" xfId="27132"/>
    <cellStyle name="常规 2 2 3 2 6 3 2" xfId="27133"/>
    <cellStyle name="常规 5 2 4 6 2" xfId="27134"/>
    <cellStyle name="常规 6 9 2 6 2 2" xfId="27135"/>
    <cellStyle name="常规 10 3 3 2 3 2" xfId="27136"/>
    <cellStyle name="常规 6 3 3 2 3 2 2" xfId="27137"/>
    <cellStyle name="20% - 强调文字颜色 4 11 2" xfId="27138"/>
    <cellStyle name="常规 11 2 2 5" xfId="27139"/>
    <cellStyle name="常规 3 3 4 2 3 3 2" xfId="27140"/>
    <cellStyle name="常规 2 2 2 11" xfId="27141"/>
    <cellStyle name="常规 21 3 2 4 2" xfId="27142"/>
    <cellStyle name="常规 2 3 6 2 4 5" xfId="27143"/>
    <cellStyle name="常规 7 4 7 2" xfId="27144"/>
    <cellStyle name="常规 3 2 3 2 3 5 2 2" xfId="27145"/>
    <cellStyle name="常规 12 2 5 3 2" xfId="27146"/>
    <cellStyle name="常规 10 3 3 2 2 7" xfId="27147"/>
    <cellStyle name="常规 10 2 4 3 5 3" xfId="27148"/>
    <cellStyle name="常规 44" xfId="27149"/>
    <cellStyle name="常规 39" xfId="27150"/>
    <cellStyle name="常规 2 2 2 4 4 2 2 2" xfId="27151"/>
    <cellStyle name="常规 3 4 2 2 3 2 2" xfId="27152"/>
    <cellStyle name="常规 11 3 2 4 2" xfId="27153"/>
    <cellStyle name="常规 11 2 2 4" xfId="27154"/>
    <cellStyle name="解释性文本 2 2 2 7" xfId="27155"/>
    <cellStyle name="常规 29 4 7" xfId="27156"/>
    <cellStyle name="常规 34 4 7" xfId="27157"/>
    <cellStyle name="常规 2 4 2 2 3 3 3" xfId="27158"/>
    <cellStyle name="常规 2 2 2 10" xfId="27159"/>
    <cellStyle name="常规 2 3 6 2 4 4" xfId="27160"/>
    <cellStyle name="常规 6 2 4 2 9" xfId="27161"/>
    <cellStyle name="常规 7 2 5 2 4 2 2" xfId="27162"/>
    <cellStyle name="常规 2 4 2 2 2 7 2" xfId="27163"/>
    <cellStyle name="常规 12 3 2 3 3" xfId="27164"/>
    <cellStyle name="常规 6 2 4 2 8 2" xfId="27165"/>
    <cellStyle name="常规 3 2 2 3 2 2 2 3 2" xfId="27166"/>
    <cellStyle name="常规 15 2 2 2 3 4 2 2" xfId="27167"/>
    <cellStyle name="常规 6 13 2 3 2" xfId="27168"/>
    <cellStyle name="强调文字颜色 5 2 6 6" xfId="27169"/>
    <cellStyle name="强调文字颜色 1 2 6 3 2 2" xfId="27170"/>
    <cellStyle name="常规 2 4 2 2 2 2 5 2 2" xfId="27171"/>
    <cellStyle name="常规 2 8 7 2 2" xfId="27172"/>
    <cellStyle name="常规 6 8 7 3" xfId="27173"/>
    <cellStyle name="常规 11 2 2 3 2" xfId="27174"/>
    <cellStyle name="常规 2 3 6 2 4 3 2" xfId="27175"/>
    <cellStyle name="常规 2 4 2 3 2 3 3" xfId="27176"/>
    <cellStyle name="常规 2 2 2 2 2 2 2 2 3 2" xfId="27177"/>
    <cellStyle name="常规 12 3 3 7" xfId="27178"/>
    <cellStyle name="常规 6 6 2 3 6 3" xfId="27179"/>
    <cellStyle name="常规 10 3 3 2 2 5" xfId="27180"/>
    <cellStyle name="常规 2 3 6 2 4 2 2" xfId="27181"/>
    <cellStyle name="计算 2 2 9 2" xfId="27182"/>
    <cellStyle name="常规 6 5 3 2 4 4 3" xfId="27183"/>
    <cellStyle name="常规 11 2 2 2" xfId="27184"/>
    <cellStyle name="常规 7 3 11 2" xfId="27185"/>
    <cellStyle name="常规 2 3 6 2 4 2" xfId="27186"/>
    <cellStyle name="常规 6 2 4 4 3 2 2" xfId="27187"/>
    <cellStyle name="常规 6 2 4 4 3" xfId="27188"/>
    <cellStyle name="汇总 2 2 9 2" xfId="27189"/>
    <cellStyle name="40% - 强调文字颜色 3 2 2 5 2 3" xfId="27190"/>
    <cellStyle name="常规 2 2 4 7 2" xfId="27191"/>
    <cellStyle name="常规 6 6 2 6 3 2" xfId="27192"/>
    <cellStyle name="常规 7 2 4 3 2 2 3 2" xfId="27193"/>
    <cellStyle name="常规 11 4 4 2 2" xfId="27194"/>
    <cellStyle name="60% - 强调文字颜色 2 2 2 2 5" xfId="27195"/>
    <cellStyle name="常规 10 3 2 6 2 2" xfId="27196"/>
    <cellStyle name="常规 10 3 2 6" xfId="27197"/>
    <cellStyle name="常规 10 3 2 5" xfId="27198"/>
    <cellStyle name="常规 2 2 2 2 2 2 2 3 2 2" xfId="27199"/>
    <cellStyle name="常规 6 9 3 2 7 2" xfId="27200"/>
    <cellStyle name="常规 6 6 3 3 2 2 2 2" xfId="27201"/>
    <cellStyle name="常规 3 3 2 3 4 3 3" xfId="27202"/>
    <cellStyle name="常规 9 2 3 9 2" xfId="27203"/>
    <cellStyle name="常规 52 3 4 3" xfId="27204"/>
    <cellStyle name="常规 47 3 4 3" xfId="27205"/>
    <cellStyle name="常规 4 3 4 2 4 2" xfId="27206"/>
    <cellStyle name="常规 16 4 3 2" xfId="27207"/>
    <cellStyle name="常规 21 4 3 2" xfId="27208"/>
    <cellStyle name="常规 7 4 4 6 3" xfId="27209"/>
    <cellStyle name="常规 10 2 2 2 2 7 2" xfId="27210"/>
    <cellStyle name="常规 3 3 2 3 4 3 2" xfId="27211"/>
    <cellStyle name="常规 2 2 2 3 5 7" xfId="27212"/>
    <cellStyle name="链接单元格 2 2 3 4 2 2" xfId="27213"/>
    <cellStyle name="常规 5 2 5 2 3 2 2" xfId="27214"/>
    <cellStyle name="常规 6 6 2 4 3 2" xfId="27215"/>
    <cellStyle name="常规 2 2 2 7 2" xfId="27216"/>
    <cellStyle name="40% - 强调文字颜色 3 2 2 3 2 3" xfId="27217"/>
    <cellStyle name="常规 8 2 3 2 2 3" xfId="27218"/>
    <cellStyle name="常规 2 4 6 5 2 2" xfId="27219"/>
    <cellStyle name="强调文字颜色 4 2 2 2 11" xfId="27220"/>
    <cellStyle name="40% - 强调文字颜色 5 2 3 3 4" xfId="27221"/>
    <cellStyle name="常规 2 2 2 5 2 3 2 2" xfId="27222"/>
    <cellStyle name="常规 10 3 2 4 5 3" xfId="27223"/>
    <cellStyle name="强调文字颜色 4 2 2 2 10 2" xfId="27224"/>
    <cellStyle name="40% - 强调文字颜色 5 2 3 3 3 2" xfId="27225"/>
    <cellStyle name="常规 10 3 2 4 5 2 2" xfId="27226"/>
    <cellStyle name="常规 10 3 2 4 4 2 2" xfId="27227"/>
    <cellStyle name="40% - 强调文字颜色 5 2 3 2 3 2" xfId="27228"/>
    <cellStyle name="常规 6 6 2 4 5 2 2" xfId="27229"/>
    <cellStyle name="常规 2 2 2 9 2 2" xfId="27230"/>
    <cellStyle name="常规 15 3 2 2 3 4" xfId="27231"/>
    <cellStyle name="常规 6 6 2 4 4 2 2" xfId="27232"/>
    <cellStyle name="常规 2 2 2 8 2 2" xfId="27233"/>
    <cellStyle name="常规 10 17" xfId="27234"/>
    <cellStyle name="常规 10 3 2 4 3 2 2" xfId="27235"/>
    <cellStyle name="常规 10 3 2 3 7" xfId="27236"/>
    <cellStyle name="常规 9 2 2 2 4 3 2" xfId="27237"/>
    <cellStyle name="常规 2 2 2 3 4 4 3" xfId="27238"/>
    <cellStyle name="常规 6 4 4 4 2 3" xfId="27239"/>
    <cellStyle name="常规 10 3 2 3 6" xfId="27240"/>
    <cellStyle name="常规 2 2 5 2 6 2 2" xfId="27241"/>
    <cellStyle name="常规 2 2 2 3 4 4 2" xfId="27242"/>
    <cellStyle name="常规 6 4 4 4 2 2" xfId="27243"/>
    <cellStyle name="常规 10 3 2 3 5" xfId="27244"/>
    <cellStyle name="强调文字颜色 2 2 6 3 2" xfId="27245"/>
    <cellStyle name="常规 15 2 3 2 3 4 2" xfId="27246"/>
    <cellStyle name="常规 3 2 2 4 2 2 2 3" xfId="27247"/>
    <cellStyle name="20% - 强调文字颜色 6 2 2 4 2 3" xfId="27248"/>
    <cellStyle name="常规 2 4 4 2 2 6" xfId="27249"/>
    <cellStyle name="常规 9 2 2 3 2 3 5" xfId="27250"/>
    <cellStyle name="常规 10 3 2 3 3 2" xfId="27251"/>
    <cellStyle name="常规 2 2 3 2 6 2 2" xfId="27252"/>
    <cellStyle name="常规 6 2 4 4 2 3" xfId="27253"/>
    <cellStyle name="常规 4 2 2 4 2 7" xfId="27254"/>
    <cellStyle name="强调文字颜色 5 2 6 2 2" xfId="27255"/>
    <cellStyle name="常规 2 5 3 5 2 2 2" xfId="27256"/>
    <cellStyle name="40% - 强调文字颜色 1 18" xfId="27257"/>
    <cellStyle name="常规 21 4 3 4 2" xfId="27258"/>
    <cellStyle name="强调文字颜色 5 2 11 2 2" xfId="27259"/>
    <cellStyle name="常规 10 5 2 4" xfId="27260"/>
    <cellStyle name="常规 3 3 2 2 2 7 2" xfId="27261"/>
    <cellStyle name="常规 10 3 2 2 7 2" xfId="27262"/>
    <cellStyle name="常规 9 2 2 2 4 2 2 2" xfId="27263"/>
    <cellStyle name="常规 2 2 2 3 4 3 3 2" xfId="27264"/>
    <cellStyle name="常规 10 8 4 7" xfId="27265"/>
    <cellStyle name="常规 21 2 3 4 3 3" xfId="27266"/>
    <cellStyle name="常规 2 4 3 4 2 6" xfId="27267"/>
    <cellStyle name="常规 2 2 9 3 2 3" xfId="27268"/>
    <cellStyle name="常规 10 3 2 2 3 6" xfId="27269"/>
    <cellStyle name="常规 2 8 3 5" xfId="27270"/>
    <cellStyle name="常规 2 3 2 10" xfId="27271"/>
    <cellStyle name="常规 10 3 2 2 3 5 2" xfId="27272"/>
    <cellStyle name="常规 6 3 4 9" xfId="27273"/>
    <cellStyle name="常规 10 7 8 2" xfId="27274"/>
    <cellStyle name="常规 10 2 2 2 2 2 5 2 2" xfId="27275"/>
    <cellStyle name="常规 2 4 3 2 4 7" xfId="27276"/>
    <cellStyle name="常规 2 8 2 6" xfId="27277"/>
    <cellStyle name="20% - 强调文字颜色 5 2 2 2 9 2" xfId="27278"/>
    <cellStyle name="常规 9 6 3 4 2" xfId="27279"/>
    <cellStyle name="常规 10 3 2 2 3 4 3" xfId="27280"/>
    <cellStyle name="常规 2 8 2 5 2" xfId="27281"/>
    <cellStyle name="常规 10 3 2 2 3 4 2 2" xfId="27282"/>
    <cellStyle name="20% - 强调文字颜色 4 2 2 12" xfId="27283"/>
    <cellStyle name="常规 2 7 3 2 2 2 2" xfId="27284"/>
    <cellStyle name="常规 2 4 3 2 4 6" xfId="27285"/>
    <cellStyle name="强调文字颜色 6 2 2 5 3 2" xfId="27286"/>
    <cellStyle name="40% - 强调文字颜色 1 5 2" xfId="27287"/>
    <cellStyle name="常规 38" xfId="27288"/>
    <cellStyle name="常规 43" xfId="27289"/>
    <cellStyle name="常规 10 2 4 3 5 2" xfId="27290"/>
    <cellStyle name="常规 6 4 3 6 2 2 2" xfId="27291"/>
    <cellStyle name="常规 2 8 2 5" xfId="27292"/>
    <cellStyle name="常规 10 3 2 2 3 4 2" xfId="27293"/>
    <cellStyle name="常规 2 4 3 2 3 7" xfId="27294"/>
    <cellStyle name="常规 4 2 4 3 6 2" xfId="27295"/>
    <cellStyle name="40% - 强调文字颜色 6 2 2 2 2 3 3" xfId="27296"/>
    <cellStyle name="常规 15 2 6 4 2 2" xfId="27297"/>
    <cellStyle name="常规 50 2 6 2" xfId="27298"/>
    <cellStyle name="常规 45 2 6 2" xfId="27299"/>
    <cellStyle name="常规 7 5 6 3" xfId="27300"/>
    <cellStyle name="强调文字颜色 6 2 2 5 2 2 2" xfId="27301"/>
    <cellStyle name="常规 2 4 3 2 3 6" xfId="27302"/>
    <cellStyle name="40% - 强调文字颜色 1 4 2" xfId="27303"/>
    <cellStyle name="强调文字颜色 6 2 2 5 2 2" xfId="27304"/>
    <cellStyle name="常规 10 3 2 2 3 3 2" xfId="27305"/>
    <cellStyle name="常规 2 4 3 2 2 7" xfId="27306"/>
    <cellStyle name="40% - 强调文字颜色 4 2 3 4 3" xfId="27307"/>
    <cellStyle name="常规 6 4 3 4 3 3 2" xfId="27308"/>
    <cellStyle name="常规 10 2 2 4 6 2" xfId="27309"/>
    <cellStyle name="常规 2 2 2 2 4 5 2 2" xfId="27310"/>
    <cellStyle name="常规 10 3 2 2 3 2 3" xfId="27311"/>
    <cellStyle name="常规 9 6 3 2 2" xfId="27312"/>
    <cellStyle name="常规 2 2 3 3 2 8 2" xfId="27313"/>
    <cellStyle name="常规 10 2 2 2 4 4" xfId="27314"/>
    <cellStyle name="20% - 强调文字颜色 5 2 2 2 7 2" xfId="27315"/>
    <cellStyle name="常规 7 2 2 2 2 2 4" xfId="27316"/>
    <cellStyle name="常规 2 2 5 3" xfId="27317"/>
    <cellStyle name="常规 2 4 3 2 2 6 2" xfId="27318"/>
    <cellStyle name="常规 11 2 4 4" xfId="27319"/>
    <cellStyle name="40% - 强调文字颜色 3 2 2 2 3 2 2" xfId="27320"/>
    <cellStyle name="常规 21 4 4 5 2 2" xfId="27321"/>
    <cellStyle name="常规 24 3 3" xfId="27322"/>
    <cellStyle name="常规 19 3 3" xfId="27323"/>
    <cellStyle name="20% - 强调文字颜色 5 2 2 4 3" xfId="27324"/>
    <cellStyle name="常规 10 6 3 4 2" xfId="27325"/>
    <cellStyle name="60% - 强调文字颜色 5 2 6" xfId="27326"/>
    <cellStyle name="常规 2 2 3 3 4 4" xfId="27327"/>
    <cellStyle name="常规 10 3 2 2 3 2 2 2" xfId="27328"/>
    <cellStyle name="常规 2 4 3 2 2 6" xfId="27329"/>
    <cellStyle name="常规 10 3 2 2 3 2 2" xfId="27330"/>
    <cellStyle name="常规 7 2 3 4 4 2 2 2" xfId="27331"/>
    <cellStyle name="常规 10 3 2 2 2 7" xfId="27332"/>
    <cellStyle name="常规 10 3 2 2 2 6" xfId="27333"/>
    <cellStyle name="常规 6 6 7 5 2" xfId="27334"/>
    <cellStyle name="常规 2 7 3 6" xfId="27335"/>
    <cellStyle name="常规 2 2 12 6 2" xfId="27336"/>
    <cellStyle name="常规 9 6 2 5 2" xfId="27337"/>
    <cellStyle name="常规 10 3 2 2 2 5 3" xfId="27338"/>
    <cellStyle name="注释 2 2 2 5 3" xfId="27339"/>
    <cellStyle name="常规 5 2 4 2 8" xfId="27340"/>
    <cellStyle name="40% - 强调文字颜色 1 13 2" xfId="27341"/>
    <cellStyle name="60% - 强调文字颜色 5 2 2 3" xfId="27342"/>
    <cellStyle name="常规 3 3 2 5 2 2 2" xfId="27343"/>
    <cellStyle name="常规 2 7 3 5" xfId="27344"/>
    <cellStyle name="常规 10 3 2 2 2 5 2" xfId="27345"/>
    <cellStyle name="常规 2 7 2 6" xfId="27346"/>
    <cellStyle name="常规 6 6 7 4 2" xfId="27347"/>
    <cellStyle name="常规 10 3 2 2 2 4 3" xfId="27348"/>
    <cellStyle name="常规 9 6 2 4 2" xfId="27349"/>
    <cellStyle name="常规 2 2 12 5 2" xfId="27350"/>
    <cellStyle name="常规 2 7 2 5 2" xfId="27351"/>
    <cellStyle name="常规 10 3 2 2 2 4 2 2" xfId="27352"/>
    <cellStyle name="常规 2 7 2 5" xfId="27353"/>
    <cellStyle name="常规 10 3 2 2 2 4 2" xfId="27354"/>
    <cellStyle name="常规 10 3 2 2 2 3 2" xfId="27355"/>
    <cellStyle name="常规 3 2 2 4 4 6 2" xfId="27356"/>
    <cellStyle name="常规 10 3 2 2 2 2" xfId="27357"/>
    <cellStyle name="常规 6 2 4 4 2 2" xfId="27358"/>
    <cellStyle name="常规 10 3 2 2" xfId="27359"/>
    <cellStyle name="60% - 强调文字颜色 3 2 4 2 2" xfId="27360"/>
    <cellStyle name="常规 6 3 3 3 2 7 2" xfId="27361"/>
    <cellStyle name="常规 2 5 5 3 2 2" xfId="27362"/>
    <cellStyle name="40% - 强调文字颜色 4 2 5 3 2" xfId="27363"/>
    <cellStyle name="常规 10 3 2" xfId="27364"/>
    <cellStyle name="60% - 强调文字颜色 5 2 2 2 8 2" xfId="27365"/>
    <cellStyle name="解释性文本 2 2 4 3" xfId="27366"/>
    <cellStyle name="常规 34 6 3" xfId="27367"/>
    <cellStyle name="常规 29 6 3" xfId="27368"/>
    <cellStyle name="60% - 强调文字颜色 3 2 4 2" xfId="27369"/>
    <cellStyle name="常规 6 3 3 3 2 7" xfId="27370"/>
    <cellStyle name="常规 10 3 3 2 2 2 2" xfId="27371"/>
    <cellStyle name="常规 6 2 4 4" xfId="27372"/>
    <cellStyle name="常规 3 2 3 3 4 5" xfId="27373"/>
    <cellStyle name="常规 6 5 7 3 2" xfId="27374"/>
    <cellStyle name="常规 2 8 4 2 2 2" xfId="27375"/>
    <cellStyle name="常规 2 2 3 2 2 3 4 2 2" xfId="27376"/>
    <cellStyle name="常规 6 5 7 3" xfId="27377"/>
    <cellStyle name="常规 2 8 4 2 2" xfId="27378"/>
    <cellStyle name="常规 10 2 9 6" xfId="27379"/>
    <cellStyle name="常规 51 2 2 2" xfId="27380"/>
    <cellStyle name="常规 46 2 2 2" xfId="27381"/>
    <cellStyle name="20% - 强调文字颜色 3 2 6 2 3" xfId="27382"/>
    <cellStyle name="60% - 强调文字颜色 5 2 3 3 2" xfId="27383"/>
    <cellStyle name="常规 7 4 6 4" xfId="27384"/>
    <cellStyle name="常规 10 2 2 2 2 3 3 2" xfId="27385"/>
    <cellStyle name="常规 11 5 8" xfId="27386"/>
    <cellStyle name="常规 13 3 2 2 3 2" xfId="27387"/>
    <cellStyle name="常规 10 2 9 5 2 2" xfId="27388"/>
    <cellStyle name="常规 10 3 4 2 6" xfId="27389"/>
    <cellStyle name="常规 6 8 3 6 2 2" xfId="27390"/>
    <cellStyle name="常规 4 3 4 6 2" xfId="27391"/>
    <cellStyle name="常规 2 2 2 3 6 3 2" xfId="27392"/>
    <cellStyle name="常规 13 3 2 2 3" xfId="27393"/>
    <cellStyle name="常规 10 2 9 5 2" xfId="27394"/>
    <cellStyle name="常规 21 2 2 2 5 3" xfId="27395"/>
    <cellStyle name="常规 6 3 2 5 2 3" xfId="27396"/>
    <cellStyle name="常规 4 2 3 2 2 3 4" xfId="27397"/>
    <cellStyle name="常规 2 3 6 2 3 2" xfId="27398"/>
    <cellStyle name="常规 7 3 10 2" xfId="27399"/>
    <cellStyle name="常规 14 3 5 4" xfId="27400"/>
    <cellStyle name="常规 10 2 9 4 3" xfId="27401"/>
    <cellStyle name="常规 4 2 3 2 2 3 3 2" xfId="27402"/>
    <cellStyle name="常规 14 3 5 3 2" xfId="27403"/>
    <cellStyle name="常规 34 2 3 2 2" xfId="27404"/>
    <cellStyle name="常规 29 2 3 2 2" xfId="27405"/>
    <cellStyle name="40% - 强调文字颜色 1 2 2 3" xfId="27406"/>
    <cellStyle name="常规 7 3 6 4" xfId="27407"/>
    <cellStyle name="60% - 强调文字颜色 5 2 2 3 2" xfId="27408"/>
    <cellStyle name="常规 10 2 2 2 2 2 3 2" xfId="27409"/>
    <cellStyle name="常规 10 5 8" xfId="27410"/>
    <cellStyle name="常规 10 2 9 4 2 2" xfId="27411"/>
    <cellStyle name="常规 22 2 2 6 2" xfId="27412"/>
    <cellStyle name="常规 17 2 2 6 2" xfId="27413"/>
    <cellStyle name="常规 2 2 4 2 2 2 6" xfId="27414"/>
    <cellStyle name="常规 4 3 4 5 2" xfId="27415"/>
    <cellStyle name="常规 2 2 2 3 6 2 2" xfId="27416"/>
    <cellStyle name="常规 9 4 6 2" xfId="27417"/>
    <cellStyle name="常规 10 2 9 4 2" xfId="27418"/>
    <cellStyle name="计算 2 3 6" xfId="27419"/>
    <cellStyle name="60% - 强调文字颜色 2 2 2 4 2 3" xfId="27420"/>
    <cellStyle name="常规 53 4 2 2" xfId="27421"/>
    <cellStyle name="常规 48 4 2 2" xfId="27422"/>
    <cellStyle name="常规 7 2 3 2 3 5" xfId="27423"/>
    <cellStyle name="常规 10 2 9 3" xfId="27424"/>
    <cellStyle name="常规 7 2 3 6 4 2" xfId="27425"/>
    <cellStyle name="常规 6 2 6 7" xfId="27426"/>
    <cellStyle name="常规 14 3 3 3 2" xfId="27427"/>
    <cellStyle name="常规 10 2 9 2 2 2" xfId="27428"/>
    <cellStyle name="常规 7 2 3 2 3 4 2 2" xfId="27429"/>
    <cellStyle name="常规 6 6 2 2 3 3 3 3" xfId="27430"/>
    <cellStyle name="常规 9 3 3 2 3 5" xfId="27431"/>
    <cellStyle name="常规 7 2 3 6 4" xfId="27432"/>
    <cellStyle name="常规 14 3 3 3" xfId="27433"/>
    <cellStyle name="常规 7 2 3 2 3 4 2" xfId="27434"/>
    <cellStyle name="常规 10 2 9 2 2" xfId="27435"/>
    <cellStyle name="常规 4 2 7 2 2 2" xfId="27436"/>
    <cellStyle name="常规 10 3 2 3" xfId="27437"/>
    <cellStyle name="常规 4 4 2 3 4" xfId="27438"/>
    <cellStyle name="常规 2 3 2 4 5 3" xfId="27439"/>
    <cellStyle name="常规 10 4 4 2 2" xfId="27440"/>
    <cellStyle name="常规 7 2 4 2 2 2 3 2" xfId="27441"/>
    <cellStyle name="60% - 强调文字颜色 1 2 2 2 5" xfId="27442"/>
    <cellStyle name="常规 10 2 2 6 2 2" xfId="27443"/>
    <cellStyle name="常规 5 4 3 2" xfId="27444"/>
    <cellStyle name="常规 10 2 8 6 2" xfId="27445"/>
    <cellStyle name="常规 14 2 5 3 2" xfId="27446"/>
    <cellStyle name="常规 7 2 3 2 2 6 2 2" xfId="27447"/>
    <cellStyle name="常规 10 2 8 4 2 2" xfId="27448"/>
    <cellStyle name="常规 55 2 2 4 2" xfId="27449"/>
    <cellStyle name="常规 14 2 4 4" xfId="27450"/>
    <cellStyle name="常规 14 2 4 3 2" xfId="27451"/>
    <cellStyle name="常规 7 2 3 2 2 5 2 2" xfId="27452"/>
    <cellStyle name="常规 10 2 8 3 2 2" xfId="27453"/>
    <cellStyle name="常规 7 2 3 2 2 5 2" xfId="27454"/>
    <cellStyle name="常规 10 2 8 3 2" xfId="27455"/>
    <cellStyle name="常规 7 2 3 2 2 5" xfId="27456"/>
    <cellStyle name="常规 10 2 8 3" xfId="27457"/>
    <cellStyle name="常规 14 2 3 3 2" xfId="27458"/>
    <cellStyle name="常规 5 2 6 7" xfId="27459"/>
    <cellStyle name="常规 7 2 2 6 4 2" xfId="27460"/>
    <cellStyle name="常规 7 2 3 2 2 4 2 2" xfId="27461"/>
    <cellStyle name="常规 10 2 8 2 2 2" xfId="27462"/>
    <cellStyle name="常规 6 2 8 4" xfId="27463"/>
    <cellStyle name="常规 10 3 3 2 2 6 2" xfId="27464"/>
    <cellStyle name="60% - 强调文字颜色 4 2 2 2 3 4 3" xfId="27465"/>
    <cellStyle name="常规 5 4 2 3" xfId="27466"/>
    <cellStyle name="强调文字颜色 6 2 4 2 2" xfId="27467"/>
    <cellStyle name="常规 4 3 2 2 2 7" xfId="27468"/>
    <cellStyle name="常规 5 2 2 5 3 2 2" xfId="27469"/>
    <cellStyle name="60% - 强调文字颜色 4 2 2 2 3 4 2" xfId="27470"/>
    <cellStyle name="常规 5 4 2 2" xfId="27471"/>
    <cellStyle name="常规 13 2 4" xfId="27472"/>
    <cellStyle name="常规 6 8 2 3 5 2" xfId="27473"/>
    <cellStyle name="常规 6 6 2 2 2 2 4" xfId="27474"/>
    <cellStyle name="常规 7 4 5 7 2" xfId="27475"/>
    <cellStyle name="40% - 强调文字颜色 5 2 2 4 3" xfId="27476"/>
    <cellStyle name="常规 10 3 2 3 6 2" xfId="27477"/>
    <cellStyle name="常规 2 2 2 3 4 4 2 2" xfId="27478"/>
    <cellStyle name="常规 6 2 4 5" xfId="27479"/>
    <cellStyle name="常规 10 3 3 2 2 2 3" xfId="27480"/>
    <cellStyle name="常规 10 2 7 6 2 2" xfId="27481"/>
    <cellStyle name="常规 2 3 3 5 6 2" xfId="27482"/>
    <cellStyle name="常规 4 5 3 4 3" xfId="27483"/>
    <cellStyle name="20% - 强调文字颜色 3 2 4 3 2" xfId="27484"/>
    <cellStyle name="常规 10 2 7 6 2" xfId="27485"/>
    <cellStyle name="常规 10 3 2 2 6 2" xfId="27486"/>
    <cellStyle name="常规 2 2 2 3 4 3 2 2" xfId="27487"/>
    <cellStyle name="常规 10 2 7 5 2 2" xfId="27488"/>
    <cellStyle name="常规 2 3 3 5 5 2" xfId="27489"/>
    <cellStyle name="常规 4 5 3 3 3" xfId="27490"/>
    <cellStyle name="20% - 强调文字颜色 3 2 4 2 2" xfId="27491"/>
    <cellStyle name="常规 10 2 7 5 2" xfId="27492"/>
    <cellStyle name="常规 6 2 4 3 2" xfId="27493"/>
    <cellStyle name="常规 10 2 7 5" xfId="27494"/>
    <cellStyle name="常规 2 5 2 2 3 6" xfId="27495"/>
    <cellStyle name="强调文字颜色 3 2 5 4 2 2" xfId="27496"/>
    <cellStyle name="常规 2 4 4 5 4 3" xfId="27497"/>
    <cellStyle name="常规 6 10 2 2 3 5" xfId="27498"/>
    <cellStyle name="常规 2 2 2 3 4 2 2 2" xfId="27499"/>
    <cellStyle name="常规 10 2 7 4 2 2" xfId="27500"/>
    <cellStyle name="常规 6 3 3 6 2 2 2" xfId="27501"/>
    <cellStyle name="常规 21 2 3 3 5 2 2" xfId="27502"/>
    <cellStyle name="常规 10 2 7 4 2" xfId="27503"/>
    <cellStyle name="60% - 强调文字颜色 2 3 2" xfId="27504"/>
    <cellStyle name="常规 6 3 3 6 2 2" xfId="27505"/>
    <cellStyle name="常规 21 2 3 3 5 2" xfId="27506"/>
    <cellStyle name="常规 6 5 3 8 2 2" xfId="27507"/>
    <cellStyle name="常规 10 2 7 4" xfId="27508"/>
    <cellStyle name="常规 10 2 7 3 4 3" xfId="27509"/>
    <cellStyle name="常规 7 2 3 2 3 5 2" xfId="27510"/>
    <cellStyle name="常规 10 2 9 3 2" xfId="27511"/>
    <cellStyle name="常规 23 6 2 2" xfId="27512"/>
    <cellStyle name="链接单元格 2 2 7 3" xfId="27513"/>
    <cellStyle name="常规 6 9 2 7 2 2" xfId="27514"/>
    <cellStyle name="常规 5 2 5 6 2" xfId="27515"/>
    <cellStyle name="常规 10 3 3 3 3 2" xfId="27516"/>
    <cellStyle name="常规 10 2 7 3 4 2 2" xfId="27517"/>
    <cellStyle name="常规 10 2 7 3 4 2" xfId="27518"/>
    <cellStyle name="常规 9 9 6" xfId="27519"/>
    <cellStyle name="常规 10 2 7 3 3 3" xfId="27520"/>
    <cellStyle name="常规 2 8 2 2 3 2 2" xfId="27521"/>
    <cellStyle name="常规 6 3 7 4 2 2" xfId="27522"/>
    <cellStyle name="常规 9 9 5 2" xfId="27523"/>
    <cellStyle name="常规 10 2 7 3 3 2 2" xfId="27524"/>
    <cellStyle name="常规 2 2 8 2 2 2" xfId="27525"/>
    <cellStyle name="常规 5 6 2 3 4" xfId="27526"/>
    <cellStyle name="常规 2 4 4 4 5 3" xfId="27527"/>
    <cellStyle name="常规 2 5 2 2 2 6" xfId="27528"/>
    <cellStyle name="常规 24 2 3 4" xfId="27529"/>
    <cellStyle name="常规 19 2 3 4" xfId="27530"/>
    <cellStyle name="标题 3 2 2" xfId="27531"/>
    <cellStyle name="常规 22 3 8" xfId="27532"/>
    <cellStyle name="常规 17 3 8" xfId="27533"/>
    <cellStyle name="常规 9 8 5 2" xfId="27534"/>
    <cellStyle name="常规 10 2 7 3 2 2 2" xfId="27535"/>
    <cellStyle name="强调文字颜色 3 2 5 3 2 2" xfId="27536"/>
    <cellStyle name="常规 5 6 2 2 4" xfId="27537"/>
    <cellStyle name="常规 2 4 4 4 4 3" xfId="27538"/>
    <cellStyle name="常规 2 2 3 3 5 2 3" xfId="27539"/>
    <cellStyle name="20% - 强调文字颜色 2 2 2 2 2 3" xfId="27540"/>
    <cellStyle name="常规 6 2 2 6 6" xfId="27541"/>
    <cellStyle name="常规 49 2 2 3 3" xfId="27542"/>
    <cellStyle name="常规 54 2 2 3 3" xfId="27543"/>
    <cellStyle name="好 4 3" xfId="27544"/>
    <cellStyle name="常规 10 2 7 3 2" xfId="27545"/>
    <cellStyle name="常规 10 2 7 3" xfId="27546"/>
    <cellStyle name="常规 14 2 3 3" xfId="27547"/>
    <cellStyle name="常规 7 2 2 6 4" xfId="27548"/>
    <cellStyle name="常规 6 6 2 2 3 2 3 3" xfId="27549"/>
    <cellStyle name="常规 7 2 3 2 2 4 2" xfId="27550"/>
    <cellStyle name="常规 10 2 8 2 2" xfId="27551"/>
    <cellStyle name="常规 3 9 5 6" xfId="27552"/>
    <cellStyle name="常规 5 2 5 7" xfId="27553"/>
    <cellStyle name="常规 6 9 2 7 3" xfId="27554"/>
    <cellStyle name="常规 14 2 3 2 2" xfId="27555"/>
    <cellStyle name="常规 7 2 2 6 3 2" xfId="27556"/>
    <cellStyle name="常规 6 6 2 2 3 2 3 2 2" xfId="27557"/>
    <cellStyle name="常规 67 2 3" xfId="27558"/>
    <cellStyle name="60% - 强调文字颜色 5 2 2 7" xfId="27559"/>
    <cellStyle name="常规 3 9 5 4 2" xfId="27560"/>
    <cellStyle name="常规 3 9 5 4" xfId="27561"/>
    <cellStyle name="常规 21 4 5 2 2" xfId="27562"/>
    <cellStyle name="常规 10 2 7 2 4 3" xfId="27563"/>
    <cellStyle name="常规 3 9 5 3 2" xfId="27564"/>
    <cellStyle name="常规 10 7 2 4" xfId="27565"/>
    <cellStyle name="常规 12 2 2 3 3 2" xfId="27566"/>
    <cellStyle name="常规 3 3 2 4 2 3" xfId="27567"/>
    <cellStyle name="常规 15 3 2 4 5 2 2" xfId="27568"/>
    <cellStyle name="60% - 强调文字颜色 1 2 2 2 3 6" xfId="27569"/>
    <cellStyle name="常规 10 2 7 2 3 3" xfId="27570"/>
    <cellStyle name="常规 14 2 2 2 3" xfId="27571"/>
    <cellStyle name="常规 7 2 2 5 3 3" xfId="27572"/>
    <cellStyle name="常规 2 2 2 2 3 2 3 5" xfId="27573"/>
    <cellStyle name="常规 27 3 3 4 2 2" xfId="27574"/>
    <cellStyle name="常规 58 4 4 3" xfId="27575"/>
    <cellStyle name="常规 2 2 2 3 4 3 3 2 2" xfId="27576"/>
    <cellStyle name="常规 65 2 3" xfId="27577"/>
    <cellStyle name="常规 6 6 2 3 4 2 3" xfId="27578"/>
    <cellStyle name="常规 2 2 3 2 2 2 3 5 2" xfId="27579"/>
    <cellStyle name="常规 8 2 3 4 2 2 2" xfId="27580"/>
    <cellStyle name="常规 2 2 3 2 3 4 4" xfId="27581"/>
    <cellStyle name="常规 6 8 8 2 2" xfId="27582"/>
    <cellStyle name="常规 23 2 3 4" xfId="27583"/>
    <cellStyle name="常规 18 2 3 4" xfId="27584"/>
    <cellStyle name="常规 4 6 11" xfId="27585"/>
    <cellStyle name="常规 10 2 7 2 2" xfId="27586"/>
    <cellStyle name="常规 2 3 3 4 8 2" xfId="27587"/>
    <cellStyle name="常规 4 5 2 6 3" xfId="27588"/>
    <cellStyle name="20% - 强调文字颜色 3 2 3 5 2" xfId="27589"/>
    <cellStyle name="常规 10 2 6 8 2" xfId="27590"/>
    <cellStyle name="常规 10 2 6 6" xfId="27591"/>
    <cellStyle name="常规 27 3 2 3 2 2" xfId="27592"/>
    <cellStyle name="常规 57 3 4 3" xfId="27593"/>
    <cellStyle name="常规 3 8 8 2" xfId="27594"/>
    <cellStyle name="常规 2 2 2 3 3 3 2" xfId="27595"/>
    <cellStyle name="20% - 强调文字颜色 3 2 3 2 2" xfId="27596"/>
    <cellStyle name="常规 2 3 3 4 5 2" xfId="27597"/>
    <cellStyle name="常规 4 5 2 3 3" xfId="27598"/>
    <cellStyle name="链接单元格 2 5" xfId="27599"/>
    <cellStyle name="常规 32 4 2" xfId="27600"/>
    <cellStyle name="常规 27 4 2" xfId="27601"/>
    <cellStyle name="常规 2 3 3 4 5" xfId="27602"/>
    <cellStyle name="20% - 强调文字颜色 3 2 3 2" xfId="27603"/>
    <cellStyle name="常规 4 4 6 2 2" xfId="27604"/>
    <cellStyle name="常规 10 2 6 5" xfId="27605"/>
    <cellStyle name="注释 2 2 3 5" xfId="27606"/>
    <cellStyle name="常规 2 2 2 3 3 2 7" xfId="27607"/>
    <cellStyle name="常规 10 3 2 2 6 2 2" xfId="27608"/>
    <cellStyle name="常规 64 2 3" xfId="27609"/>
    <cellStyle name="常规 59 2 3" xfId="27610"/>
    <cellStyle name="常规 2 2 2 3 4 3 2 2 2" xfId="27611"/>
    <cellStyle name="检查单元格 2 8 2" xfId="27612"/>
    <cellStyle name="常规 9 2 8" xfId="27613"/>
    <cellStyle name="常规 2 6 4 5 2" xfId="27614"/>
    <cellStyle name="常规 10 2 6 4 7" xfId="27615"/>
    <cellStyle name="常规 11 6 2 5 2 2" xfId="27616"/>
    <cellStyle name="20% - 强调文字颜色 1 2 9 2" xfId="27617"/>
    <cellStyle name="常规 7 2 3 4 4 4 2 2" xfId="27618"/>
    <cellStyle name="常规 9 2 6 3" xfId="27619"/>
    <cellStyle name="常规 8 3 5 2 2 2" xfId="27620"/>
    <cellStyle name="注释 2 2 3 3 2" xfId="27621"/>
    <cellStyle name="常规 2 2 2 3 3 2 5 2" xfId="27622"/>
    <cellStyle name="常规 9 2 6 2" xfId="27623"/>
    <cellStyle name="常规 10 2 6 4 5 2" xfId="27624"/>
    <cellStyle name="常规 2 2 2 3 3 2 5" xfId="27625"/>
    <cellStyle name="常规 8 3 5 2 2" xfId="27626"/>
    <cellStyle name="注释 2 2 3 3" xfId="27627"/>
    <cellStyle name="常规 6 3 3 4 2 4 2 2" xfId="27628"/>
    <cellStyle name="常规 2 2 3 2 6 5" xfId="27629"/>
    <cellStyle name="常规 18 5 4" xfId="27630"/>
    <cellStyle name="常规 10 6 2 6 3" xfId="27631"/>
    <cellStyle name="常规 8 2 3 5 3 2" xfId="27632"/>
    <cellStyle name="常规 59 3 2 2 2" xfId="27633"/>
    <cellStyle name="常规 9 2 6" xfId="27634"/>
    <cellStyle name="常规 4 2 2 4 2 3 2 2" xfId="27635"/>
    <cellStyle name="常规 10 2 6 4 5" xfId="27636"/>
    <cellStyle name="常规 13 3 9" xfId="27637"/>
    <cellStyle name="强调文字颜色 2 2 5 5" xfId="27638"/>
    <cellStyle name="常规 15 2 3 2 2 6" xfId="27639"/>
    <cellStyle name="常规 10 2 6 4 4 2 2" xfId="27640"/>
    <cellStyle name="注释 2 2 3 2 2" xfId="27641"/>
    <cellStyle name="常规 2 2 2 3 3 2 4 2" xfId="27642"/>
    <cellStyle name="常规 10 2 6 4 4 2" xfId="27643"/>
    <cellStyle name="常规 21 2 2 4 3 2 2" xfId="27644"/>
    <cellStyle name="常规 2 2 2 3 3 2 3 3" xfId="27645"/>
    <cellStyle name="常规 2 2 2 3 3 2 3 2 2" xfId="27646"/>
    <cellStyle name="常规 10 2 6 4 3 2 2" xfId="27647"/>
    <cellStyle name="常规 57 3 3 3" xfId="27648"/>
    <cellStyle name="常规 3 8 7 2" xfId="27649"/>
    <cellStyle name="常规 3 10 3 4" xfId="27650"/>
    <cellStyle name="强调文字颜色 4 2 2 3 5 2" xfId="27651"/>
    <cellStyle name="常规 2 2 2 3 3 2 2 3" xfId="27652"/>
    <cellStyle name="常规 2 2 2 3 3 2 2 2 2" xfId="27653"/>
    <cellStyle name="常规 10 2 6 4 2 2 2" xfId="27654"/>
    <cellStyle name="常规 6 4 2 2 2 2 7 2" xfId="27655"/>
    <cellStyle name="常规 2 2 2 3 3 2 2 2" xfId="27656"/>
    <cellStyle name="60% - 强调文字颜色 3 2 2 5 6" xfId="27657"/>
    <cellStyle name="常规 2 3 4 3 2 3 3" xfId="27658"/>
    <cellStyle name="常规 6 4 2 2 2 2 7" xfId="27659"/>
    <cellStyle name="常规 2 2 2 3 3 2 2" xfId="27660"/>
    <cellStyle name="60% - 强调文字颜色 6 2 2 2 8 3" xfId="27661"/>
    <cellStyle name="常规 10 2 6 4 2" xfId="27662"/>
    <cellStyle name="常规 10 2 6 4" xfId="27663"/>
    <cellStyle name="常规 2 6 4 4 2" xfId="27664"/>
    <cellStyle name="强调文字颜色 6 2 2 2 2 5 2" xfId="27665"/>
    <cellStyle name="20% - 强调文字颜色 1 2 8 2" xfId="27666"/>
    <cellStyle name="常规 4 2 6 7 2" xfId="27667"/>
    <cellStyle name="常规 10 2 6 3 6" xfId="27668"/>
    <cellStyle name="常规 5 3 4 2 6" xfId="27669"/>
    <cellStyle name="常规 5 3 4 2 5 2" xfId="27670"/>
    <cellStyle name="常规 10 2 6 3 5 2 2" xfId="27671"/>
    <cellStyle name="强调文字颜色 3 2 2 5 2 3" xfId="27672"/>
    <cellStyle name="常规 5 3 4 2 5" xfId="27673"/>
    <cellStyle name="常规 10 2 6 3 5 2" xfId="27674"/>
    <cellStyle name="常规 6 3 2 2 2 4 4 3" xfId="27675"/>
    <cellStyle name="常规 6 4 3 8 2 2" xfId="27676"/>
    <cellStyle name="常规 10 2 6 3 5" xfId="27677"/>
    <cellStyle name="常规 4 2 3 3 3 6" xfId="27678"/>
    <cellStyle name="常规 15 4 8" xfId="27679"/>
    <cellStyle name="常规 2 10 2 2 3" xfId="27680"/>
    <cellStyle name="常规 2 2 3 4 2 5 2" xfId="27681"/>
    <cellStyle name="常规 24 3 4 2 2" xfId="27682"/>
    <cellStyle name="标题 1 3 2" xfId="27683"/>
    <cellStyle name="常规 2 2 3 3 4 5 2 2" xfId="27684"/>
    <cellStyle name="常规 10 2 6 3 4 3" xfId="27685"/>
    <cellStyle name="常规 15 2 2 2 2 6" xfId="27686"/>
    <cellStyle name="强调文字颜色 1 2 5 5" xfId="27687"/>
    <cellStyle name="常规 10 2 6 3 4 2 2" xfId="27688"/>
    <cellStyle name="常规 3 8 6 3" xfId="27689"/>
    <cellStyle name="常规 10 2 6 3 3 3" xfId="27690"/>
    <cellStyle name="常规 10 2 6 3 3 2 2" xfId="27691"/>
    <cellStyle name="常规 9 5 5" xfId="27692"/>
    <cellStyle name="常规 3 8 6 2 2" xfId="27693"/>
    <cellStyle name="常规 57 3 2 3" xfId="27694"/>
    <cellStyle name="常规 3 8 6 2" xfId="27695"/>
    <cellStyle name="常规 5 5 2 2 5" xfId="27696"/>
    <cellStyle name="常规 2 4 3 4 4 4" xfId="27697"/>
    <cellStyle name="常规 10 2 6 3 2 3" xfId="27698"/>
    <cellStyle name="常规 23 4 2 3" xfId="27699"/>
    <cellStyle name="常规 22 4 2 3 5 2" xfId="27700"/>
    <cellStyle name="常规 7 5 2 6 2 2" xfId="27701"/>
    <cellStyle name="常规 56 2 3 5" xfId="27702"/>
    <cellStyle name="常规 2 4 6 2 3" xfId="27703"/>
    <cellStyle name="常规 10 6 2 2 4 2 2" xfId="27704"/>
    <cellStyle name="常规 4 2 2 2 2 2 5 3" xfId="27705"/>
    <cellStyle name="常规 10 2 6 3 2 2 2" xfId="27706"/>
    <cellStyle name="常规 24 3 2 2 2" xfId="27707"/>
    <cellStyle name="常规 19 3 2 2 2" xfId="27708"/>
    <cellStyle name="常规 48 4 2 3" xfId="27709"/>
    <cellStyle name="常规 53 4 2 3" xfId="27710"/>
    <cellStyle name="常规 4 3 5 3 2 2" xfId="27711"/>
    <cellStyle name="强调文字颜色 3 2 4 3 2 2" xfId="27712"/>
    <cellStyle name="常规 5 5 2 2 4" xfId="27713"/>
    <cellStyle name="常规 2 4 3 4 4 3" xfId="27714"/>
    <cellStyle name="常规 10 2 6 3 2 2" xfId="27715"/>
    <cellStyle name="60% - 强调文字颜色 6 2 2 2 7 3" xfId="27716"/>
    <cellStyle name="常规 10 2 6 3 2" xfId="27717"/>
    <cellStyle name="常规 5 3 3 3 6" xfId="27718"/>
    <cellStyle name="常规 10 2 6 2 6 3" xfId="27719"/>
    <cellStyle name="强调文字颜色 3 2 2 4 3 3" xfId="27720"/>
    <cellStyle name="常规 5 3 3 3 5" xfId="27721"/>
    <cellStyle name="常规 4 2 6 6 2 2" xfId="27722"/>
    <cellStyle name="常规 10 2 6 2 6 2" xfId="27723"/>
    <cellStyle name="20% - 强调文字颜色 1 2 7 2" xfId="27724"/>
    <cellStyle name="常规 4 2 6 6 2" xfId="27725"/>
    <cellStyle name="常规 10 2 6 2 6" xfId="27726"/>
    <cellStyle name="常规 13 3 2 4 3 2" xfId="27727"/>
    <cellStyle name="常规 10 2 6 2 5" xfId="27728"/>
    <cellStyle name="常规 21 3 5 2 2" xfId="27729"/>
    <cellStyle name="常规 10 2 6 2 4 3" xfId="27730"/>
    <cellStyle name="计算 2 2 3 4 2 2" xfId="27731"/>
    <cellStyle name="常规 3 8 5 3" xfId="27732"/>
    <cellStyle name="常规 6 6 3 4 2 3" xfId="27733"/>
    <cellStyle name="常规 2 3 2 6 3" xfId="27734"/>
    <cellStyle name="20% - 强调文字颜色 4 2 2 2 5" xfId="27735"/>
    <cellStyle name="常规 2 4 3 3 5 5" xfId="27736"/>
    <cellStyle name="常规 15 2 2 5" xfId="27737"/>
    <cellStyle name="常规 20 2 2 5" xfId="27738"/>
    <cellStyle name="常规 7 3 2 5 6" xfId="27739"/>
    <cellStyle name="常规 2 5 3 2 2 2 2" xfId="27740"/>
    <cellStyle name="常规 6 3 3 4 7 2" xfId="27741"/>
    <cellStyle name="常规 6 12 4 7" xfId="27742"/>
    <cellStyle name="40% - 强调文字颜色 6 2 2 11" xfId="27743"/>
    <cellStyle name="常规 2 4 4 5 8" xfId="27744"/>
    <cellStyle name="60% - 强调文字颜色 6 2 2 4 3 3" xfId="27745"/>
    <cellStyle name="常规 3 9 2 2 4 3" xfId="27746"/>
    <cellStyle name="40% - 强调文字颜色 6 2 2 10 2" xfId="27747"/>
    <cellStyle name="常规 7 2 3 3 2 7" xfId="27748"/>
    <cellStyle name="常规 2 3 2 2 6 3" xfId="27749"/>
    <cellStyle name="常规 2 6 3 7 2" xfId="27750"/>
    <cellStyle name="常规 2 3 2 2 4 3 2 2" xfId="27751"/>
    <cellStyle name="常规 10 3 6 5 2 2" xfId="27752"/>
    <cellStyle name="常规 2 4 3 3 5 4 2" xfId="27753"/>
    <cellStyle name="常规 8 2 5 3 4 3" xfId="27754"/>
    <cellStyle name="20% - 强调文字颜色 4 2 2 2 4 2" xfId="27755"/>
    <cellStyle name="常规 3 5 3 3" xfId="27756"/>
    <cellStyle name="常规 4 2 4 2 2 2 2 2" xfId="27757"/>
    <cellStyle name="常规 6 10 2 2 3" xfId="27758"/>
    <cellStyle name="常规 59 3 4 2 2" xfId="27759"/>
    <cellStyle name="常规 5 2 6 2 6" xfId="27760"/>
    <cellStyle name="常规 10 2 6 2 3 3" xfId="27761"/>
    <cellStyle name="常规 22 9" xfId="27762"/>
    <cellStyle name="常规 17 9" xfId="27763"/>
    <cellStyle name="60% - 强调文字颜色 5 2 2 2 3 4 3" xfId="27764"/>
    <cellStyle name="常规 2 3 2 4 3 2" xfId="27765"/>
    <cellStyle name="常规 3 2 2 2 3 2 2 4 2" xfId="27766"/>
    <cellStyle name="常规 10 8 2 2 5 2" xfId="27767"/>
    <cellStyle name="常规 6 11 5 2" xfId="27768"/>
    <cellStyle name="常规 2 2 2 5 3 3 3" xfId="27769"/>
    <cellStyle name="常规 10 2 6 2 3 2 2 2" xfId="27770"/>
    <cellStyle name="常规 2 3 2 4 3" xfId="27771"/>
    <cellStyle name="常规 2 2 2 3 4 2 5" xfId="27772"/>
    <cellStyle name="注释 2 3 3 3" xfId="27773"/>
    <cellStyle name="常规 8 3 6 2 2" xfId="27774"/>
    <cellStyle name="常规 19 5 4" xfId="27775"/>
    <cellStyle name="60% - 强调文字颜色 6 2 3 8 3" xfId="27776"/>
    <cellStyle name="常规 5 2 6 2 5 2" xfId="27777"/>
    <cellStyle name="输入 2 2 3 3 2" xfId="27778"/>
    <cellStyle name="常规 3 4 2 2 2 4 3" xfId="27779"/>
    <cellStyle name="20% - 强调文字颜色 6 2 5 3 3" xfId="27780"/>
    <cellStyle name="常规 10 2 6 2 3 2 2" xfId="27781"/>
    <cellStyle name="常规 10 6 8" xfId="27782"/>
    <cellStyle name="常规 10 2 2 2 2 2 4 2" xfId="27783"/>
    <cellStyle name="强调文字颜色 3 2 2 3 3 2 2" xfId="27784"/>
    <cellStyle name="常规 5 3 2 3 4 2" xfId="27785"/>
    <cellStyle name="常规 7 2 5 3 5 3" xfId="27786"/>
    <cellStyle name="20% - 强调文字颜色 3 2 2 2 5 2" xfId="27787"/>
    <cellStyle name="常规 5 2 6 2 5" xfId="27788"/>
    <cellStyle name="常规 22 8" xfId="27789"/>
    <cellStyle name="常规 17 8" xfId="27790"/>
    <cellStyle name="常规 6 2 2 5 3 2 2" xfId="27791"/>
    <cellStyle name="60% - 强调文字颜色 5 2 2 2 3 4 2" xfId="27792"/>
    <cellStyle name="常规 7 6 2 3 6" xfId="27793"/>
    <cellStyle name="常规 2 2 3 2 2 8 2" xfId="27794"/>
    <cellStyle name="常规 2 2 9 2 4 5" xfId="27795"/>
    <cellStyle name="常规 10 10 2 2 3 2" xfId="27796"/>
    <cellStyle name="常规 2 4 3 3 4 7" xfId="27797"/>
    <cellStyle name="常规 2 2 9 2 4 4" xfId="27798"/>
    <cellStyle name="常规 2 4 3 3 4 6 2" xfId="27799"/>
    <cellStyle name="常规 38 2 3 6" xfId="27800"/>
    <cellStyle name="好 2 9 2 2" xfId="27801"/>
    <cellStyle name="常规 3 4 5 3" xfId="27802"/>
    <cellStyle name="常规 2 7 3 2 3 2 2" xfId="27803"/>
    <cellStyle name="常规 2 4 3 3 4 6" xfId="27804"/>
    <cellStyle name="60% - 强调文字颜色 4 2 2 2 2" xfId="27805"/>
    <cellStyle name="常规 39 2 6 3" xfId="27806"/>
    <cellStyle name="常规 44 2 6 3" xfId="27807"/>
    <cellStyle name="常规 2 4 2 2 4 5" xfId="27808"/>
    <cellStyle name="常规 6 7 2 11" xfId="27809"/>
    <cellStyle name="常规 2 4 3 3 4 5 2" xfId="27810"/>
    <cellStyle name="常规 43 2 2 6" xfId="27811"/>
    <cellStyle name="常规 38 2 2 6" xfId="27812"/>
    <cellStyle name="常规 3 4 4 3" xfId="27813"/>
    <cellStyle name="常规 2 2 3 4 4 2 2 2" xfId="27814"/>
    <cellStyle name="常规 3 5 2 2 3 2 2" xfId="27815"/>
    <cellStyle name="常规 2 4 3 3 4 5" xfId="27816"/>
    <cellStyle name="常规 9 2 2 4 3 2" xfId="27817"/>
    <cellStyle name="差 2 9" xfId="27818"/>
    <cellStyle name="常规 6 2 2 2 2 2 9" xfId="27819"/>
    <cellStyle name="常规 2 3 2 3 2 2 3 2 2" xfId="27820"/>
    <cellStyle name="常规 22 3 2 4" xfId="27821"/>
    <cellStyle name="常规 17 3 2 4" xfId="27822"/>
    <cellStyle name="常规 10 2 6 2 2 3 3" xfId="27823"/>
    <cellStyle name="注释 2 2 2 9 2" xfId="27824"/>
    <cellStyle name="常规 6 2 4 6" xfId="27825"/>
    <cellStyle name="常规 2 2 4 2 6 3" xfId="27826"/>
    <cellStyle name="40% - 强调文字颜色 3 2 2 4 6" xfId="27827"/>
    <cellStyle name="常规 2 2 2 3 2 2 3 4" xfId="27828"/>
    <cellStyle name="常规 2 5 10 2" xfId="27829"/>
    <cellStyle name="标题 5 7 2" xfId="27830"/>
    <cellStyle name="常规 6 11 4 6" xfId="27831"/>
    <cellStyle name="常规 15 3 2 2 3 4 2 2" xfId="27832"/>
    <cellStyle name="常规 6 6 2 2 3 2 5 2" xfId="27833"/>
    <cellStyle name="常规 3 4 3 3" xfId="27834"/>
    <cellStyle name="常规 4 2 5 2 8" xfId="27835"/>
    <cellStyle name="常规 8 2 5 2 4 3" xfId="27836"/>
    <cellStyle name="常规 2 4 3 3 4 4 2" xfId="27837"/>
    <cellStyle name="常规 6 2 2 2 2 2 8" xfId="27838"/>
    <cellStyle name="差 2 8" xfId="27839"/>
    <cellStyle name="常规 17 3 2 3" xfId="27840"/>
    <cellStyle name="常规 22 3 2 3" xfId="27841"/>
    <cellStyle name="常规 10 2 6 2 2 3 2" xfId="27842"/>
    <cellStyle name="常规 3 2 3 6 7" xfId="27843"/>
    <cellStyle name="60% - 强调文字颜色 5 2 2 2 3 3 3" xfId="27844"/>
    <cellStyle name="常规 2 4 3 3 4 4" xfId="27845"/>
    <cellStyle name="常规 12 4 2 3 2 2" xfId="27846"/>
    <cellStyle name="常规 6 2 3 2 8" xfId="27847"/>
    <cellStyle name="常规 2 4 3 3 4 3" xfId="27848"/>
    <cellStyle name="强调文字颜色 3 2 4 2 2 2" xfId="27849"/>
    <cellStyle name="常规 51 2 3 3 3" xfId="27850"/>
    <cellStyle name="常规 46 2 3 3 3" xfId="27851"/>
    <cellStyle name="常规 3 2 3 6 6" xfId="27852"/>
    <cellStyle name="60% - 强调文字颜色 5 2 2 2 3 3 2" xfId="27853"/>
    <cellStyle name="常规 6 2 4 3 6" xfId="27854"/>
    <cellStyle name="常规 6 6 2 2 2 2 3 3 2 2" xfId="27855"/>
    <cellStyle name="常规 2 2 9 3 2" xfId="27856"/>
    <cellStyle name="常规 6 6 2 6 4 2 2" xfId="27857"/>
    <cellStyle name="常规 2 2 4 8 2 2" xfId="27858"/>
    <cellStyle name="常规 2 2 9 2 3 7" xfId="27859"/>
    <cellStyle name="输入 2 2 8 2" xfId="27860"/>
    <cellStyle name="20% - 强调文字颜色 3 2 2 3 3" xfId="27861"/>
    <cellStyle name="常规 2 3 3 3 6 3" xfId="27862"/>
    <cellStyle name="常规 5 2 2 4 5 2" xfId="27863"/>
    <cellStyle name="60% - 强调文字颜色 4 2 3 5 2" xfId="27864"/>
    <cellStyle name="常规 10 2 5 6 3" xfId="27865"/>
    <cellStyle name="常规 7 2 5 4 2 3" xfId="27866"/>
    <cellStyle name="20% - 强调文字颜色 3 2 2 3 2 2" xfId="27867"/>
    <cellStyle name="常规 2 3 3 3 6 2 2" xfId="27868"/>
    <cellStyle name="常规 2 2 9 2 3 6 2" xfId="27869"/>
    <cellStyle name="20% - 强调文字颜色 3 2 2 3 2" xfId="27870"/>
    <cellStyle name="常规 7 2 4 4 2 6" xfId="27871"/>
    <cellStyle name="常规 2 3 3 3 6 2" xfId="27872"/>
    <cellStyle name="40% - 强调文字颜色 1 2 2 4 4 3" xfId="27873"/>
    <cellStyle name="常规 2 2 9 2 3 6" xfId="27874"/>
    <cellStyle name="常规 10 2 5 6 2" xfId="27875"/>
    <cellStyle name="常规 6 2 8 6" xfId="27876"/>
    <cellStyle name="常规 4 2 3 6 2 2" xfId="27877"/>
    <cellStyle name="常规 23 3 4" xfId="27878"/>
    <cellStyle name="常规 18 3 4" xfId="27879"/>
    <cellStyle name="常规 9 5 4 3 2 2" xfId="27880"/>
    <cellStyle name="60% - 强调文字颜色 4 2 7" xfId="27881"/>
    <cellStyle name="常规 10 6 2 4 3" xfId="27882"/>
    <cellStyle name="常规 2 2 3 2 4 5" xfId="27883"/>
    <cellStyle name="常规 6 8 5 3 2 2" xfId="27884"/>
    <cellStyle name="常规 10 2 5 6" xfId="27885"/>
    <cellStyle name="常规 15 7 2" xfId="27886"/>
    <cellStyle name="常规 20 7 2" xfId="27887"/>
    <cellStyle name="常规 2 5 2 2 6 2 3" xfId="27888"/>
    <cellStyle name="20% - 强调文字颜色 3 2 2 2" xfId="27889"/>
    <cellStyle name="常规 2 3 3 3 5" xfId="27890"/>
    <cellStyle name="强调文字颜色 6 2 7" xfId="27891"/>
    <cellStyle name="常规 2 6 3 5 2" xfId="27892"/>
    <cellStyle name="常规 10 2 5 4 7" xfId="27893"/>
    <cellStyle name="常规 5 2 5 2 6" xfId="27894"/>
    <cellStyle name="60% - 强调文字颜色 1 2 4 3 3" xfId="27895"/>
    <cellStyle name="60% - 强调文字颜色 4 2 3 3 4 3" xfId="27896"/>
    <cellStyle name="常规 3 2 2 2 2 2 5 2 2" xfId="27897"/>
    <cellStyle name="常规 5 2 2 4 3 4" xfId="27898"/>
    <cellStyle name="60% - 强调文字颜色 1 2 4 3" xfId="27899"/>
    <cellStyle name="60% - 强调文字颜色 4 2 3 3 4" xfId="27900"/>
    <cellStyle name="常规 4 2 2 4 2 2 2 2" xfId="27901"/>
    <cellStyle name="常规 10 2 5 4 5" xfId="27902"/>
    <cellStyle name="60% - 强调文字颜色 4 2 3 3 3 3" xfId="27903"/>
    <cellStyle name="60% - 强调文字颜色 1 2 4 2 3" xfId="27904"/>
    <cellStyle name="常规 21 2 7 2 2" xfId="27905"/>
    <cellStyle name="常规 10 2 5 4 4 3" xfId="27906"/>
    <cellStyle name="60% - 强调文字颜色 4 2 3 3 3 2" xfId="27907"/>
    <cellStyle name="60% - 强调文字颜色 1 2 4 2 2" xfId="27908"/>
    <cellStyle name="常规 5 2 2 4 3 3 2" xfId="27909"/>
    <cellStyle name="常规 10 2 5 4 4 2" xfId="27910"/>
    <cellStyle name="60% - 强调文字颜色 4 2 3 3 2 3" xfId="27911"/>
    <cellStyle name="常规 10 2 5 4 3 3" xfId="27912"/>
    <cellStyle name="常规 2 3 5 2 3 2 3" xfId="27913"/>
    <cellStyle name="常规 6 5 2 2 2 4 4 2" xfId="27914"/>
    <cellStyle name="强调文字颜色 3 2" xfId="27915"/>
    <cellStyle name="60% - 强调文字颜色 4 2 3 3 2 2" xfId="27916"/>
    <cellStyle name="常规 10 2 5 4 3 2" xfId="27917"/>
    <cellStyle name="常规 2 5 4 2 4 3" xfId="27918"/>
    <cellStyle name="40% - 强调文字颜色 2 2 2 2 3" xfId="27919"/>
    <cellStyle name="常规 8 3 6 3 3" xfId="27920"/>
    <cellStyle name="常规 2 2 2 3 4 3 6" xfId="27921"/>
    <cellStyle name="常规 21 2 3 3 3 2" xfId="27922"/>
    <cellStyle name="常规 10 2 5 4" xfId="27923"/>
    <cellStyle name="常规 8 5 3 3 2 2" xfId="27924"/>
    <cellStyle name="60% - 强调文字颜色 4 2 3 2 6" xfId="27925"/>
    <cellStyle name="60% - 强调文字颜色 1 2 3 5" xfId="27926"/>
    <cellStyle name="常规 6 5 2 2 3 4 2 2" xfId="27927"/>
    <cellStyle name="常规 2 8 2 3 3 2 2" xfId="27928"/>
    <cellStyle name="常规 3 2 3 3 2 3 4 3" xfId="27929"/>
    <cellStyle name="常规 3 3 2 2 7 2 2" xfId="27930"/>
    <cellStyle name="常规 5 2 4 2 6" xfId="27931"/>
    <cellStyle name="常规 21 2 6 3 2" xfId="27932"/>
    <cellStyle name="常规 3 4 2 3 3 2 2" xfId="27933"/>
    <cellStyle name="常规 10 2 5 3 5 3" xfId="27934"/>
    <cellStyle name="常规 10 2 5 3 5 2 2" xfId="27935"/>
    <cellStyle name="常规 2 6 2 8" xfId="27936"/>
    <cellStyle name="常规 5 2 4 2 5 2" xfId="27937"/>
    <cellStyle name="常规 3 3 4 8" xfId="27938"/>
    <cellStyle name="常规 5 2 4 2 5" xfId="27939"/>
    <cellStyle name="常规 5 2 2 4 2 4 2" xfId="27940"/>
    <cellStyle name="常规 10 2 5 3 5 2" xfId="27941"/>
    <cellStyle name="常规 2 2 3 3 2 5 2" xfId="27942"/>
    <cellStyle name="常规 24 2 4 2 2" xfId="27943"/>
    <cellStyle name="常规 19 2 4 2 2" xfId="27944"/>
    <cellStyle name="常规 2 2 3 3 3 5 2 2" xfId="27945"/>
    <cellStyle name="常规 5 2 2 4 2 3 3" xfId="27946"/>
    <cellStyle name="常规 21 2 6 2 2" xfId="27947"/>
    <cellStyle name="60% - 强调文字颜色 1 2 3 2 3" xfId="27948"/>
    <cellStyle name="60% - 强调文字颜色 4 2 3 2 3 3" xfId="27949"/>
    <cellStyle name="常规 10 2 5 3 4 3" xfId="27950"/>
    <cellStyle name="常规 57 2 2 4" xfId="27951"/>
    <cellStyle name="常规 3 7 6 3" xfId="27952"/>
    <cellStyle name="常规 13 7 2 2" xfId="27953"/>
    <cellStyle name="常规 6 6 2 2 2 7 2 2" xfId="27954"/>
    <cellStyle name="常规 9 6 4 4 3" xfId="27955"/>
    <cellStyle name="常规 5 2 2 4 2 2 3" xfId="27956"/>
    <cellStyle name="常规 10 2 5 3 3 3" xfId="27957"/>
    <cellStyle name="常规 21 4 2 3 4 3" xfId="27958"/>
    <cellStyle name="常规 57 2 2 3 2" xfId="27959"/>
    <cellStyle name="常规 9 2 2 6 5" xfId="27960"/>
    <cellStyle name="常规 3 7 6 2 2" xfId="27961"/>
    <cellStyle name="常规 6 6 2 3 2 6 2" xfId="27962"/>
    <cellStyle name="常规 3 3 4 4 3" xfId="27963"/>
    <cellStyle name="常规 15 3 2 2 3 2 3" xfId="27964"/>
    <cellStyle name="常规 54 2 3 4 2" xfId="27965"/>
    <cellStyle name="常规 49 2 3 4 2" xfId="27966"/>
    <cellStyle name="常规 2 2 6 2 2 2" xfId="27967"/>
    <cellStyle name="常规 7 2 2 2 2 3 3 2 2" xfId="27968"/>
    <cellStyle name="常规 4 2 2 2 2 2 4" xfId="27969"/>
    <cellStyle name="常规 55 2 5 2 2" xfId="27970"/>
    <cellStyle name="常规 7 2 5 5 5" xfId="27971"/>
    <cellStyle name="常规 6 3 2 3 2 2 5 2" xfId="27972"/>
    <cellStyle name="常规 6 5 3 3 4 5 2" xfId="27973"/>
    <cellStyle name="常规 5 2 2 4 2 2 2" xfId="27974"/>
    <cellStyle name="常规 9 6 4 4 2" xfId="27975"/>
    <cellStyle name="常规 10 2 7 7" xfId="27976"/>
    <cellStyle name="60% - 强调文字颜色 4 2 3 2 2 2" xfId="27977"/>
    <cellStyle name="常规 10 2 5 3 3 2" xfId="27978"/>
    <cellStyle name="60% - 强调文字颜色 4 2 3 2 2" xfId="27979"/>
    <cellStyle name="常规 10 2 5 3 3" xfId="27980"/>
    <cellStyle name="常规 23 8" xfId="27981"/>
    <cellStyle name="常规 18 8" xfId="27982"/>
    <cellStyle name="常规 15 2 4 7 2" xfId="27983"/>
    <cellStyle name="常规 7 4 4 4 3 2 2" xfId="27984"/>
    <cellStyle name="常规 5 2 5 2 6 3" xfId="27985"/>
    <cellStyle name="常规 2 2 2 2 4 3 6" xfId="27986"/>
    <cellStyle name="常规 8 2 6 3 3" xfId="27987"/>
    <cellStyle name="常规 2 5 3 2 4 3" xfId="27988"/>
    <cellStyle name="常规 7 2 5 4 5" xfId="27989"/>
    <cellStyle name="常规 6 3 2 3 2 2 4 2" xfId="27990"/>
    <cellStyle name="常规 2 6 3 3 2 2" xfId="27991"/>
    <cellStyle name="常规 5 2 3 4 5" xfId="27992"/>
    <cellStyle name="常规 10 2 5 2 7 2" xfId="27993"/>
    <cellStyle name="常规 10 2 6 2 2" xfId="27994"/>
    <cellStyle name="常规 3 7 5 6" xfId="27995"/>
    <cellStyle name="常规 2 2 4 2 3 4 2 2" xfId="27996"/>
    <cellStyle name="常规 3 7 5 5" xfId="27997"/>
    <cellStyle name="常规 3 3 2 3 2 2 7" xfId="27998"/>
    <cellStyle name="常规 3 7 5 4 3" xfId="27999"/>
    <cellStyle name="60% - 强调文字颜色 3 2 2 8" xfId="28000"/>
    <cellStyle name="常规 3 3 2 3 2 2 6" xfId="28001"/>
    <cellStyle name="60% - 强调文字颜色 3 2 2 7" xfId="28002"/>
    <cellStyle name="常规 3 7 5 4 2" xfId="28003"/>
    <cellStyle name="常规 2 2 5 4 3 3" xfId="28004"/>
    <cellStyle name="常规 3 14 3" xfId="28005"/>
    <cellStyle name="常规 13 3 2 3 3 2" xfId="28006"/>
    <cellStyle name="常规 10 2 5 2 5" xfId="28007"/>
    <cellStyle name="常规 12 2 3 2 3" xfId="28008"/>
    <cellStyle name="常规 3 7 5 3 2 2" xfId="28009"/>
    <cellStyle name="强调文字颜色 6 2 2 3 3 2 2" xfId="28010"/>
    <cellStyle name="常规 5 6 6 3" xfId="28011"/>
    <cellStyle name="40% - 强调文字颜色 6 18 2" xfId="28012"/>
    <cellStyle name="常规 6 9 3 2 2 4" xfId="28013"/>
    <cellStyle name="常规 27 6 2 3" xfId="28014"/>
    <cellStyle name="常规 3 3 2 2 2 3" xfId="28015"/>
    <cellStyle name="常规 4 2 2 4 2 2 3" xfId="28016"/>
    <cellStyle name="常规 15 3 2 4 3 2 2" xfId="28017"/>
    <cellStyle name="常规 7 3 11" xfId="28018"/>
    <cellStyle name="常规 2 3 6 2 4" xfId="28019"/>
    <cellStyle name="常规 2 5 4 3 7 2 3" xfId="28020"/>
    <cellStyle name="40% - 强调文字颜色 4 2 6 2 2" xfId="28021"/>
    <cellStyle name="常规 11 2 2" xfId="28022"/>
    <cellStyle name="常规 10 2 5 2 3 6" xfId="28023"/>
    <cellStyle name="60% - 强调文字颜色 3 2 2 2 3 4 3" xfId="28024"/>
    <cellStyle name="常规 10 2 5 2 3 5 2" xfId="28025"/>
    <cellStyle name="常规 15 3 2 2 3 2" xfId="28026"/>
    <cellStyle name="常规 2 2 2 3 9" xfId="28027"/>
    <cellStyle name="常规 2 2 8 2 5 3" xfId="28028"/>
    <cellStyle name="注释 19 2" xfId="28029"/>
    <cellStyle name="常规 10 2 5 2 3 5" xfId="28030"/>
    <cellStyle name="常规 15 2 2 2 3 2 2" xfId="28031"/>
    <cellStyle name="常规 10 2 5 2 3 4 3" xfId="28032"/>
    <cellStyle name="常规 6 3 2 3 4 3 2 2" xfId="28033"/>
    <cellStyle name="常规 6 2 2 4 7 2" xfId="28034"/>
    <cellStyle name="好 2 4 2" xfId="28035"/>
    <cellStyle name="常规 13 9" xfId="28036"/>
    <cellStyle name="40% - 强调文字颜色 5 2 3 8" xfId="28037"/>
    <cellStyle name="常规 2 2 2 3 8 2" xfId="28038"/>
    <cellStyle name="常规 6 7 4 3 2 3" xfId="28039"/>
    <cellStyle name="常规 2 2 8 2 5 2 2" xfId="28040"/>
    <cellStyle name="60% - 强调文字颜色 3 2 2 2 3 3 3" xfId="28041"/>
    <cellStyle name="常规 10 2 5 2 3 4 2" xfId="28042"/>
    <cellStyle name="常规 17 2 4 5 3" xfId="28043"/>
    <cellStyle name="好 2 4" xfId="28044"/>
    <cellStyle name="常规 6 2 2 4 7" xfId="28045"/>
    <cellStyle name="常规 6 3 2 3 4 3 2" xfId="28046"/>
    <cellStyle name="常规 11 2 2 2 4 2" xfId="28047"/>
    <cellStyle name="强调文字颜色 2 2 2 12" xfId="28048"/>
    <cellStyle name="60% - 强调文字颜色 6 2 4 2 2" xfId="28049"/>
    <cellStyle name="常规 2 2 2 3 8" xfId="28050"/>
    <cellStyle name="常规 2 2 8 2 5 2" xfId="28051"/>
    <cellStyle name="常规 10 2 5 2 3 3 3" xfId="28052"/>
    <cellStyle name="常规 10 2 5 2 3 3 2 2" xfId="28053"/>
    <cellStyle name="常规 59 2 4 2 2" xfId="28054"/>
    <cellStyle name="常规 6 5 4 4 4 2" xfId="28055"/>
    <cellStyle name="常规 10 2 5 2 3 2 2 2" xfId="28056"/>
    <cellStyle name="常规 3 10 2 5 3" xfId="28057"/>
    <cellStyle name="常规 15 3 2 4 4 2" xfId="28058"/>
    <cellStyle name="强调文字颜色 5 2 12 2" xfId="28059"/>
    <cellStyle name="常规 12 2 2 2 3" xfId="28060"/>
    <cellStyle name="常规 12 11" xfId="28061"/>
    <cellStyle name="常规 7 3 3 4 4 4" xfId="28062"/>
    <cellStyle name="常规 6 10 3 4 2 2 2" xfId="28063"/>
    <cellStyle name="强调文字颜色 6 2 3 3 3 3" xfId="28064"/>
    <cellStyle name="常规 3 7 5 2" xfId="28065"/>
    <cellStyle name="常规 7 2 3 4 2 3 3 2 3" xfId="28066"/>
    <cellStyle name="常规 2 2 3 4 2 4" xfId="28067"/>
    <cellStyle name="常规 2 5 3 4 5 3" xfId="28068"/>
    <cellStyle name="常规 6 5 2 3 4" xfId="28069"/>
    <cellStyle name="20% - 强调文字颜色 5 2 3 2 3" xfId="28070"/>
    <cellStyle name="常规 10 6 4 2 2" xfId="28071"/>
    <cellStyle name="常规 10 2 5 2 2 6 2" xfId="28072"/>
    <cellStyle name="常规 46 2 4 2 2" xfId="28073"/>
    <cellStyle name="常规 51 2 4 2 2" xfId="28074"/>
    <cellStyle name="常规 10 2 3 2 4 3 2 2" xfId="28075"/>
    <cellStyle name="常规 13 3 2 7" xfId="28076"/>
    <cellStyle name="常规 17 3 2 2 4 2" xfId="28077"/>
    <cellStyle name="常规 10 2 5 2 2 5 2 2" xfId="28078"/>
    <cellStyle name="常规 21 2 3 2 2 3" xfId="28079"/>
    <cellStyle name="常规 2 3 2 3 4 3 2 2" xfId="28080"/>
    <cellStyle name="常规 22 3 2 2 4" xfId="28081"/>
    <cellStyle name="常规 17 3 2 2 4" xfId="28082"/>
    <cellStyle name="60% - 强调文字颜色 3 2 2 2 2 4 3" xfId="28083"/>
    <cellStyle name="常规 10 2 5 2 2 5 2" xfId="28084"/>
    <cellStyle name="常规 9 7 5 2 2" xfId="28085"/>
    <cellStyle name="40% - 强调文字颜色 5 2 2 3 3 3" xfId="28086"/>
    <cellStyle name="常规 61" xfId="28087"/>
    <cellStyle name="常规 56" xfId="28088"/>
    <cellStyle name="60% - 强调文字颜色 4 2 2 2 3 2 2" xfId="28089"/>
    <cellStyle name="计算 2 2 3 4 2" xfId="28090"/>
    <cellStyle name="常规 2 4 2 3 4 6 2" xfId="28091"/>
    <cellStyle name="常规 2 4 2 3 4 6" xfId="28092"/>
    <cellStyle name="常规 8 2 3 2 2 3 3 2 2" xfId="28093"/>
    <cellStyle name="计算 2 2 3 4" xfId="28094"/>
    <cellStyle name="常规 10 8 4 2" xfId="28095"/>
    <cellStyle name="常规 2 2 6 2 2 5 2" xfId="28096"/>
    <cellStyle name="常规 15 3 2 2 2 2" xfId="28097"/>
    <cellStyle name="常规 20 3 2 2 2 2" xfId="28098"/>
    <cellStyle name="常规 7 3 3 5 3 2 2" xfId="28099"/>
    <cellStyle name="注释 18 2" xfId="28100"/>
    <cellStyle name="常规 10 2 5 2 2 5" xfId="28101"/>
    <cellStyle name="常规 7 4 7 3 2" xfId="28102"/>
    <cellStyle name="常规 2 9 3 2 2 2" xfId="28103"/>
    <cellStyle name="常规 3 3 2 3 4 5" xfId="28104"/>
    <cellStyle name="常规 2 2 2 3 3 2 3 4 2 2" xfId="28105"/>
    <cellStyle name="常规 2 2 5 2 2 5 2 2" xfId="28106"/>
    <cellStyle name="常规 20 2 2 2 2 2 2" xfId="28107"/>
    <cellStyle name="常规 15 2 2 2 2 2 2" xfId="28108"/>
    <cellStyle name="常规 6 5 3 6 5" xfId="28109"/>
    <cellStyle name="常规 10 2 5 2 2 4 3" xfId="28110"/>
    <cellStyle name="常规 10 2 5 2 2 4 2 2" xfId="28111"/>
    <cellStyle name="解释性文本 2 12" xfId="28112"/>
    <cellStyle name="常规 6 5 3 6 4 2" xfId="28113"/>
    <cellStyle name="常规 2 3 2 2 2 2 3 3" xfId="28114"/>
    <cellStyle name="计算 2 2 3 3 2" xfId="28115"/>
    <cellStyle name="常规 2 4 2 3 4 5 2" xfId="28116"/>
    <cellStyle name="常规 2 2 2 2 8 2" xfId="28117"/>
    <cellStyle name="常规 6 7 4 2 2 3" xfId="28118"/>
    <cellStyle name="常规 2 2 8 2 4 2 2" xfId="28119"/>
    <cellStyle name="常规 6 2 2 2 6 2 2" xfId="28120"/>
    <cellStyle name="常规 6 5 3 5 5" xfId="28121"/>
    <cellStyle name="常规 10 2 5 2 2 3 3" xfId="28122"/>
    <cellStyle name="常规 10 3 3 4 3 3" xfId="28123"/>
    <cellStyle name="常规 2 2 2 3 2 2 3 4 2" xfId="28124"/>
    <cellStyle name="常规 6 5 3 5 4 2" xfId="28125"/>
    <cellStyle name="常规 10 2 5 2 2 3 2 2" xfId="28126"/>
    <cellStyle name="常规 10 2 5 2 2 2 3" xfId="28127"/>
    <cellStyle name="常规 6 5 3 4 5" xfId="28128"/>
    <cellStyle name="20% - 强调文字颜色 5 2 12" xfId="28129"/>
    <cellStyle name="常规 6 5 3 4 4 2" xfId="28130"/>
    <cellStyle name="常规 10 2 5 2 2 2 2 2" xfId="28131"/>
    <cellStyle name="链接单元格 2 2 2 4 2" xfId="28132"/>
    <cellStyle name="常规 6 6 4 2 3 3 2 2" xfId="28133"/>
    <cellStyle name="常规 3 18 3" xfId="28134"/>
    <cellStyle name="常规 2 5 2 2 3 4 2" xfId="28135"/>
    <cellStyle name="常规 15 3 3 5 2 2" xfId="28136"/>
    <cellStyle name="常规 7 3 3 6 6 2 2" xfId="28137"/>
    <cellStyle name="常规 27 2 7 2 2" xfId="28138"/>
    <cellStyle name="常规 3 11 3 3 3" xfId="28139"/>
    <cellStyle name="常规 6 2 4 3 5 2" xfId="28140"/>
    <cellStyle name="常规 2 2 2 2 2 2 2 5" xfId="28141"/>
    <cellStyle name="常规 2 5 3 2 3 3 2 2" xfId="28142"/>
    <cellStyle name="常规 6 6 3 3 2 4" xfId="28143"/>
    <cellStyle name="常规 2 5 2 2 3 4" xfId="28144"/>
    <cellStyle name="常规 7 3 3 6 6 2" xfId="28145"/>
    <cellStyle name="常规 27 2 7 2" xfId="28146"/>
    <cellStyle name="常规 32 2 7 2" xfId="28147"/>
    <cellStyle name="常规 15 3 3 5 2" xfId="28148"/>
    <cellStyle name="常规 6 2 4 3 5" xfId="28149"/>
    <cellStyle name="常规 10 4 2 2 4" xfId="28150"/>
    <cellStyle name="常规 9 5 8 3" xfId="28151"/>
    <cellStyle name="常规 10 2 4 9" xfId="28152"/>
    <cellStyle name="常规 10 4 2 2 3 2" xfId="28153"/>
    <cellStyle name="常规 9 5 8 2 2" xfId="28154"/>
    <cellStyle name="常规 10 2 4 8 2" xfId="28155"/>
    <cellStyle name="常规 10 4 2 2 3" xfId="28156"/>
    <cellStyle name="常规 10 2 4 8" xfId="28157"/>
    <cellStyle name="常规 9 5 8 2" xfId="28158"/>
    <cellStyle name="常规 2 2 3 2 3 3 4 2 2" xfId="28159"/>
    <cellStyle name="常规 23 2 2 4 2 2" xfId="28160"/>
    <cellStyle name="常规 4 3 4 3 5 2" xfId="28161"/>
    <cellStyle name="常规 2 2 3 2 3 2 2 5 2 2" xfId="28162"/>
    <cellStyle name="常规 10 2 4 6" xfId="28163"/>
    <cellStyle name="常规 10 2 4 5 2 2" xfId="28164"/>
    <cellStyle name="常规 10 2 4 5" xfId="28165"/>
    <cellStyle name="常规 2 6 3 4" xfId="28166"/>
    <cellStyle name="常规 3 2 4 2 6 3" xfId="28167"/>
    <cellStyle name="解释性文本 2 3 10" xfId="28168"/>
    <cellStyle name="常规 21 3 3 4" xfId="28169"/>
    <cellStyle name="常规 7 2 6 2 2" xfId="28170"/>
    <cellStyle name="常规 10 2 4 4 5 2 2" xfId="28171"/>
    <cellStyle name="常规 2 2 2 4 2 6 3" xfId="28172"/>
    <cellStyle name="常规 10 2 3 3 2 4 3" xfId="28173"/>
    <cellStyle name="检查单元格 2 3" xfId="28174"/>
    <cellStyle name="常规 2 2 3 3 2 6 2 2" xfId="28175"/>
    <cellStyle name="60% - 强调文字颜色 4 2 2 3 3 3" xfId="28176"/>
    <cellStyle name="常规 10 2 4 4 4 3" xfId="28177"/>
    <cellStyle name="常规 10 2 4 4 3 2 2" xfId="28178"/>
    <cellStyle name="常规 15 2 4 2 6 2" xfId="28179"/>
    <cellStyle name="常规 7 2 3 2 2" xfId="28180"/>
    <cellStyle name="常规 10 2 4 4 2 2 2" xfId="28181"/>
    <cellStyle name="40% - 强调文字颜色 5 2 5 4 2" xfId="28182"/>
    <cellStyle name="常规 21 2 3 3 2 2" xfId="28183"/>
    <cellStyle name="常规 2 6 2 4 2" xfId="28184"/>
    <cellStyle name="常规 4 3 9 3" xfId="28185"/>
    <cellStyle name="常规 6 7 2 2 2 8 2" xfId="28186"/>
    <cellStyle name="常规 2 2 2 2 6 4 3" xfId="28187"/>
    <cellStyle name="常规 6 5 2 2 3 3 2 2" xfId="28188"/>
    <cellStyle name="60% - 强调文字颜色 4 2 2 2 6" xfId="28189"/>
    <cellStyle name="常规 10 2 4 3 7" xfId="28190"/>
    <cellStyle name="常规 3 6 6 5" xfId="28191"/>
    <cellStyle name="常规 3 3 2 2 6 2 2" xfId="28192"/>
    <cellStyle name="60% - 强调文字颜色 4 2 2 2 4 3" xfId="28193"/>
    <cellStyle name="60% - 强调文字颜色 1 2 6 4" xfId="28194"/>
    <cellStyle name="强调文字颜色 2 2 3 9 3" xfId="28195"/>
    <cellStyle name="常规 3 3 3 3 3 2 2 2" xfId="28196"/>
    <cellStyle name="常规 9 5 4 6 2" xfId="28197"/>
    <cellStyle name="常规 5 2 2 3 2 4 2" xfId="28198"/>
    <cellStyle name="60% - 强调文字颜色 4 2 2 2 4 2" xfId="28199"/>
    <cellStyle name="常规 6 12 5 6" xfId="28200"/>
    <cellStyle name="常规 10 2 4 3 4 2 2" xfId="28201"/>
    <cellStyle name="常规 3 6 6 3" xfId="28202"/>
    <cellStyle name="常规 38 4 3 2 2" xfId="28203"/>
    <cellStyle name="常规 43 4 3 2 2" xfId="28204"/>
    <cellStyle name="常规 10 3 3 2 8" xfId="28205"/>
    <cellStyle name="强调文字颜色 6 2 3 2 4 3" xfId="28206"/>
    <cellStyle name="常规 3 6 6 2" xfId="28207"/>
    <cellStyle name="20% - 强调文字颜色 6 2 2 10" xfId="28208"/>
    <cellStyle name="常规 10 2 4 3 3" xfId="28209"/>
    <cellStyle name="常规 3 3 6 2 2 2" xfId="28210"/>
    <cellStyle name="常规 10 2 4 3 2 3" xfId="28211"/>
    <cellStyle name="常规 10 2 4 3 2" xfId="28212"/>
    <cellStyle name="常规 10 2 2 3 2" xfId="28213"/>
    <cellStyle name="常规 4 2 2 3 4 7" xfId="28214"/>
    <cellStyle name="强调文字颜色 5 2 5 4 2" xfId="28215"/>
    <cellStyle name="常规 2 6 2 3 2 2" xfId="28216"/>
    <cellStyle name="常规 10 2 4 2 7 2" xfId="28217"/>
    <cellStyle name="常规 10 2 5 2 2" xfId="28218"/>
    <cellStyle name="常规 3 6 5 6" xfId="28219"/>
    <cellStyle name="常规 3 10 2 3" xfId="28220"/>
    <cellStyle name="常规 2 2 2 3 6 5 2" xfId="28221"/>
    <cellStyle name="常规 5 2 5 2 5 2 2" xfId="28222"/>
    <cellStyle name="常规 10 2 4 2 6 3" xfId="28223"/>
    <cellStyle name="常规 3 4 2 2 2 3 2" xfId="28224"/>
    <cellStyle name="常规 10 2 2 3 2 3 6" xfId="28225"/>
    <cellStyle name="强调文字颜色 6 2 2 2 2 4 3" xfId="28226"/>
    <cellStyle name="常规 2 6 4 3 3" xfId="28227"/>
    <cellStyle name="注释 2 2 2 6 3" xfId="28228"/>
    <cellStyle name="常规 10 2 6 2 8" xfId="28229"/>
    <cellStyle name="常规 35 3 7" xfId="28230"/>
    <cellStyle name="常规 2 4 2 2 4 2 3" xfId="28231"/>
    <cellStyle name="常规 10 2 2 3 2 2 6" xfId="28232"/>
    <cellStyle name="常规 3 3 2 2 2 2 6 2" xfId="28233"/>
    <cellStyle name="60% - 强调文字颜色 2 2 2 7 2" xfId="28234"/>
    <cellStyle name="常规 3 6 5 4 2 2" xfId="28235"/>
    <cellStyle name="20% - 强调文字颜色 5 2" xfId="28236"/>
    <cellStyle name="常规 2 6 3 3 3" xfId="28237"/>
    <cellStyle name="常规 14 3 3 4" xfId="28238"/>
    <cellStyle name="常规 7 2 3 6 5" xfId="28239"/>
    <cellStyle name="常规 55 2 3 3 2" xfId="28240"/>
    <cellStyle name="20% - 强调文字颜色 5 2 3 10" xfId="28241"/>
    <cellStyle name="常规 7 2 3 2 3 4 3" xfId="28242"/>
    <cellStyle name="常规 10 2 9 2 3" xfId="28243"/>
    <cellStyle name="常规 10 2 2 3 2 2 5 2" xfId="28244"/>
    <cellStyle name="常规 9 4 2 3" xfId="28245"/>
    <cellStyle name="常规 10 2 4 2 5 2 2" xfId="28246"/>
    <cellStyle name="常规 3 3 2 2 2 2 6" xfId="28247"/>
    <cellStyle name="60% - 强调文字颜色 2 2 2 7" xfId="28248"/>
    <cellStyle name="常规 3 6 5 4 2" xfId="28249"/>
    <cellStyle name="常规 3 6 5 3 3" xfId="28250"/>
    <cellStyle name="40% - 强调文字颜色 1 2 2 5 6" xfId="28251"/>
    <cellStyle name="常规 35 2 7" xfId="28252"/>
    <cellStyle name="常规 40 2 7" xfId="28253"/>
    <cellStyle name="常规 10 2 4 2 4 3" xfId="28254"/>
    <cellStyle name="常规 10 2 5 2 3" xfId="28255"/>
    <cellStyle name="常规 3 6 5 7" xfId="28256"/>
    <cellStyle name="常规 6 7 2 2 2 7 3" xfId="28257"/>
    <cellStyle name="常规 2 6 2 3 3" xfId="28258"/>
    <cellStyle name="常规 38 3 4 2 2" xfId="28259"/>
    <cellStyle name="常规 43 3 4 2 2" xfId="28260"/>
    <cellStyle name="常规 10 2 4 2 8" xfId="28261"/>
    <cellStyle name="常规 12 4 2 2" xfId="28262"/>
    <cellStyle name="常规 14 2 3 4" xfId="28263"/>
    <cellStyle name="常规 7 2 2 6 5" xfId="28264"/>
    <cellStyle name="常规 55 2 2 3 2" xfId="28265"/>
    <cellStyle name="常规 7 2 3 2 2 4 3" xfId="28266"/>
    <cellStyle name="常规 10 2 8 2 3" xfId="28267"/>
    <cellStyle name="常规 40 2 6 2" xfId="28268"/>
    <cellStyle name="常规 35 2 6 2" xfId="28269"/>
    <cellStyle name="常规 9 3 2 3" xfId="28270"/>
    <cellStyle name="20% - 强调文字颜色 4 2 6 3 3" xfId="28271"/>
    <cellStyle name="常规 10 2 4 2 4 2 2" xfId="28272"/>
    <cellStyle name="常规 7 3 3 3 4 5" xfId="28273"/>
    <cellStyle name="常规 6 9 4 2 2 2" xfId="28274"/>
    <cellStyle name="常规 5 2 2 2 2 4 2" xfId="28275"/>
    <cellStyle name="常规 3 3 3 3 2 2 2 2" xfId="28276"/>
    <cellStyle name="计算 2 2 3 2 2 2" xfId="28277"/>
    <cellStyle name="常规 3 6 5 3" xfId="28278"/>
    <cellStyle name="常规 10 2 4 2 3 6" xfId="28279"/>
    <cellStyle name="常规 9 2 2 2 4 2 2" xfId="28280"/>
    <cellStyle name="常规 10 3 2 2 7" xfId="28281"/>
    <cellStyle name="常规 2 2 2 3 4 3 3" xfId="28282"/>
    <cellStyle name="20% - 强调文字颜色 1 2 2 2 2 3 2" xfId="28283"/>
    <cellStyle name="常规 6 4 3 3 4" xfId="28284"/>
    <cellStyle name="常规 5 2 2 6 4 2" xfId="28285"/>
    <cellStyle name="常规 2 2 3 2 4 3 4 2" xfId="28286"/>
    <cellStyle name="60% - 强调文字颜色 4 2 5 4 2" xfId="28287"/>
    <cellStyle name="常规 10 2 7 5 3" xfId="28288"/>
    <cellStyle name="常规 10 2 6 4 4 3" xfId="28289"/>
    <cellStyle name="常规 9 2 5 3" xfId="28290"/>
    <cellStyle name="常规 10 2 4 2 3 5 2" xfId="28291"/>
    <cellStyle name="常规 6 5 3 3 7 3" xfId="28292"/>
    <cellStyle name="常规 10 2 4 2 3 5" xfId="28293"/>
    <cellStyle name="注释 2 3 3 2" xfId="28294"/>
    <cellStyle name="常规 2 2 2 3 4 2 4" xfId="28295"/>
    <cellStyle name="常规 9 2 4 4" xfId="28296"/>
    <cellStyle name="常规 10 2 4 2 3 4 3" xfId="28297"/>
    <cellStyle name="常规 6 5 2 3 5 2" xfId="28298"/>
    <cellStyle name="20% - 强调文字颜色 5 2 3 2 4 2" xfId="28299"/>
    <cellStyle name="常规 4 4 2 3 5" xfId="28300"/>
    <cellStyle name="警告文本 2 2 3 3 2" xfId="28301"/>
    <cellStyle name="常规 2 2 2 3 4 2 3" xfId="28302"/>
    <cellStyle name="常规 10 2 6 4 3 3" xfId="28303"/>
    <cellStyle name="常规 9 2 4 3" xfId="28304"/>
    <cellStyle name="常规 6 5 3 3 7 2 2" xfId="28305"/>
    <cellStyle name="常规 10 2 4 2 3 4 2" xfId="28306"/>
    <cellStyle name="常规 6 5 3 3 7 2" xfId="28307"/>
    <cellStyle name="常规 10 2 4 2 3 4" xfId="28308"/>
    <cellStyle name="常规 21 5 3 4" xfId="28309"/>
    <cellStyle name="常规 2 2 2 4 6 2" xfId="28310"/>
    <cellStyle name="常规 3 4 2 4 3" xfId="28311"/>
    <cellStyle name="常规 3 4 2 2 2 5 2 2" xfId="28312"/>
    <cellStyle name="常规 9 7 3 3" xfId="28313"/>
    <cellStyle name="常规 2 3 3 4 7 2" xfId="28314"/>
    <cellStyle name="20% - 强调文字颜色 3 2 3 4 2" xfId="28315"/>
    <cellStyle name="常规 4 5 2 5 3" xfId="28316"/>
    <cellStyle name="常规 21 4 9" xfId="28317"/>
    <cellStyle name="常规 2 2 3 2 3 2 3" xfId="28318"/>
    <cellStyle name="常规 6 5 2 2 2 2 2 3 2 2" xfId="28319"/>
    <cellStyle name="60% - 强调文字颜色 4 2 5 2 3" xfId="28320"/>
    <cellStyle name="常规 9 2 3 4" xfId="28321"/>
    <cellStyle name="常规 10 2 4 2 3 3 3" xfId="28322"/>
    <cellStyle name="常规 3 3 3 2 2 7 2" xfId="28323"/>
    <cellStyle name="常规 6 5 2 3 4 5 2" xfId="28324"/>
    <cellStyle name="常规 10 2 4 2 3 3" xfId="28325"/>
    <cellStyle name="常规 15 2 2 4 4" xfId="28326"/>
    <cellStyle name="常规 7 3 3 3 4 4 2" xfId="28327"/>
    <cellStyle name="常规 3 6 5 2 2" xfId="28328"/>
    <cellStyle name="常规 3 6 5 2" xfId="28329"/>
    <cellStyle name="强调文字颜色 6 2 3 2 3 3" xfId="28330"/>
    <cellStyle name="常规 7 3 3 3 4 4" xfId="28331"/>
    <cellStyle name="常规 10 2 4 2 2 6" xfId="28332"/>
    <cellStyle name="常规 2 4 3 2 2 3 3 2" xfId="28333"/>
    <cellStyle name="常规 15 7 6 2" xfId="28334"/>
    <cellStyle name="40% - 强调文字颜色 1 2 3 8 3" xfId="28335"/>
    <cellStyle name="常规 2 2 2 4 2" xfId="28336"/>
    <cellStyle name="60% - 强调文字颜色 6 2 5 2" xfId="28337"/>
    <cellStyle name="常规 2 2 7 7 2" xfId="28338"/>
    <cellStyle name="常规 7 3 2 3 2 6" xfId="28339"/>
    <cellStyle name="常规 6 4 2 5 2" xfId="28340"/>
    <cellStyle name="常规 21 3 2 2 5" xfId="28341"/>
    <cellStyle name="注释 2 2 4 2" xfId="28342"/>
    <cellStyle name="常规 2 2 2 3 3 3 4" xfId="28343"/>
    <cellStyle name="常规 10 2 4 2 2 5 3" xfId="28344"/>
    <cellStyle name="常规 7 2 3 4 2 8" xfId="28345"/>
    <cellStyle name="警告文本 2 2 2 4 2" xfId="28346"/>
    <cellStyle name="常规 2 2 2 3 2 2 4 3" xfId="28347"/>
    <cellStyle name="常规 27 3 2 3 4 2 2" xfId="28348"/>
    <cellStyle name="40% - 强调文字颜色 3 2 2 5 5" xfId="28349"/>
    <cellStyle name="常规 2 2 2 3 3 3 3 2" xfId="28350"/>
    <cellStyle name="常规 21 3 2 2 4" xfId="28351"/>
    <cellStyle name="常规 2 2 2 3 3 3 3" xfId="28352"/>
    <cellStyle name="常规 2 3 3 4 5 3" xfId="28353"/>
    <cellStyle name="20% - 强调文字颜色 3 2 3 2 3" xfId="28354"/>
    <cellStyle name="常规 4 5 2 3 4" xfId="28355"/>
    <cellStyle name="常规 2 2 3 2 4 2 4 2" xfId="28356"/>
    <cellStyle name="常规 5 2 2 5 4 2" xfId="28357"/>
    <cellStyle name="常规 10 2 6 5 3" xfId="28358"/>
    <cellStyle name="常规 10 2 4 2 2 5 2" xfId="28359"/>
    <cellStyle name="常规 2 2 7 2 4 3" xfId="28360"/>
    <cellStyle name="常规 3 6 3 5 3" xfId="28361"/>
    <cellStyle name="常规 7 3 3 3 2 7 3" xfId="28362"/>
    <cellStyle name="常规 37 4 7" xfId="28363"/>
    <cellStyle name="常规 6 5 3 3 6 3" xfId="28364"/>
    <cellStyle name="常规 10 2 4 2 2 5" xfId="28365"/>
    <cellStyle name="注释 2 2 3 2" xfId="28366"/>
    <cellStyle name="常规 2 2 2 3 3 2 4" xfId="28367"/>
    <cellStyle name="常规 2 3 4 2 4 2 3" xfId="28368"/>
    <cellStyle name="常规 7 3 4 2 2 4" xfId="28369"/>
    <cellStyle name="40% - 强调文字颜色 2 2 2 2 2 3 3" xfId="28370"/>
    <cellStyle name="常规 6 13 7 2 2" xfId="28371"/>
    <cellStyle name="常规 2 3 2 6 5 3" xfId="28372"/>
    <cellStyle name="常规 6 3 2 2 2 4 5 2" xfId="28373"/>
    <cellStyle name="常规 10 2 4 2 2 4 3" xfId="28374"/>
    <cellStyle name="警告文本 2 2 2 3 2" xfId="28375"/>
    <cellStyle name="常规 2 2 2 3 3 2 3 2" xfId="28376"/>
    <cellStyle name="常规 15 2 10 2" xfId="28377"/>
    <cellStyle name="常规 2 2 3 2 4 2 3 2 2" xfId="28378"/>
    <cellStyle name="常规 10 2 6 4 3 2" xfId="28379"/>
    <cellStyle name="常规 10 2 4 2 2 4 2 2" xfId="28380"/>
    <cellStyle name="常规 2 2 7 2 4 2" xfId="28381"/>
    <cellStyle name="常规 10 2 4 2 2 4" xfId="28382"/>
    <cellStyle name="常规 6 5 3 3 6 2" xfId="28383"/>
    <cellStyle name="常规 3 4 4 2 4 2" xfId="28384"/>
    <cellStyle name="常规 2 2 4 3 2 2 4 2 2" xfId="28385"/>
    <cellStyle name="常规 3 3 3 2 2 6 2" xfId="28386"/>
    <cellStyle name="常规 6 5 2 3 4 4 2" xfId="28387"/>
    <cellStyle name="常规 10 2 4 2 2 3" xfId="28388"/>
    <cellStyle name="常规 6 2 4 3 4 2 2" xfId="28389"/>
    <cellStyle name="强调文字颜色 5 2 7 2" xfId="28390"/>
    <cellStyle name="常规 2 6 2 5 2 2" xfId="28391"/>
    <cellStyle name="常规 10 2 4 2 2" xfId="28392"/>
    <cellStyle name="常规 6 2 4 3 4 2" xfId="28393"/>
    <cellStyle name="汇总 2 2 8 3" xfId="28394"/>
    <cellStyle name="常规 6 2 4 3 4" xfId="28395"/>
    <cellStyle name="常规 9 5 7 3" xfId="28396"/>
    <cellStyle name="常规 10 2 3 9" xfId="28397"/>
    <cellStyle name="常规 10 2 3 8 2 2" xfId="28398"/>
    <cellStyle name="常规 9 5 7 2 2" xfId="28399"/>
    <cellStyle name="常规 10 2 3 8 2" xfId="28400"/>
    <cellStyle name="常规 9 5 7 2" xfId="28401"/>
    <cellStyle name="常规 10 2 3 8" xfId="28402"/>
    <cellStyle name="常规 10 2 3 7 2 2" xfId="28403"/>
    <cellStyle name="强调文字颜色 2 2 6 4 3" xfId="28404"/>
    <cellStyle name="常规 10 2 3 7 2" xfId="28405"/>
    <cellStyle name="常规 5 2 6 5 3" xfId="28406"/>
    <cellStyle name="常规 6 4 3 2" xfId="28407"/>
    <cellStyle name="常规 10 2 3 6 2 2" xfId="28408"/>
    <cellStyle name="常规 12 6 3 2" xfId="28409"/>
    <cellStyle name="常规 2 2 2 3 6 4 2 2" xfId="28410"/>
    <cellStyle name="常规 5 2 3 3 2 5 2" xfId="28411"/>
    <cellStyle name="常规 2 2 11 4 2 2" xfId="28412"/>
    <cellStyle name="常规 9 2 3 2 3 4 2" xfId="28413"/>
    <cellStyle name="常规 3 3 2 5 5 2" xfId="28414"/>
    <cellStyle name="常规 2 4 4 2 3 2 2" xfId="28415"/>
    <cellStyle name="常规 10 2 3 5 6 2" xfId="28416"/>
    <cellStyle name="常规 54 4 3" xfId="28417"/>
    <cellStyle name="常规 49 4 3" xfId="28418"/>
    <cellStyle name="常规 3 2 3 2 2 4 2 2" xfId="28419"/>
    <cellStyle name="常规 6 3 7 2" xfId="28420"/>
    <cellStyle name="常规 5 2 2 2 4 5 2" xfId="28421"/>
    <cellStyle name="常规 6 8 3 3 4" xfId="28422"/>
    <cellStyle name="常规 2 3 3 2 2 5 2 2" xfId="28423"/>
    <cellStyle name="常规 2 2 3 2 4 2 4 2 2" xfId="28424"/>
    <cellStyle name="常规 10 2 9 5" xfId="28425"/>
    <cellStyle name="常规 2 3 3 7 5" xfId="28426"/>
    <cellStyle name="20% - 强调文字颜色 3 2 6 2" xfId="28427"/>
    <cellStyle name="常规 11 6 2 2 3 2 2" xfId="28428"/>
    <cellStyle name="常规 7 4 2 2 3 6" xfId="28429"/>
    <cellStyle name="40% - 强调文字颜色 6 2 4 4" xfId="28430"/>
    <cellStyle name="60% - 强调文字颜色 2 2 6 2 2" xfId="28431"/>
    <cellStyle name="常规 21 3 3 2 2" xfId="28432"/>
    <cellStyle name="常规 16 3 3 2 2" xfId="28433"/>
    <cellStyle name="常规 3 2 2 2 2 2 3 3 3" xfId="28434"/>
    <cellStyle name="常规 5 2 2 2 4 5" xfId="28435"/>
    <cellStyle name="常规 3 3 3 3 2 4 3" xfId="28436"/>
    <cellStyle name="常规 6 4 2 3 4 2 2 2" xfId="28437"/>
    <cellStyle name="常规 10 2 3 5 6" xfId="28438"/>
    <cellStyle name="常规 6 4 3 5 4 3" xfId="28439"/>
    <cellStyle name="常规 2 2 2 2 5 6 2" xfId="28440"/>
    <cellStyle name="常规 2 2 2 2 4 2 4 2 2" xfId="28441"/>
    <cellStyle name="常规 11 6 2 2 3 2" xfId="28442"/>
    <cellStyle name="常规 4 2 2 5 4 2 2" xfId="28443"/>
    <cellStyle name="20% - 强调文字颜色 3 2 6" xfId="28444"/>
    <cellStyle name="常规 2 3 3 2 2 5 2" xfId="28445"/>
    <cellStyle name="常规 6 3 4 2 3 5" xfId="28446"/>
    <cellStyle name="常规 5 2 2 2 4 4 3" xfId="28447"/>
    <cellStyle name="常规 8 7 5" xfId="28448"/>
    <cellStyle name="常规 4 6 10 2" xfId="28449"/>
    <cellStyle name="常规 3 3 2 5 4 2 2" xfId="28450"/>
    <cellStyle name="常规 10 2 3 5 5 2 2" xfId="28451"/>
    <cellStyle name="常规 54 3 3 2" xfId="28452"/>
    <cellStyle name="常规 49 3 3 2" xfId="28453"/>
    <cellStyle name="60% - 强调文字颜色 2 2 3 3 3 3" xfId="28454"/>
    <cellStyle name="常规 5 2 2 2 4 4 2 2" xfId="28455"/>
    <cellStyle name="常规 6 4 3 5 4 2 2" xfId="28456"/>
    <cellStyle name="常规 54 3 3" xfId="28457"/>
    <cellStyle name="常规 49 3 3" xfId="28458"/>
    <cellStyle name="常规 10 2 3 5 5 2" xfId="28459"/>
    <cellStyle name="常规 10 2 3 5 5" xfId="28460"/>
    <cellStyle name="常规 6 4 3 5 4 2" xfId="28461"/>
    <cellStyle name="常规 6 4 2 2 3 3 2 3" xfId="28462"/>
    <cellStyle name="常规 6 3 6" xfId="28463"/>
    <cellStyle name="常规 10 2 3 5 4 3" xfId="28464"/>
    <cellStyle name="常规 54 2 4" xfId="28465"/>
    <cellStyle name="常规 49 2 4" xfId="28466"/>
    <cellStyle name="常规 6 3 4 2 2 4 2" xfId="28467"/>
    <cellStyle name="常规 5 2 2 2 4 3 2 2" xfId="28468"/>
    <cellStyle name="常规 8 3 2 4 6" xfId="28469"/>
    <cellStyle name="常规 6 7 5 4" xfId="28470"/>
    <cellStyle name="常规 10 2 3 5 4 2" xfId="28471"/>
    <cellStyle name="常规 6 4 2 2 3 3 2 2 2" xfId="28472"/>
    <cellStyle name="常规 54 2 3" xfId="28473"/>
    <cellStyle name="常规 49 2 3" xfId="28474"/>
    <cellStyle name="常规 5 2 2 2 4 3 2" xfId="28475"/>
    <cellStyle name="常规 5 2 2 2 4 2 3" xfId="28476"/>
    <cellStyle name="常规 21 3 2 2 5 2 2" xfId="28477"/>
    <cellStyle name="常规 6 4 2 5 2 2 2" xfId="28478"/>
    <cellStyle name="常规 5 2 2 2 4 2 2 2" xfId="28479"/>
    <cellStyle name="常规 10 2 3 5 3 2 2" xfId="28480"/>
    <cellStyle name="常规 5 2 2 2 4 2 2" xfId="28481"/>
    <cellStyle name="常规 10 2 3 5 3 2" xfId="28482"/>
    <cellStyle name="常规 6 2 7 3 2 2" xfId="28483"/>
    <cellStyle name="常规 10 2 3 5 2 2 2" xfId="28484"/>
    <cellStyle name="常规 2 4 4 9 2 2" xfId="28485"/>
    <cellStyle name="常规 10 3 11" xfId="28486"/>
    <cellStyle name="常规 10 2 3 5 2 2" xfId="28487"/>
    <cellStyle name="常规 3 2 3 2 2 3 3" xfId="28488"/>
    <cellStyle name="常规 4 2 2 2 4 3 2 2" xfId="28489"/>
    <cellStyle name="常规 6 2 8" xfId="28490"/>
    <cellStyle name="常规 2 2 2 2 5 5 3" xfId="28491"/>
    <cellStyle name="常规 10 2 3 4 7" xfId="28492"/>
    <cellStyle name="常规 6 8 2 3 4" xfId="28493"/>
    <cellStyle name="常规 2 3 3 2 2 4 2 2" xfId="28494"/>
    <cellStyle name="常规 3 3 2 4 5 2" xfId="28495"/>
    <cellStyle name="常规 2 4 4 2 2 2 2" xfId="28496"/>
    <cellStyle name="常规 10 2 3 4 6 2" xfId="28497"/>
    <cellStyle name="常规 53 4 3" xfId="28498"/>
    <cellStyle name="常规 48 4 3" xfId="28499"/>
    <cellStyle name="常规 3 2 3 2 2 3 2 2" xfId="28500"/>
    <cellStyle name="常规 6 2 7 2" xfId="28501"/>
    <cellStyle name="常规 2 2 2 2 5 5 2 2" xfId="28502"/>
    <cellStyle name="常规 11 6 2 2 2 2" xfId="28503"/>
    <cellStyle name="常规 6 5 5 6 3" xfId="28504"/>
    <cellStyle name="常规 2 3 3 2 2 4 2" xfId="28505"/>
    <cellStyle name="40% - 强调文字颜色 1 2 3 10" xfId="28506"/>
    <cellStyle name="常规 6 2 6 3" xfId="28507"/>
    <cellStyle name="常规 6 2 6 2 2" xfId="28508"/>
    <cellStyle name="60% - 强调文字颜色 2 2 2 3 3 3" xfId="28509"/>
    <cellStyle name="常规 48 3 3 2" xfId="28510"/>
    <cellStyle name="常规 53 3 3 2" xfId="28511"/>
    <cellStyle name="常规 10 2 3 4 5 2 2" xfId="28512"/>
    <cellStyle name="常规 6 2 6 2" xfId="28513"/>
    <cellStyle name="常规 30 8 2 3" xfId="28514"/>
    <cellStyle name="常规 10 2 3 4 4 2" xfId="28515"/>
    <cellStyle name="常规 53 2 3" xfId="28516"/>
    <cellStyle name="常规 48 2 3" xfId="28517"/>
    <cellStyle name="常规 5 2 4 7 3" xfId="28518"/>
    <cellStyle name="常规 6 2 5 2" xfId="28519"/>
    <cellStyle name="常规 10 2 3 4 4" xfId="28520"/>
    <cellStyle name="常规 10 2 3 4 3 2 2" xfId="28521"/>
    <cellStyle name="汇总 2 2 4 5 2" xfId="28522"/>
    <cellStyle name="常规 10 2 3 2 7 2 2" xfId="28523"/>
    <cellStyle name="常规 10 2 3 4" xfId="28524"/>
    <cellStyle name="常规 2 2 3 4 3 2 3" xfId="28525"/>
    <cellStyle name="20% - 强调文字颜色 3 2 2 2 10" xfId="28526"/>
    <cellStyle name="常规 2 2 3 2 4 3 2 2" xfId="28527"/>
    <cellStyle name="常规 6 2 4 2 3 3 2" xfId="28528"/>
    <cellStyle name="常规 9 2 3 3" xfId="28529"/>
    <cellStyle name="常规 10 2 4 2 3 3 2" xfId="28530"/>
    <cellStyle name="20% - 强调文字颜色 4 2 5 4 3" xfId="28531"/>
    <cellStyle name="常规 23 3 2 2 2" xfId="28532"/>
    <cellStyle name="常规 18 3 2 2 2" xfId="28533"/>
    <cellStyle name="常规 6 9 2 4 2 2 2" xfId="28534"/>
    <cellStyle name="常规 5 2 2 6 2 2" xfId="28535"/>
    <cellStyle name="常规 11 2 2 2 6 2" xfId="28536"/>
    <cellStyle name="常规 6 3 2 3 4 5 2" xfId="28537"/>
    <cellStyle name="好 4 4" xfId="28538"/>
    <cellStyle name="60% - 强调文字颜色 4 2 5 2 2" xfId="28539"/>
    <cellStyle name="常规 10 2 7 3 3" xfId="28540"/>
    <cellStyle name="常规 2 8 6 2 3" xfId="28541"/>
    <cellStyle name="常规 6 5 3 4 4 3" xfId="28542"/>
    <cellStyle name="20% - 强调文字颜色 5 2 13" xfId="28543"/>
    <cellStyle name="常规 10 2 3 3 8" xfId="28544"/>
    <cellStyle name="常规 6 5 3 4 4 2 2" xfId="28545"/>
    <cellStyle name="20% - 强调文字颜色 5 2 12 2" xfId="28546"/>
    <cellStyle name="常规 5 2 3 2 4 4 3" xfId="28547"/>
    <cellStyle name="常规 47 5 3" xfId="28548"/>
    <cellStyle name="常规 52 5 3" xfId="28549"/>
    <cellStyle name="常规 10 2 3 3 7 2" xfId="28550"/>
    <cellStyle name="常规 10 2 3 3 7" xfId="28551"/>
    <cellStyle name="常规 2 2 2 2 5 4 3" xfId="28552"/>
    <cellStyle name="常规 4 2 3 7 3" xfId="28553"/>
    <cellStyle name="常规 47 4 3 2" xfId="28554"/>
    <cellStyle name="常规 52 4 3 2" xfId="28555"/>
    <cellStyle name="警告文本 2 2 4 5" xfId="28556"/>
    <cellStyle name="常规 10 2 3 3 6 2 2" xfId="28557"/>
    <cellStyle name="汇总 2 3 3 5 2" xfId="28558"/>
    <cellStyle name="常规 2 2 2 2 5 4 2 2" xfId="28559"/>
    <cellStyle name="常规 24 3 4" xfId="28560"/>
    <cellStyle name="常规 19 3 4" xfId="28561"/>
    <cellStyle name="常规 4 2 3 7 2 2" xfId="28562"/>
    <cellStyle name="20% - 强调文字颜色 5 2 11 2" xfId="28563"/>
    <cellStyle name="汇总 2 3 3 5" xfId="28564"/>
    <cellStyle name="常规 47 4 3" xfId="28565"/>
    <cellStyle name="常规 52 4 3" xfId="28566"/>
    <cellStyle name="常规 5 2 3 2 4 3 3" xfId="28567"/>
    <cellStyle name="常规 10 2 3 3 6 2" xfId="28568"/>
    <cellStyle name="常规 10 2 3 2 6 2 2" xfId="28569"/>
    <cellStyle name="汇总 2 2 3 5 2" xfId="28570"/>
    <cellStyle name="常规 46 4 3 2" xfId="28571"/>
    <cellStyle name="常规 51 4 3 2" xfId="28572"/>
    <cellStyle name="常规 3 3 2 2 5 2 2" xfId="28573"/>
    <cellStyle name="60% - 强调文字颜色 2 2 2 2 3 2 3" xfId="28574"/>
    <cellStyle name="常规 47 3 4" xfId="28575"/>
    <cellStyle name="常规 52 3 4" xfId="28576"/>
    <cellStyle name="常规 2 2 2 4 3 2 2 2" xfId="28577"/>
    <cellStyle name="常规 10 2 3 3 5 3" xfId="28578"/>
    <cellStyle name="汇总 2 3 2 6" xfId="28579"/>
    <cellStyle name="常规 5 2 2 2 2 4 2 2" xfId="28580"/>
    <cellStyle name="常规 52 3 3 2" xfId="28581"/>
    <cellStyle name="常规 47 3 3 2" xfId="28582"/>
    <cellStyle name="汇总 2 3 2 5 2" xfId="28583"/>
    <cellStyle name="常规 10 2 3 3 5 2 2" xfId="28584"/>
    <cellStyle name="常规 47 2 4" xfId="28585"/>
    <cellStyle name="常规 52 2 4" xfId="28586"/>
    <cellStyle name="常规 10 2 3 3 4 3" xfId="28587"/>
    <cellStyle name="40% - 强调文字颜色 4 2 14" xfId="28588"/>
    <cellStyle name="常规 3 5 6 3" xfId="28589"/>
    <cellStyle name="常规 6 9 3 2 3 3 2" xfId="28590"/>
    <cellStyle name="常规 5 2 2 2 2 2 6" xfId="28591"/>
    <cellStyle name="常规 10 2 3 3 3 6" xfId="28592"/>
    <cellStyle name="常规 2 3 2 3 4 2 2" xfId="28593"/>
    <cellStyle name="常规 7 5 12" xfId="28594"/>
    <cellStyle name="60% - 强调文字颜色 2 2 3 7 2" xfId="28595"/>
    <cellStyle name="常规 3 6 5 5 2 2" xfId="28596"/>
    <cellStyle name="常规 9 4 2 2 2 3" xfId="28597"/>
    <cellStyle name="20% - 强调文字颜色 3 2 2 2 2 6" xfId="28598"/>
    <cellStyle name="常规 2 3 4 2 6 3" xfId="28599"/>
    <cellStyle name="常规 7 2 5 3 2 7" xfId="28600"/>
    <cellStyle name="40% - 强调文字颜色 4 2 12" xfId="28601"/>
    <cellStyle name="常规 6 2 2 10 2" xfId="28602"/>
    <cellStyle name="常规 2 2 6 3 5 3" xfId="28603"/>
    <cellStyle name="常规 10 2 3 3 3 5" xfId="28604"/>
    <cellStyle name="常规 2 2 3 3 3 6 2" xfId="28605"/>
    <cellStyle name="20% - 强调文字颜色 6 2 2 11" xfId="28606"/>
    <cellStyle name="常规 9 5 4 5" xfId="28607"/>
    <cellStyle name="常规 5 2 2 3 2 3" xfId="28608"/>
    <cellStyle name="常规 10 2 3 2 4 4 2 2" xfId="28609"/>
    <cellStyle name="常规 46 2 5 2 2" xfId="28610"/>
    <cellStyle name="常规 51 2 5 2 2" xfId="28611"/>
    <cellStyle name="常规 10 2 4 3 4" xfId="28612"/>
    <cellStyle name="常规 3 3 2 2 3 4 2 2" xfId="28613"/>
    <cellStyle name="常规 42 2 4 3" xfId="28614"/>
    <cellStyle name="常规 37 2 4 3" xfId="28615"/>
    <cellStyle name="常规 10 2 3 3 3 4 2 2" xfId="28616"/>
    <cellStyle name="常规 2 3 3 2 2 2 5 2 2" xfId="28617"/>
    <cellStyle name="常规 2 4 2 3 9" xfId="28618"/>
    <cellStyle name="常规 5 2 2 2 2 2 4 2 2" xfId="28619"/>
    <cellStyle name="常规 5 2 2 2 2 2 4 2" xfId="28620"/>
    <cellStyle name="常规 10 2 3 3 3 4 2" xfId="28621"/>
    <cellStyle name="常规 2 2 6 3 5 2" xfId="28622"/>
    <cellStyle name="40% - 强调文字颜色 1 20" xfId="28623"/>
    <cellStyle name="40% - 强调文字颜色 1 15" xfId="28624"/>
    <cellStyle name="解释性文本 2 2 4 3 2 2" xfId="28625"/>
    <cellStyle name="常规 6 5 2 4 7 2" xfId="28626"/>
    <cellStyle name="常规 10 2 3 3 3 4" xfId="28627"/>
    <cellStyle name="好 2 4 4 3 2" xfId="28628"/>
    <cellStyle name="常规 9 4 4 5" xfId="28629"/>
    <cellStyle name="常规 5 2 2 2 2 3" xfId="28630"/>
    <cellStyle name="常规 3 3 2 2 3 3 2 2" xfId="28631"/>
    <cellStyle name="常规 10 2 3 3 4" xfId="28632"/>
    <cellStyle name="常规 10 2 3 3 3 3 2 2" xfId="28633"/>
    <cellStyle name="常规 5 2 2 2 2 2 3 2" xfId="28634"/>
    <cellStyle name="常规 7 2 4 6 4 3" xfId="28635"/>
    <cellStyle name="常规 7 2 6 8" xfId="28636"/>
    <cellStyle name="常规 6 5 2 2 5 5 2" xfId="28637"/>
    <cellStyle name="常规 21 3 2 2 3 2 2" xfId="28638"/>
    <cellStyle name="常规 9 4 4 4 3" xfId="28639"/>
    <cellStyle name="常规 5 2 2 2 2 2 3" xfId="28640"/>
    <cellStyle name="常规 6 4 2 3 2 2 5 2" xfId="28641"/>
    <cellStyle name="常规 10 2 3 3 3 3" xfId="28642"/>
    <cellStyle name="常规 35 3 2 2" xfId="28643"/>
    <cellStyle name="常规 40 3 2 2" xfId="28644"/>
    <cellStyle name="常规 10 2 3 3 3 2 3" xfId="28645"/>
    <cellStyle name="常规 7 7 2 2 4 2" xfId="28646"/>
    <cellStyle name="常规 5 2 2 2 2 2 2 3" xfId="28647"/>
    <cellStyle name="常规 3 7 4 6 2 2" xfId="28648"/>
    <cellStyle name="常规 9 4 4 4 2 2" xfId="28649"/>
    <cellStyle name="常规 5 2 2 2 2 2 2 2" xfId="28650"/>
    <cellStyle name="常规 3 5 6 2 2" xfId="28651"/>
    <cellStyle name="常规 10 2 3 3 2 7" xfId="28652"/>
    <cellStyle name="常规 10 2 3 3 2 6 2" xfId="28653"/>
    <cellStyle name="常规 10 2 3 3 2 6" xfId="28654"/>
    <cellStyle name="常规 6 6 5 2 4 2 2" xfId="28655"/>
    <cellStyle name="输入 2 11" xfId="28656"/>
    <cellStyle name="汇总 2 4 5 2" xfId="28657"/>
    <cellStyle name="20% - 强调文字颜色 3 15 2" xfId="28658"/>
    <cellStyle name="20% - 强调文字颜色 3 20 2" xfId="28659"/>
    <cellStyle name="常规 10 2 3 3 2 5 3" xfId="28660"/>
    <cellStyle name="常规 2 2 6 3 4 3" xfId="28661"/>
    <cellStyle name="常规 6 5 2 4 6 3" xfId="28662"/>
    <cellStyle name="检查单元格 3" xfId="28663"/>
    <cellStyle name="常规 10 2 3 3 2 5" xfId="28664"/>
    <cellStyle name="检查单元格 2 2 2" xfId="28665"/>
    <cellStyle name="常规 10 2 3 3 2 4 2 2" xfId="28666"/>
    <cellStyle name="常规 41 2 4 3" xfId="28667"/>
    <cellStyle name="常规 36 2 4 3" xfId="28668"/>
    <cellStyle name="40% - 强调文字颜色 6 19" xfId="28669"/>
    <cellStyle name="常规 6 5 5 2 2 3" xfId="28670"/>
    <cellStyle name="常规 2 2 6 3 4 2 2" xfId="28671"/>
    <cellStyle name="常规 6 3 2 5 3 3" xfId="28672"/>
    <cellStyle name="常规 21 2 2 2 6 3" xfId="28673"/>
    <cellStyle name="常规 6 5 2 4 6 2 2" xfId="28674"/>
    <cellStyle name="检查单元格 2 2" xfId="28675"/>
    <cellStyle name="常规 10 2 3 3 2 4 2" xfId="28676"/>
    <cellStyle name="常规 6 4 2 3 2 2 4 2 2" xfId="28677"/>
    <cellStyle name="常规 10 2 3 3 2 3 2" xfId="28678"/>
    <cellStyle name="常规 3 2 2 2 3 2 7 2" xfId="28679"/>
    <cellStyle name="常规 6 5 2 3 3 2 2 2" xfId="28680"/>
    <cellStyle name="常规 7 2 4 6 3 3" xfId="28681"/>
    <cellStyle name="注释 2 12 3" xfId="28682"/>
    <cellStyle name="常规 7 2 5 8" xfId="28683"/>
    <cellStyle name="40% - 强调文字颜色 2 2 3 10" xfId="28684"/>
    <cellStyle name="常规 8 5 5 3 2" xfId="28685"/>
    <cellStyle name="常规 6 5 2 2 5 4 2" xfId="28686"/>
    <cellStyle name="常规 2 3 6 2 3 4" xfId="28687"/>
    <cellStyle name="常规 4 2 3 2 2 3 6" xfId="28688"/>
    <cellStyle name="常规 6 4 3 2 3 3 2 2" xfId="28689"/>
    <cellStyle name="常规 31 2 5 3" xfId="28690"/>
    <cellStyle name="常规 26 2 5 3" xfId="28691"/>
    <cellStyle name="常规 15 2 3 3 3" xfId="28692"/>
    <cellStyle name="常规 20 2 3 3 3" xfId="28693"/>
    <cellStyle name="常规 7 3 2 6 4 3" xfId="28694"/>
    <cellStyle name="20% - 强调文字颜色 6 2 6 3 3" xfId="28695"/>
    <cellStyle name="常规 10 2 6 2 4 2 2" xfId="28696"/>
    <cellStyle name="输入 2 2 4 3 2" xfId="28697"/>
    <cellStyle name="常规 3 4 2 2 3 4 3" xfId="28698"/>
    <cellStyle name="常规 5 7 2 2 2 2" xfId="28699"/>
    <cellStyle name="20% - 强调文字颜色 2 2 3 3 2 3" xfId="28700"/>
    <cellStyle name="40% - 强调文字颜色 1 2 3 3 3 3" xfId="28701"/>
    <cellStyle name="常规 10 2 3 3 2 2 2 2" xfId="28702"/>
    <cellStyle name="常规 21 2 2 2 4 3" xfId="28703"/>
    <cellStyle name="常规 5 3 11" xfId="28704"/>
    <cellStyle name="常规 10 2 2 2 2" xfId="28705"/>
    <cellStyle name="常规 3 6 11" xfId="28706"/>
    <cellStyle name="常规 9 3 5 2 2" xfId="28707"/>
    <cellStyle name="常规 2 2 3 3 3 2 5" xfId="28708"/>
    <cellStyle name="常规 10 3 10 2" xfId="28709"/>
    <cellStyle name="常规 6 5 2 2 2 2 2 6" xfId="28710"/>
    <cellStyle name="常规 15 3 2 2 5" xfId="28711"/>
    <cellStyle name="常规 5 4 2 5 2" xfId="28712"/>
    <cellStyle name="60% - 强调文字颜色 4 2 2 2 7" xfId="28713"/>
    <cellStyle name="常规 6 5 2 2 3 3 2 3" xfId="28714"/>
    <cellStyle name="常规 11 2 2 2 5 2" xfId="28715"/>
    <cellStyle name="常规 6 3 2 3 4 4 2" xfId="28716"/>
    <cellStyle name="好 3 4" xfId="28717"/>
    <cellStyle name="常规 10 2 7 2 3" xfId="28718"/>
    <cellStyle name="常规 38 3 3 2 2" xfId="28719"/>
    <cellStyle name="常规 43 3 3 2 2" xfId="28720"/>
    <cellStyle name="常规 10 2 3 2 8" xfId="28721"/>
    <cellStyle name="汇总 2 2 4 6" xfId="28722"/>
    <cellStyle name="常规 10 2 3 2 7 3" xfId="28723"/>
    <cellStyle name="60% - 强调文字颜色 2 2 2 2 2 3 3" xfId="28724"/>
    <cellStyle name="常规 51 4 4" xfId="28725"/>
    <cellStyle name="常规 46 4 4" xfId="28726"/>
    <cellStyle name="常规 10 2 3 2 6 3" xfId="28727"/>
    <cellStyle name="汇总 2 2 3 6" xfId="28728"/>
    <cellStyle name="常规 2 6 2 6 2" xfId="28729"/>
    <cellStyle name="常规 6 6 6 4 2 2" xfId="28730"/>
    <cellStyle name="常规 10 2 2 2 2 3 6" xfId="28731"/>
    <cellStyle name="60% - 强调文字颜色 2 2 2 2 2 3 2" xfId="28732"/>
    <cellStyle name="常规 46 4 3" xfId="28733"/>
    <cellStyle name="常规 51 4 3" xfId="28734"/>
    <cellStyle name="常规 5 2 3 2 3 3 3" xfId="28735"/>
    <cellStyle name="常规 10 2 3 2 6 2" xfId="28736"/>
    <cellStyle name="汇总 2 2 3 5" xfId="28737"/>
    <cellStyle name="常规 46 3 4" xfId="28738"/>
    <cellStyle name="常规 51 3 4" xfId="28739"/>
    <cellStyle name="汇总 2 2 2 6" xfId="28740"/>
    <cellStyle name="常规 10 2 3 2 5 3" xfId="28741"/>
    <cellStyle name="常规 10 2 2 2 2 2 6" xfId="28742"/>
    <cellStyle name="常规 8 5 2 3 2 2 2" xfId="28743"/>
    <cellStyle name="常规 10 2 3 2 5 2 2" xfId="28744"/>
    <cellStyle name="常规 51 3 3 2" xfId="28745"/>
    <cellStyle name="常规 46 3 3 2" xfId="28746"/>
    <cellStyle name="汇总 2 2 2 5 2" xfId="28747"/>
    <cellStyle name="常规 6 6 3 4 4 3" xfId="28748"/>
    <cellStyle name="常规 2 3 2 8 3" xfId="28749"/>
    <cellStyle name="汇总 2 2 2 5" xfId="28750"/>
    <cellStyle name="常规 46 3 3" xfId="28751"/>
    <cellStyle name="常规 51 3 3" xfId="28752"/>
    <cellStyle name="常规 10 2 3 2 5 2" xfId="28753"/>
    <cellStyle name="常规 5 2 3 2 3 2 3" xfId="28754"/>
    <cellStyle name="40% - 强调文字颜色 4 2 2 4 2 2" xfId="28755"/>
    <cellStyle name="常规 2 4 2 10" xfId="28756"/>
    <cellStyle name="常规 6 10 3 4 4 2" xfId="28757"/>
    <cellStyle name="常规 3 2 2 3 2 3 3 2 2" xfId="28758"/>
    <cellStyle name="常规 6 2 3 2 3 4" xfId="28759"/>
    <cellStyle name="常规 6 14 3 2 2" xfId="28760"/>
    <cellStyle name="常规 46 2 7" xfId="28761"/>
    <cellStyle name="常规 51 2 7" xfId="28762"/>
    <cellStyle name="常规 10 2 3 2 4 6" xfId="28763"/>
    <cellStyle name="常规 51 2 6" xfId="28764"/>
    <cellStyle name="常规 46 2 6" xfId="28765"/>
    <cellStyle name="常规 6 9 4 2 4 2 2" xfId="28766"/>
    <cellStyle name="常规 10 2 3 2 4 5" xfId="28767"/>
    <cellStyle name="40% - 强调文字颜色 5 2 2 9" xfId="28768"/>
    <cellStyle name="常规 22 4 2 3 2 2 2" xfId="28769"/>
    <cellStyle name="常规 17 2 4 6" xfId="28770"/>
    <cellStyle name="常规 2 4 2 3 5 4 2" xfId="28771"/>
    <cellStyle name="计算 2 2 4 2 2" xfId="28772"/>
    <cellStyle name="常规 15 3 3 2 5 3" xfId="28773"/>
    <cellStyle name="常规 6 5 2 3 8 2" xfId="28774"/>
    <cellStyle name="常规 46 2 5" xfId="28775"/>
    <cellStyle name="常规 51 2 5" xfId="28776"/>
    <cellStyle name="常规 10 2 3 2 4 4" xfId="28777"/>
    <cellStyle name="常规 46 2 4 3" xfId="28778"/>
    <cellStyle name="常规 51 2 4 3" xfId="28779"/>
    <cellStyle name="常规 10 2 3 2 4 3 3" xfId="28780"/>
    <cellStyle name="常规 15 3 3 2 4 3" xfId="28781"/>
    <cellStyle name="常规 46 2 4" xfId="28782"/>
    <cellStyle name="常规 51 2 4" xfId="28783"/>
    <cellStyle name="常规 10 2 3 2 4 3" xfId="28784"/>
    <cellStyle name="常规 2 4 2 2 4 7" xfId="28785"/>
    <cellStyle name="常规 10 2 3 2 4" xfId="28786"/>
    <cellStyle name="常规 3 9 2 7 3" xfId="28787"/>
    <cellStyle name="60% - 强调文字颜色 6 2 2 9 2" xfId="28788"/>
    <cellStyle name="常规 11 2 3 2 2" xfId="28789"/>
    <cellStyle name="常规 6 9 6 3" xfId="28790"/>
    <cellStyle name="常规 56 3 4 2 2" xfId="28791"/>
    <cellStyle name="常规 10 2 3 2 3 6 2" xfId="28792"/>
    <cellStyle name="常规 10 2 3 2 3 5 3" xfId="28793"/>
    <cellStyle name="常规 10 2 3 2 3 5 2 2" xfId="28794"/>
    <cellStyle name="警告文本 2 2 3 3 2 2" xfId="28795"/>
    <cellStyle name="常规 4 4 2 3 5 2" xfId="28796"/>
    <cellStyle name="常规 3 2 2 2 3 4 5 3" xfId="28797"/>
    <cellStyle name="常规 2 2 3 4 2 5 2 2" xfId="28798"/>
    <cellStyle name="40% - 强调文字颜色 4 2 2 9" xfId="28799"/>
    <cellStyle name="常规 6 2 2 2 2 4 3 3" xfId="28800"/>
    <cellStyle name="常规 22 4 2 2 2 2 2" xfId="28801"/>
    <cellStyle name="常规 21 2 4 6" xfId="28802"/>
    <cellStyle name="解释性文本 2 3 6 3" xfId="28803"/>
    <cellStyle name="常规 10 2 3 2 3 4 2 2" xfId="28804"/>
    <cellStyle name="常规 9 2 2 2 4 4 2" xfId="28805"/>
    <cellStyle name="常规 10 3 2 4 7" xfId="28806"/>
    <cellStyle name="常规 10 3 2 2 2 2 2 2" xfId="28807"/>
    <cellStyle name="常规 2 2 2 3 4 5 3" xfId="28808"/>
    <cellStyle name="常规 5 2 5 2 3 2 3" xfId="28809"/>
    <cellStyle name="常规 6 5 2 3 7 2" xfId="28810"/>
    <cellStyle name="常规 10 2 3 2 3 4" xfId="28811"/>
    <cellStyle name="常规 10 2 3 2 3 3 3" xfId="28812"/>
    <cellStyle name="常规 10 2 3 2 3 3 2" xfId="28813"/>
    <cellStyle name="20% - 强调文字颜色 3 2 5 4 3" xfId="28814"/>
    <cellStyle name="常规 6 5 2 2 4 5 2" xfId="28815"/>
    <cellStyle name="常规 10 2 3 2 3 3" xfId="28816"/>
    <cellStyle name="常规 6 4 4 4 4" xfId="28817"/>
    <cellStyle name="常规 7 4 3 2 3 3 2 3" xfId="28818"/>
    <cellStyle name="20% - 强调文字颜色 1 2 2 2 3 4 2" xfId="28819"/>
    <cellStyle name="常规 10 2 3 2 3 2 2" xfId="28820"/>
    <cellStyle name="20% - 强调文字颜色 3 2 5 3 3" xfId="28821"/>
    <cellStyle name="常规 7 3 3 2 4 4 2" xfId="28822"/>
    <cellStyle name="常规 3 5 5 2 2" xfId="28823"/>
    <cellStyle name="常规 10 2 3 2 3 2" xfId="28824"/>
    <cellStyle name="常规 7 3 3 2 4 4" xfId="28825"/>
    <cellStyle name="常规 3 5 5 2" xfId="28826"/>
    <cellStyle name="常规 3 7 5 2 2" xfId="28827"/>
    <cellStyle name="常规 15 3 2 4 4" xfId="28828"/>
    <cellStyle name="60% - 强调文字颜色 4 2 2 10" xfId="28829"/>
    <cellStyle name="常规 2 2 6 5 7 3" xfId="28830"/>
    <cellStyle name="常规 8 5 5 6" xfId="28831"/>
    <cellStyle name="常规 3 3 3 2 3 3 2" xfId="28832"/>
    <cellStyle name="常规 15 3 2 4 2" xfId="28833"/>
    <cellStyle name="常规 7 3 3 5 5 2" xfId="28834"/>
    <cellStyle name="常规 2 2 6 2 4 5" xfId="28835"/>
    <cellStyle name="60% - 强调文字颜色 2 2 2 10" xfId="28836"/>
    <cellStyle name="60% - 强调文字颜色 5 2 2 3 2 3" xfId="28837"/>
    <cellStyle name="40% - 强调文字颜色 1 2 2 3 3" xfId="28838"/>
    <cellStyle name="常规 7 3 6 4 3" xfId="28839"/>
    <cellStyle name="常规 15 3 2 3 4 2" xfId="28840"/>
    <cellStyle name="常规 10 3 2 2 2 3 2 2" xfId="28841"/>
    <cellStyle name="常规 10 3 3 4 7" xfId="28842"/>
    <cellStyle name="常规 5 2 3 2 3 6" xfId="28843"/>
    <cellStyle name="常规 51 7" xfId="28844"/>
    <cellStyle name="常规 46 7" xfId="28845"/>
    <cellStyle name="常规 10 2 3 2 2 6 2 2" xfId="28846"/>
    <cellStyle name="常规 10 8 4 5 2 2" xfId="28847"/>
    <cellStyle name="常规 10 2 3 2 2 5 3" xfId="28848"/>
    <cellStyle name="常规 10 2 3 2 2 5 2 2" xfId="28849"/>
    <cellStyle name="40% - 强调文字颜色 2 2 9 2" xfId="28850"/>
    <cellStyle name="货币 2" xfId="28851"/>
    <cellStyle name="汇总 2 4 3 2" xfId="28852"/>
    <cellStyle name="常规 3 6 2 3 6 3" xfId="28853"/>
    <cellStyle name="常规 7 3 2 5 5" xfId="28854"/>
    <cellStyle name="常规 60 3 2 2 2" xfId="28855"/>
    <cellStyle name="常规 55 3 2 2 2" xfId="28856"/>
    <cellStyle name="常规 20 2 2 4" xfId="28857"/>
    <cellStyle name="常规 15 2 2 4" xfId="28858"/>
    <cellStyle name="常规 6 12 4 6" xfId="28859"/>
    <cellStyle name="常规 4 4 2 3 4 2 2" xfId="28860"/>
    <cellStyle name="常规 3 5 2 3 4" xfId="28861"/>
    <cellStyle name="20% - 强调文字颜色 2 2 3 2 3" xfId="28862"/>
    <cellStyle name="常规 2 2 3 4 5 3" xfId="28863"/>
    <cellStyle name="常规 25 4 2" xfId="28864"/>
    <cellStyle name="常规 30 4 2" xfId="28865"/>
    <cellStyle name="输出 2 6 3" xfId="28866"/>
    <cellStyle name="60% - 强调文字颜色 1 2 2 2 9" xfId="28867"/>
    <cellStyle name="常规 6 5 2 6 3" xfId="28868"/>
    <cellStyle name="常规 21 4 2 3 6" xfId="28869"/>
    <cellStyle name="20% - 强调文字颜色 5 2 3 5 2" xfId="28870"/>
    <cellStyle name="常规 7 2 4 3 2 2 5 3" xfId="28871"/>
    <cellStyle name="60% - 强调文字颜色 2 2 2 4 6" xfId="28872"/>
    <cellStyle name="常规 2 3 3 3 2 2 3" xfId="28873"/>
    <cellStyle name="常规 15 2 4 6" xfId="28874"/>
    <cellStyle name="常规 2 5 3 2 2 4 3" xfId="28875"/>
    <cellStyle name="40% - 强调文字颜色 2 14" xfId="28876"/>
    <cellStyle name="常规 10 2 3 2 2 4 2 2" xfId="28877"/>
    <cellStyle name="20% - 强调文字颜色 1 20" xfId="28878"/>
    <cellStyle name="20% - 强调文字颜色 1 15" xfId="28879"/>
    <cellStyle name="差 2 2 6 2" xfId="28880"/>
    <cellStyle name="警告文本 2 2 2 8 2" xfId="28881"/>
    <cellStyle name="常规 6 5 2 2 4 4 3" xfId="28882"/>
    <cellStyle name="常规 6 4 3 4 4" xfId="28883"/>
    <cellStyle name="20% - 强调文字颜色 1 2 2 2 2 4 2" xfId="28884"/>
    <cellStyle name="常规 9 2 6 3 2 2" xfId="28885"/>
    <cellStyle name="常规 2 2 3 2 4 3 5 2" xfId="28886"/>
    <cellStyle name="常规 10 2 7 6 3" xfId="28887"/>
    <cellStyle name="常规 13 3 3 6 2" xfId="28888"/>
    <cellStyle name="常规 13 2 2 7 2" xfId="28889"/>
    <cellStyle name="强调文字颜色 5 2 5 4 3" xfId="28890"/>
    <cellStyle name="20% - 强调文字颜色 5 15" xfId="28891"/>
    <cellStyle name="20% - 强调文字颜色 5 20" xfId="28892"/>
    <cellStyle name="常规 10 2 3 2 2 3 3 2 2" xfId="28893"/>
    <cellStyle name="常规 10 2 3 2 2 3 3" xfId="28894"/>
    <cellStyle name="强调文字颜色 1 2 4" xfId="28895"/>
    <cellStyle name="常规 3 2 2 2 2 3 5 2 2" xfId="28896"/>
    <cellStyle name="差 2 2 2" xfId="28897"/>
    <cellStyle name="常规 6 2 2 2 2 2 2 2" xfId="28898"/>
    <cellStyle name="常规 10 2 3 2 2 3 2 3" xfId="28899"/>
    <cellStyle name="60% - 强调文字颜色 4 3" xfId="28900"/>
    <cellStyle name="常规 6 3 3 8 2" xfId="28901"/>
    <cellStyle name="常规 13 3 3 4 2" xfId="28902"/>
    <cellStyle name="常规 10 2 3 2 2 3 2 2" xfId="28903"/>
    <cellStyle name="常规 10 2 3 2 2 3 2" xfId="28904"/>
    <cellStyle name="常规 6 5 2 2 4 4 2" xfId="28905"/>
    <cellStyle name="常规 14 2 5 3" xfId="28906"/>
    <cellStyle name="常规 6 2 6 3 2 2 2" xfId="28907"/>
    <cellStyle name="常规 10 2 3 2 2 2 6 2" xfId="28908"/>
    <cellStyle name="40% - 强调文字颜色 5 2" xfId="28909"/>
    <cellStyle name="常规 2 2 2 3 3 4 3" xfId="28910"/>
    <cellStyle name="常规 7 6 2 8 2 3" xfId="28911"/>
    <cellStyle name="常规 48 2 2 2 2 2" xfId="28912"/>
    <cellStyle name="常规 53 2 2 2 2 2" xfId="28913"/>
    <cellStyle name="常规 5 2 2 5 5 2" xfId="28914"/>
    <cellStyle name="常规 11 5 2 3 2" xfId="28915"/>
    <cellStyle name="常规 9 4 4" xfId="28916"/>
    <cellStyle name="20% - 强调文字颜色 3 2 3 3 3" xfId="28917"/>
    <cellStyle name="常规 10 2 6 6 3" xfId="28918"/>
    <cellStyle name="常规 9 2 6 2 2 2" xfId="28919"/>
    <cellStyle name="常规 2 2 3 2 4 2 5 2" xfId="28920"/>
    <cellStyle name="常规 10 2 4 2 2 6 2" xfId="28921"/>
    <cellStyle name="常规 2 2 2 3 3 4 2 2" xfId="28922"/>
    <cellStyle name="常规 10 2 2 3 4 3 2" xfId="28923"/>
    <cellStyle name="40% - 强调文字颜色 4 2 2 2 4 2" xfId="28924"/>
    <cellStyle name="60% - 强调文字颜色 2 2 3 9" xfId="28925"/>
    <cellStyle name="常规 7 2 6 4 2 3" xfId="28926"/>
    <cellStyle name="20% - 强调文字颜色 3 2 3 3 2 2" xfId="28927"/>
    <cellStyle name="常规 7 6 2 8 2 2" xfId="28928"/>
    <cellStyle name="常规 2 2 2 3 3 4 2" xfId="28929"/>
    <cellStyle name="常规 10 2 6 6 2" xfId="28930"/>
    <cellStyle name="常规 2 7 5 4 2 3" xfId="28931"/>
    <cellStyle name="常规 10 11 3" xfId="28932"/>
    <cellStyle name="常规 2 5 2 4 4 3" xfId="28933"/>
    <cellStyle name="20% - 强调文字颜色 1 2 3 3 3 3" xfId="28934"/>
    <cellStyle name="常规 6 4 2 2 4" xfId="28935"/>
    <cellStyle name="常规 10 2 2 3 2 2 3 2" xfId="28936"/>
    <cellStyle name="常规 2 6 3 3 2 2 2" xfId="28937"/>
    <cellStyle name="20% - 强调文字颜色 1 2 3 2 4" xfId="28938"/>
    <cellStyle name="常规 2 5 2 3 5" xfId="28939"/>
    <cellStyle name="常规 6 4 2 3 3 3" xfId="28940"/>
    <cellStyle name="常规 2 5 2 4 5 2 3" xfId="28941"/>
    <cellStyle name="常规 14 2 2 2 3 2 2" xfId="28942"/>
    <cellStyle name="常规 33 4 3 2" xfId="28943"/>
    <cellStyle name="常规 28 4 3 2" xfId="28944"/>
    <cellStyle name="常规 7 3 4 8 2 2" xfId="28945"/>
    <cellStyle name="40% - 强调文字颜色 4" xfId="28946" builtinId="43"/>
    <cellStyle name="常规 10 2 3 2 2 2 5" xfId="28947"/>
    <cellStyle name="常规 10 2 3 2 2 2 4 3" xfId="28948"/>
    <cellStyle name="40% - 强调文字颜色 3 3" xfId="28949"/>
    <cellStyle name="常规 10 2 3 2 2 2 4 2 2" xfId="28950"/>
    <cellStyle name="40% - 强调文字颜色 3 2 2" xfId="28951"/>
    <cellStyle name="常规 10 2 3 2 2 2 4 2" xfId="28952"/>
    <cellStyle name="40% - 强调文字颜色 3 2" xfId="28953"/>
    <cellStyle name="40% - 强调文字颜色 5 2 2 2 10" xfId="28954"/>
    <cellStyle name="常规 4 2 3 3 5" xfId="28955"/>
    <cellStyle name="常规 3 3 3 2 2 2 6 2" xfId="28956"/>
    <cellStyle name="常规 13 3 2 5 2" xfId="28957"/>
    <cellStyle name="常规 8 2 4 2 2 2 2" xfId="28958"/>
    <cellStyle name="常规 2 2 2 2 2 2 5 2 2" xfId="28959"/>
    <cellStyle name="常规 10 2 3 2 2 2 3 3" xfId="28960"/>
    <cellStyle name="常规 10 7 6 2 2" xfId="28961"/>
    <cellStyle name="常规 6 3 2 9 2" xfId="28962"/>
    <cellStyle name="常规 2 2 4 3 4 6 2" xfId="28963"/>
    <cellStyle name="40% - 强调文字颜色 2 3" xfId="28964"/>
    <cellStyle name="常规 4 2 3 2 3 5 2" xfId="28965"/>
    <cellStyle name="常规 14 4 7 2" xfId="28966"/>
    <cellStyle name="常规 10 2 3 2 2 2 3 2 2" xfId="28967"/>
    <cellStyle name="40% - 强调文字颜色 2 2 2" xfId="28968"/>
    <cellStyle name="40% - 强调文字颜色 2 2" xfId="28969"/>
    <cellStyle name="常规 10 2 3 2 2 2 3 2" xfId="28970"/>
    <cellStyle name="常规 14 4 6 2" xfId="28971"/>
    <cellStyle name="常规 7 2 4 9 3" xfId="28972"/>
    <cellStyle name="常规 4 2 3 2 3 4 2" xfId="28973"/>
    <cellStyle name="常规 3 2 3 4 2 3 2 2" xfId="28974"/>
    <cellStyle name="常规 10 2 3 2 2 2 2 3" xfId="28975"/>
    <cellStyle name="常规 5 2 3 3 3 4" xfId="28976"/>
    <cellStyle name="常规 3 2 2 2 2 3 4 2 2" xfId="28977"/>
    <cellStyle name="40% - 强调文字颜色 1 3" xfId="28978"/>
    <cellStyle name="常规 30 2 6 2 2" xfId="28979"/>
    <cellStyle name="常规 25 2 6 2 2" xfId="28980"/>
    <cellStyle name="常规 2 2 4 3 4 5 2" xfId="28981"/>
    <cellStyle name="常规 6 3 2 8 2" xfId="28982"/>
    <cellStyle name="常规 4 4 4 5 2" xfId="28983"/>
    <cellStyle name="20% - 强调文字颜色 1 3 2" xfId="28984"/>
    <cellStyle name="强调文字颜色 6 2 3 11" xfId="28985"/>
    <cellStyle name="常规 7 8 4 7" xfId="28986"/>
    <cellStyle name="常规 10 2 3 2 2 2 2 2 2" xfId="28987"/>
    <cellStyle name="20% - 强调文字颜色 1 2 3 9" xfId="28988"/>
    <cellStyle name="40% - 强调文字颜色 1 2 2" xfId="28989"/>
    <cellStyle name="常规 2 2 10 2 7" xfId="28990"/>
    <cellStyle name="40% - 强调文字颜色 1 2" xfId="28991"/>
    <cellStyle name="常规 10 2 3 2 2 2 2 2" xfId="28992"/>
    <cellStyle name="汇总 2 2 8 2 2" xfId="28993"/>
    <cellStyle name="常规 6 2 4 3 3 2" xfId="28994"/>
    <cellStyle name="常规 7 4 3 2 3 2" xfId="28995"/>
    <cellStyle name="常规 6 3 3 3 2 6 3" xfId="28996"/>
    <cellStyle name="20% - 强调文字颜色 3 2 11 2" xfId="28997"/>
    <cellStyle name="强调文字颜色 5 2 9 2 2" xfId="28998"/>
    <cellStyle name="常规 7 6 8 3" xfId="28999"/>
    <cellStyle name="常规 2 9 5 3 2" xfId="29000"/>
    <cellStyle name="常规 7 6 6 3" xfId="29001"/>
    <cellStyle name="强调文字颜色 6 2 2 5 3 2 2" xfId="29002"/>
    <cellStyle name="汇总 2 2 8 2" xfId="29003"/>
    <cellStyle name="常规 6 2 4 3 3" xfId="29004"/>
    <cellStyle name="常规 10 2 2_总表 _总表  " xfId="29005"/>
    <cellStyle name="常规 5 7 3" xfId="29006"/>
    <cellStyle name="常规 6 10 2 2 2 3" xfId="29007"/>
    <cellStyle name="常规 10 2 2 9 2" xfId="29008"/>
    <cellStyle name="常规 34 6 2 2" xfId="29009"/>
    <cellStyle name="常规 29 6 2 2" xfId="29010"/>
    <cellStyle name="解释性文本 2 2 4 2 2" xfId="29011"/>
    <cellStyle name="常规 2 3 3 3 2 3" xfId="29012"/>
    <cellStyle name="常规 7 2 4 3 2 2 6" xfId="29013"/>
    <cellStyle name="常规 6 6 3 3 4 4 2" xfId="29014"/>
    <cellStyle name="常规 4 3 6 2 3" xfId="29015"/>
    <cellStyle name="常规 2 2 3 4 6" xfId="29016"/>
    <cellStyle name="20% - 强调文字颜色 2 2 3 3" xfId="29017"/>
    <cellStyle name="常规 3 6 2 4 4 2" xfId="29018"/>
    <cellStyle name="60% - 强调文字颜色 1 2 3 3" xfId="29019"/>
    <cellStyle name="60% - 强调文字颜色 4 2 3 2 4" xfId="29020"/>
    <cellStyle name="常规 6 4 3 7 2 2" xfId="29021"/>
    <cellStyle name="常规 10 2 5 3 5" xfId="29022"/>
    <cellStyle name="常规 5 3 3 3 3 2" xfId="29023"/>
    <cellStyle name="常规 31 2 2 6 2" xfId="29024"/>
    <cellStyle name="常规 26 2 2 6 2" xfId="29025"/>
    <cellStyle name="常规 3 2 4 7" xfId="29026"/>
    <cellStyle name="常规 6 7 2 6 3" xfId="29027"/>
    <cellStyle name="常规 2 3 3 5 2 3 2 2" xfId="29028"/>
    <cellStyle name="常规 3 8 4 7" xfId="29029"/>
    <cellStyle name="60% - 强调文字颜色 4 2 3 2 3" xfId="29030"/>
    <cellStyle name="60% - 强调文字颜色 1 2 3 2" xfId="29031"/>
    <cellStyle name="常规 52 2 6 2 2" xfId="29032"/>
    <cellStyle name="常规 47 2 6 2 2" xfId="29033"/>
    <cellStyle name="常规 43 3 4 3" xfId="29034"/>
    <cellStyle name="常规 38 3 4 3" xfId="29035"/>
    <cellStyle name="20% - 强调文字颜色 4 2 2 4 5" xfId="29036"/>
    <cellStyle name="常规 3 3 2 2 3 5 2 2" xfId="29037"/>
    <cellStyle name="常规 10 2 3 2 4 5 2 2" xfId="29038"/>
    <cellStyle name="常规 46 2 6 2 2" xfId="29039"/>
    <cellStyle name="常规 51 2 6 2 2" xfId="29040"/>
    <cellStyle name="常规 10 2 5 3 4" xfId="29041"/>
    <cellStyle name="常规 2 3 2 5 4 3" xfId="29042"/>
    <cellStyle name="常规 7 3 2 3 2 2 4" xfId="29043"/>
    <cellStyle name="常规 2 2 2 2 3 2 3 3 2" xfId="29044"/>
    <cellStyle name="常规 12 5 4 2" xfId="29045"/>
    <cellStyle name="常规 7 2 4 4 3 2 3" xfId="29046"/>
    <cellStyle name="强调文字颜色 5 2 10 2 2" xfId="29047"/>
    <cellStyle name="常规 10 4 2 4" xfId="29048"/>
    <cellStyle name="常规 21 4 2 4 2" xfId="29049"/>
    <cellStyle name="常规 15 2 2 2 5 2 2" xfId="29050"/>
    <cellStyle name="常规 3 3 2 3 3 4 3" xfId="29051"/>
    <cellStyle name="常规 4 7 3 2 2 2" xfId="29052"/>
    <cellStyle name="常规 6 10 11" xfId="29053"/>
    <cellStyle name="20% - 强调文字颜色 3 2 2 5 5" xfId="29054"/>
    <cellStyle name="常规 8 6 6" xfId="29055"/>
    <cellStyle name="40% - 强调文字颜色 4 2 5 4 3" xfId="29056"/>
    <cellStyle name="常规 10 4 3" xfId="29057"/>
    <cellStyle name="常规 10 2 2 6 6 2" xfId="29058"/>
    <cellStyle name="常规 9 5 3 10" xfId="29059"/>
    <cellStyle name="常规 5 4 7 2" xfId="29060"/>
    <cellStyle name="常规 2 2 2 2 3 3 6" xfId="29061"/>
    <cellStyle name="常规 8 2 5 3 3" xfId="29062"/>
    <cellStyle name="常规 7 4 4 4 2 2 2" xfId="29063"/>
    <cellStyle name="常规 15 2 3 7 2" xfId="29064"/>
    <cellStyle name="常规 3" xfId="29065"/>
    <cellStyle name="常规 3 3 2 2 4 5 2 2" xfId="29066"/>
    <cellStyle name="常规 7 4 6 3 2 2" xfId="29067"/>
    <cellStyle name="常规 3 3 2 2 4 5 2" xfId="29068"/>
    <cellStyle name="常规 6 5 2 3 7 2 2" xfId="29069"/>
    <cellStyle name="常规 10 2 3 2 3 4 2" xfId="29070"/>
    <cellStyle name="60% - 强调文字颜色 2 2 5 3 2" xfId="29071"/>
    <cellStyle name="常规 3 3 2 2 2 5 2 2" xfId="29072"/>
    <cellStyle name="计算 2 2 6 3" xfId="29073"/>
    <cellStyle name="常规 3 4 5 7" xfId="29074"/>
    <cellStyle name="常规 6 7 4 7 3" xfId="29075"/>
    <cellStyle name="常规 6 6 4 2 6" xfId="29076"/>
    <cellStyle name="常规 2 2 2 2 4 7 2" xfId="29077"/>
    <cellStyle name="常规 6 4 3 4 5 3" xfId="29078"/>
    <cellStyle name="常规 10 2 2 6 6" xfId="29079"/>
    <cellStyle name="常规 2 3 9" xfId="29080"/>
    <cellStyle name="20% - 强调文字颜色 2 17 2" xfId="29081"/>
    <cellStyle name="常规 6 3 3 3 3 4 2" xfId="29082"/>
    <cellStyle name="常规 5 4 6 2 2" xfId="29083"/>
    <cellStyle name="常规 10 3 3 2" xfId="29084"/>
    <cellStyle name="常规 10 2 2 6 5 2 2" xfId="29085"/>
    <cellStyle name="常规 6 2 5 4 3 3" xfId="29086"/>
    <cellStyle name="常规 2 2 9" xfId="29087"/>
    <cellStyle name="20% - 强调文字颜色 2 16 2" xfId="29088"/>
    <cellStyle name="20% - 强调文字颜色 2 2 2 3 3 2" xfId="29089"/>
    <cellStyle name="常规 2 6 2 2 2 2 2 2" xfId="29090"/>
    <cellStyle name="常规 2 2 8 2 2 2 3" xfId="29091"/>
    <cellStyle name="常规 2 2 3 2 3 2 3 3 2" xfId="29092"/>
    <cellStyle name="常规 10 2 11 2" xfId="29093"/>
    <cellStyle name="常规 10 3 3 2 2" xfId="29094"/>
    <cellStyle name="常规 4 3 4 2 3 3" xfId="29095"/>
    <cellStyle name="常规 4 2 4 3 4 2 2" xfId="29096"/>
    <cellStyle name="常规 6 9 3 2 6 3" xfId="29097"/>
    <cellStyle name="常规 5 4 6 2" xfId="29098"/>
    <cellStyle name="40% - 强调文字颜色 4 2 5 3 3" xfId="29099"/>
    <cellStyle name="常规 6 4 3 4 5 2 2" xfId="29100"/>
    <cellStyle name="常规 10 3 3" xfId="29101"/>
    <cellStyle name="常规 10 2 2 6 5 2" xfId="29102"/>
    <cellStyle name="常规 2 4 3 4 8 2" xfId="29103"/>
    <cellStyle name="常规 5 5 2 6 3" xfId="29104"/>
    <cellStyle name="常规 15 4 2 3 6" xfId="29105"/>
    <cellStyle name="20% - 强调文字颜色 4 2 3 5 2" xfId="29106"/>
    <cellStyle name="常规 10 4 4 4 3" xfId="29107"/>
    <cellStyle name="60% - 强调文字颜色 1 2 2 4 6" xfId="29108"/>
    <cellStyle name="常规 2 3 2 3 2 2 3" xfId="29109"/>
    <cellStyle name="常规 7 3 3 4 2 6 2 2" xfId="29110"/>
    <cellStyle name="常规 5 4 5 3" xfId="29111"/>
    <cellStyle name="常规 10 2 4" xfId="29112"/>
    <cellStyle name="常规 10 2 2 6 4 3" xfId="29113"/>
    <cellStyle name="常规 10 2 2 3 5" xfId="29114"/>
    <cellStyle name="常规 6 4 3 4 2 2" xfId="29115"/>
    <cellStyle name="常规 10 2 3 2" xfId="29116"/>
    <cellStyle name="常规 10 2 2 6 4 2 2" xfId="29117"/>
    <cellStyle name="60% - 强调文字颜色 5 2 2 9" xfId="29118"/>
    <cellStyle name="链接单元格 2 4 5" xfId="29119"/>
    <cellStyle name="常规 5 4 5 2 2" xfId="29120"/>
    <cellStyle name="20% - 强调文字颜色 3 2 2 8" xfId="29121"/>
    <cellStyle name="常规 40 2 7 2" xfId="29122"/>
    <cellStyle name="常规 35 2 7 2" xfId="29123"/>
    <cellStyle name="常规 10 2 3" xfId="29124"/>
    <cellStyle name="常规 6 4 2 2 3 2 3 2 2" xfId="29125"/>
    <cellStyle name="常规 10 2 2 6 4 2" xfId="29126"/>
    <cellStyle name="40% - 强调文字颜色 4 2 5 2 3" xfId="29127"/>
    <cellStyle name="常规 5 4 5 2" xfId="29128"/>
    <cellStyle name="常规 5 3 4 5 2" xfId="29129"/>
    <cellStyle name="常规 3 13 8" xfId="29130"/>
    <cellStyle name="常规 15 2 4 2 5" xfId="29131"/>
    <cellStyle name="常规 3 6 2 2 2" xfId="29132"/>
    <cellStyle name="常规 2 2 3 2 6 2 3" xfId="29133"/>
    <cellStyle name="常规 6 2 3 2" xfId="29134"/>
    <cellStyle name="常规 5 2 4 5 3" xfId="29135"/>
    <cellStyle name="强调文字颜色 1 2 5 3 2" xfId="29136"/>
    <cellStyle name="常规 6 12 2 3" xfId="29137"/>
    <cellStyle name="常规 15 2 2 2 2 4 2" xfId="29138"/>
    <cellStyle name="常规 10 2 3 4 2 2" xfId="29139"/>
    <cellStyle name="常规 10 2 2 6 3 3" xfId="29140"/>
    <cellStyle name="20% - 强调文字颜色 6 11" xfId="29141"/>
    <cellStyle name="常规 2 4 3 4 2 3 2" xfId="29142"/>
    <cellStyle name="20% - 强调文字颜色 4 2 2 2 2 4 3" xfId="29143"/>
    <cellStyle name="常规 4 2 2 3" xfId="29144"/>
    <cellStyle name="常规 2 3 4 2 2 3 3" xfId="29145"/>
    <cellStyle name="常规 2 3 2 4 6 3" xfId="29146"/>
    <cellStyle name="常规 10 4 4 3 2" xfId="29147"/>
    <cellStyle name="60% - 强调文字颜色 1 2 2 3 5" xfId="29148"/>
    <cellStyle name="常规 7 2 4 2 2 2 4 2" xfId="29149"/>
    <cellStyle name="常规 10 2 2 6 3 2" xfId="29150"/>
    <cellStyle name="常规 5 4 4 2" xfId="29151"/>
    <cellStyle name="强调文字颜色 1 2 5 2 2" xfId="29152"/>
    <cellStyle name="常规 15 2 2 2 2 3 2" xfId="29153"/>
    <cellStyle name="常规 6 3 5 2 4 2" xfId="29154"/>
    <cellStyle name="常规 10 2 5 2 2 5 3" xfId="29155"/>
    <cellStyle name="强调文字颜色 5 2 3 10" xfId="29156"/>
    <cellStyle name="常规 2 2 9 2 2 2" xfId="29157"/>
    <cellStyle name="常规 6 2 2 2" xfId="29158"/>
    <cellStyle name="常规 6 5 2 10 2" xfId="29159"/>
    <cellStyle name="常规 5 2 4 4 3" xfId="29160"/>
    <cellStyle name="常规 2 2 3 4 2 2 4 2 2" xfId="29161"/>
    <cellStyle name="常规 3 2 2 2 7" xfId="29162"/>
    <cellStyle name="常规 21 3 6 3" xfId="29163"/>
    <cellStyle name="常规 7 2 4 2 2 2 3 2 2" xfId="29164"/>
    <cellStyle name="60% - 强调文字颜色 1 2 2 2 5 2" xfId="29165"/>
    <cellStyle name="常规 10 4 4 2 2 2" xfId="29166"/>
    <cellStyle name="常规 5 4 3 2 2" xfId="29167"/>
    <cellStyle name="常规 10 2 2 6 2 2 2" xfId="29168"/>
    <cellStyle name="常规 2 2 2 2 3 2 3 2 2" xfId="29169"/>
    <cellStyle name="常规 6 9 2 3 2 3" xfId="29170"/>
    <cellStyle name="常规 5 2 2 3 2 2 3 2 2" xfId="29171"/>
    <cellStyle name="常规 9 2 3 2 2 4 2" xfId="29172"/>
    <cellStyle name="常规 2 2 11 3 2 2" xfId="29173"/>
    <cellStyle name="常规 6 5 4 2 3 4" xfId="29174"/>
    <cellStyle name="常规 12 5 3 2" xfId="29175"/>
    <cellStyle name="常规 14 2 5" xfId="29176"/>
    <cellStyle name="常规 4 2 2 9 3" xfId="29177"/>
    <cellStyle name="常规 2 2 2 2 4 6 3" xfId="29178"/>
    <cellStyle name="常规 10 2 2 5 7" xfId="29179"/>
    <cellStyle name="常规 6 3 3 2 4 4" xfId="29180"/>
    <cellStyle name="常规 10 3 2 4" xfId="29181"/>
    <cellStyle name="常规 7 2 2 7 3" xfId="29182"/>
    <cellStyle name="常规 14 2 4 2" xfId="29183"/>
    <cellStyle name="常规 4 2 2 9 2 2" xfId="29184"/>
    <cellStyle name="常规 2 2 2 2 4 6 2 2" xfId="29185"/>
    <cellStyle name="常规 10 2 2 5 6 2" xfId="29186"/>
    <cellStyle name="常规 6 2 3 2 3 2 2 2" xfId="29187"/>
    <cellStyle name="常规 9 2 3 3 3" xfId="29188"/>
    <cellStyle name="汇总 2 2 2 7 2" xfId="29189"/>
    <cellStyle name="常规 51 3 5 2" xfId="29190"/>
    <cellStyle name="常规 46 3 5 2" xfId="29191"/>
    <cellStyle name="常规 3 3 2 2 4 4 2" xfId="29192"/>
    <cellStyle name="常规 6 8 2 4 5 2" xfId="29193"/>
    <cellStyle name="常规 14 2 4" xfId="29194"/>
    <cellStyle name="常规 4 2 2 9 2" xfId="29195"/>
    <cellStyle name="常规 2 2 2 2 4 6 2" xfId="29196"/>
    <cellStyle name="常规 6 4 3 4 4 3" xfId="29197"/>
    <cellStyle name="常规 10 2 2 5 6" xfId="29198"/>
    <cellStyle name="20% - 强调文字颜色 4 14" xfId="29199"/>
    <cellStyle name="常规 6 3 3 2 3 5" xfId="29200"/>
    <cellStyle name="20% - 强调文字颜色 6 2 2 5 4 2" xfId="29201"/>
    <cellStyle name="常规 2 6 3 2 3 2" xfId="29202"/>
    <cellStyle name="20% - 强调文字颜色 4 2 2" xfId="29203"/>
    <cellStyle name="常规 2 3 4 2 4 5 2" xfId="29204"/>
    <cellStyle name="常规 7 3 4 2 5 3" xfId="29205"/>
    <cellStyle name="常规 20 2 8" xfId="29206"/>
    <cellStyle name="常规 15 2 8" xfId="29207"/>
    <cellStyle name="40% - 强调文字颜色 6 10" xfId="29208"/>
    <cellStyle name="常规 7 3 4 2 5 2 2" xfId="29209"/>
    <cellStyle name="常规 6 3 3 2 3 4 2" xfId="29210"/>
    <cellStyle name="20% - 强调文字颜色 4 13 2" xfId="29211"/>
    <cellStyle name="60% - 强调文字颜色 3 2 3 8 3" xfId="29212"/>
    <cellStyle name="常规 2 6 2 2 2 5 3" xfId="29213"/>
    <cellStyle name="常规 10 2 2 5 5 2 2" xfId="29214"/>
    <cellStyle name="常规 10 3 3 2 2 4 3" xfId="29215"/>
    <cellStyle name="常规 25 2 3 3 2 2" xfId="29216"/>
    <cellStyle name="常规 30 2 3 3 2 2" xfId="29217"/>
    <cellStyle name="常规 3 3 3 3 2 5 3" xfId="29218"/>
    <cellStyle name="常规 3 2 2 2 2 2 3 4 3" xfId="29219"/>
    <cellStyle name="常规 20 2 7" xfId="29220"/>
    <cellStyle name="常规 15 2 7" xfId="29221"/>
    <cellStyle name="40% - 强调文字颜色 4 2 4 3 3" xfId="29222"/>
    <cellStyle name="常规 10 2 2 5 5 2" xfId="29223"/>
    <cellStyle name="常规 6 4 3 4 4 2 2" xfId="29224"/>
    <cellStyle name="常规 14 2 2 2 3 3" xfId="29225"/>
    <cellStyle name="常规 5 3 6 2" xfId="29226"/>
    <cellStyle name="常规 6 4 2 4 2 2" xfId="29227"/>
    <cellStyle name="常规 10 2 2 5 4 2 2" xfId="29228"/>
    <cellStyle name="60% - 强调文字颜色 4 2 2 9" xfId="29229"/>
    <cellStyle name="常规 5 3 3 4 4 2 2" xfId="29230"/>
    <cellStyle name="常规 10 2 2 5 3 2 2" xfId="29231"/>
    <cellStyle name="常规 7 2 3 2 2 2 2" xfId="29232"/>
    <cellStyle name="常规 4 2 2 2 9" xfId="29233"/>
    <cellStyle name="常规 5 3 4 6 2" xfId="29234"/>
    <cellStyle name="常规 6 9 3 6 2 2" xfId="29235"/>
    <cellStyle name="常规 15 2 4 3 5" xfId="29236"/>
    <cellStyle name="常规 2 7 5 6 2" xfId="29237"/>
    <cellStyle name="常规 6 2 3 3 5 2 2" xfId="29238"/>
    <cellStyle name="40% - 强调文字颜色 1 2 6 5" xfId="29239"/>
    <cellStyle name="常规 2 2 7 2 4 2 2" xfId="29240"/>
    <cellStyle name="常规 6 6 4 2 2 3" xfId="29241"/>
    <cellStyle name="常规 3 2 6 3 5 2" xfId="29242"/>
    <cellStyle name="常规 4 7 2 3" xfId="29243"/>
    <cellStyle name="常规 6 4 2 2 2 2 8" xfId="29244"/>
    <cellStyle name="常规 2 2 2 3 3 2 3" xfId="29245"/>
    <cellStyle name="20% - 强调文字颜色 4 2 5 5" xfId="29246"/>
    <cellStyle name="常规 9 2 4" xfId="29247"/>
    <cellStyle name="常规 10 2 6 4 3" xfId="29248"/>
    <cellStyle name="常规 6 5 3 3 6 2 2" xfId="29249"/>
    <cellStyle name="常规 10 2 4 2 2 4 2" xfId="29250"/>
    <cellStyle name="汇总 2 2 2 6 3" xfId="29251"/>
    <cellStyle name="常规 46 3 4 3" xfId="29252"/>
    <cellStyle name="常规 51 3 4 3" xfId="29253"/>
    <cellStyle name="常规 4 3 3 2 4 2" xfId="29254"/>
    <cellStyle name="常规 3 3 2 2 4 3 3" xfId="29255"/>
    <cellStyle name="常规 5 2 8" xfId="29256"/>
    <cellStyle name="常规 4 2 2 2 4 2 2 2" xfId="29257"/>
    <cellStyle name="常规 10 2 4 2 2 5 2 2" xfId="29258"/>
    <cellStyle name="常规 10 2 2 4 7" xfId="29259"/>
    <cellStyle name="常规 6 4 3 4 3 4" xfId="29260"/>
    <cellStyle name="常规 12 5 2 2" xfId="29261"/>
    <cellStyle name="常规 2 2 2 2 4 5 3" xfId="29262"/>
    <cellStyle name="常规 6 8 2 4 4 3" xfId="29263"/>
    <cellStyle name="常规 4 2 2 8 3" xfId="29264"/>
    <cellStyle name="常规 6 4 3 4 3 3 3" xfId="29265"/>
    <cellStyle name="常规 2 2 2 4 2 3 3 2" xfId="29266"/>
    <cellStyle name="常规 10 2 2 4 6 3" xfId="29267"/>
    <cellStyle name="常规 10 2 2 4 6 2 2" xfId="29268"/>
    <cellStyle name="常规 6 4 3 4 3 3 2 2" xfId="29269"/>
    <cellStyle name="常规 3 2 2 2 2 3 3" xfId="29270"/>
    <cellStyle name="常规 3 3 2 2 4 3 2" xfId="29271"/>
    <cellStyle name="常规 6 6 4 2 3 2 3" xfId="29272"/>
    <cellStyle name="40% - 强调文字颜色 2 12 2" xfId="29273"/>
    <cellStyle name="常规 21 11" xfId="29274"/>
    <cellStyle name="常规 5 3 3 3 4 2 2" xfId="29275"/>
    <cellStyle name="40% - 强调文字颜色 4 2 3 2 3 2" xfId="29276"/>
    <cellStyle name="60% - 强调文字颜色 3 2 2 9" xfId="29277"/>
    <cellStyle name="常规 10 2 2 4 4 2 2" xfId="29278"/>
    <cellStyle name="常规 42 3 2 2 2" xfId="29279"/>
    <cellStyle name="常规 37 3 2 2 2" xfId="29280"/>
    <cellStyle name="常规 10 2 2 4 3 3 2" xfId="29281"/>
    <cellStyle name="常规 2 3 2 3 5 2 2" xfId="29282"/>
    <cellStyle name="常规 3 6 5 6 2 2" xfId="29283"/>
    <cellStyle name="常规 9 4 2 3 2 3" xfId="29284"/>
    <cellStyle name="常规 6 6 4 2 2 4 2" xfId="29285"/>
    <cellStyle name="常规 9 2 4 2 2 3 2 2" xfId="29286"/>
    <cellStyle name="常规 5 2 4 2 3" xfId="29287"/>
    <cellStyle name="常规 6 7 3 2 2 3 2" xfId="29288"/>
    <cellStyle name="常规 10 2 2 4 3 2 3" xfId="29289"/>
    <cellStyle name="常规 5 2 4 2 2 2" xfId="29290"/>
    <cellStyle name="常规 10 4 3 3 3" xfId="29291"/>
    <cellStyle name="常规 10 2 2 4 3 2 2 2" xfId="29292"/>
    <cellStyle name="常规 10 2 2 4 3 2 2" xfId="29293"/>
    <cellStyle name="常规 4 13 3" xfId="29294"/>
    <cellStyle name="常规 17 3 2 2 5" xfId="29295"/>
    <cellStyle name="常规 7 4 2 5 2" xfId="29296"/>
    <cellStyle name="常规 7 4 3 2 4" xfId="29297"/>
    <cellStyle name="强调文字颜色 5 2 9 3" xfId="29298"/>
    <cellStyle name="20% - 强调文字颜色 3 2 12" xfId="29299"/>
    <cellStyle name="常规 2 9 5 4" xfId="29300"/>
    <cellStyle name="40% - 强调文字颜色 4 12 2" xfId="29301"/>
    <cellStyle name="常规 10 2 2 4 2 4 2" xfId="29302"/>
    <cellStyle name="常规 6 9 3 8" xfId="29303"/>
    <cellStyle name="常规 10 2 2 4 2 3 3" xfId="29304"/>
    <cellStyle name="常规 2 2 2 5 3 4" xfId="29305"/>
    <cellStyle name="常规 5 2 3 3 2 2" xfId="29306"/>
    <cellStyle name="常规 25 2 2 5 2" xfId="29307"/>
    <cellStyle name="常规 30 2 2 5 2" xfId="29308"/>
    <cellStyle name="常规 10 2 2 4 2 3 2 2" xfId="29309"/>
    <cellStyle name="常规 10 3 4 3 3" xfId="29310"/>
    <cellStyle name="常规 10 2 2 4 2 3 2" xfId="29311"/>
    <cellStyle name="常规 2 2 2 2 3 4 2" xfId="29312"/>
    <cellStyle name="常规 10 5 2 3 2 2" xfId="29313"/>
    <cellStyle name="常规 6 9 2 8" xfId="29314"/>
    <cellStyle name="常规 10 2 2 4 2 2 3" xfId="29315"/>
    <cellStyle name="常规 10 2 2 4 2 2 2" xfId="29316"/>
    <cellStyle name="常规 8 5 3 7" xfId="29317"/>
    <cellStyle name="常规 2 2 2 2 2 3 2 5 3" xfId="29318"/>
    <cellStyle name="常规 6 6 3 4 2 4 3" xfId="29319"/>
    <cellStyle name="常规 2 3 2 6 4 3" xfId="29320"/>
    <cellStyle name="40% - 强调文字颜色 2 2 2 2 2 2 3" xfId="29321"/>
    <cellStyle name="60% - 强调文字颜色 4 2 4 2 3" xfId="29322"/>
    <cellStyle name="常规 10 2 6 3 4" xfId="29323"/>
    <cellStyle name="常规 15 2 2 2 5 2" xfId="29324"/>
    <cellStyle name="常规 5 3 2 5 2 2" xfId="29325"/>
    <cellStyle name="常规 9 6 2 3 6" xfId="29326"/>
    <cellStyle name="常规 10 2 4 2 2 3 3" xfId="29327"/>
    <cellStyle name="常规 6 10 2 9" xfId="29328"/>
    <cellStyle name="常规 2 2 2 2 2 2 2 2 5 2 2" xfId="29329"/>
    <cellStyle name="60% - 强调文字颜色 2 2 3 3 4 2" xfId="29330"/>
    <cellStyle name="常规 9 6 9" xfId="29331"/>
    <cellStyle name="60% - 强调文字颜色 6 2 10 2" xfId="29332"/>
    <cellStyle name="标题 3 2 3 2 2" xfId="29333"/>
    <cellStyle name="60% - 强调文字颜色 1 2 2 2 3 2" xfId="29334"/>
    <cellStyle name="常规 3 2 3 3 2 2 7" xfId="29335"/>
    <cellStyle name="注释 2 2 2 10" xfId="29336"/>
    <cellStyle name="常规 4 2 4 3 4 3" xfId="29337"/>
    <cellStyle name="常规 6 2 4 2 2 3 2 2" xfId="29338"/>
    <cellStyle name="常规 2 2 3 2 4 2 2 2 2" xfId="29339"/>
    <cellStyle name="常规 6 5 3 6 4 3" xfId="29340"/>
    <cellStyle name="常规 6 6 3 4 2 4 2 2" xfId="29341"/>
    <cellStyle name="常规 2 3 2 6 4 2 2" xfId="29342"/>
    <cellStyle name="60% - 强调文字颜色 4 2 4 2 2" xfId="29343"/>
    <cellStyle name="常规 10 2 6 3 3" xfId="29344"/>
    <cellStyle name="常规 10 2 4 2 2 3 2" xfId="29345"/>
    <cellStyle name="40% - 强调文字颜色 4 2 2 5 3 2" xfId="29346"/>
    <cellStyle name="常规 6 4 3 4 2 4 2 2" xfId="29347"/>
    <cellStyle name="常规 10 2 2 3 7 2 2" xfId="29348"/>
    <cellStyle name="常规 7 12 2 2" xfId="29349"/>
    <cellStyle name="40% - 强调文字颜色 2 2 2 3 3 3" xfId="29350"/>
    <cellStyle name="常规 10 2 3 3 2" xfId="29351"/>
    <cellStyle name="常规 2 9 2 8 3" xfId="29352"/>
    <cellStyle name="链接单元格 2 5 3" xfId="29353"/>
    <cellStyle name="常规 27 4 2 3" xfId="29354"/>
    <cellStyle name="常规 32 4 2 3" xfId="29355"/>
    <cellStyle name="20% - 强调文字颜色 6 2 2 2 8" xfId="29356"/>
    <cellStyle name="常规 3 3 2 2 4 2 3" xfId="29357"/>
    <cellStyle name="常规 10 2 2 3 7" xfId="29358"/>
    <cellStyle name="常规 6 4 3 4 2 4" xfId="29359"/>
    <cellStyle name="常规 3 4 6 5 3" xfId="29360"/>
    <cellStyle name="常规 5 3 3 2 6 3" xfId="29361"/>
    <cellStyle name="常规 9 2 3 2 2 3" xfId="29362"/>
    <cellStyle name="常规 3 4 6 5 2 2" xfId="29363"/>
    <cellStyle name="常规 3 3 3 2 3" xfId="29364"/>
    <cellStyle name="常规 39 3 3" xfId="29365"/>
    <cellStyle name="常规 44 3 3" xfId="29366"/>
    <cellStyle name="40% - 强调文字颜色 4 2 2 4 3 2" xfId="29367"/>
    <cellStyle name="常规 6 4 3 4 2 3 2 2" xfId="29368"/>
    <cellStyle name="常规 10 2 2 3 6 2 2" xfId="29369"/>
    <cellStyle name="60% - 强调文字颜色 5 2 2 9 2" xfId="29370"/>
    <cellStyle name="常规 10 2 3 2 2" xfId="29371"/>
    <cellStyle name="常规 2 9 2 7 3" xfId="29372"/>
    <cellStyle name="常规 3 4 6 5" xfId="29373"/>
    <cellStyle name="强调文字颜色 5 2 2 2 9 2 2" xfId="29374"/>
    <cellStyle name="常规 3 4 6 4 3" xfId="29375"/>
    <cellStyle name="常规 15 2 4 3 3 3" xfId="29376"/>
    <cellStyle name="常规 4 2 2 2 7 3" xfId="29377"/>
    <cellStyle name="常规 5 3 3 2 5 2 2" xfId="29378"/>
    <cellStyle name="常规 43 3 3" xfId="29379"/>
    <cellStyle name="常规 38 3 3" xfId="29380"/>
    <cellStyle name="40% - 强调文字颜色 4 2 2 3 3 2" xfId="29381"/>
    <cellStyle name="常规 6 4 3 4 2 2 2 2" xfId="29382"/>
    <cellStyle name="常规 10 2 2 3 5 2 2" xfId="29383"/>
    <cellStyle name="注释 2 3 3 4 3" xfId="29384"/>
    <cellStyle name="常规 5 6 2 2 4 2" xfId="29385"/>
    <cellStyle name="常规 14 4 2 4 2" xfId="29386"/>
    <cellStyle name="常规 7 2 4 5 5 2" xfId="29387"/>
    <cellStyle name="常规 3 2 3 5 6" xfId="29388"/>
    <cellStyle name="常规 51 2 3 2 3" xfId="29389"/>
    <cellStyle name="常规 46 2 3 2 3" xfId="29390"/>
    <cellStyle name="常规 10 3 6 3 2 2" xfId="29391"/>
    <cellStyle name="常规 3 2 3 2 2 5 3" xfId="29392"/>
    <cellStyle name="常规 6 4 8" xfId="29393"/>
    <cellStyle name="常规 6 2 7 4 2" xfId="29394"/>
    <cellStyle name="40% - 强调文字颜色 4 2 2 2 8" xfId="29395"/>
    <cellStyle name="常规 10 2 2 3 4 7" xfId="29396"/>
    <cellStyle name="常规 22 6 3" xfId="29397"/>
    <cellStyle name="常规 17 6 3" xfId="29398"/>
    <cellStyle name="常规 10 3 3 2 2 5 2 2" xfId="29399"/>
    <cellStyle name="常规 10 2 2 3 4 5 2 2" xfId="29400"/>
    <cellStyle name="40% - 强调文字颜色 4 2 2 2 6 2" xfId="29401"/>
    <cellStyle name="常规 10 2 2 3 4 5 2" xfId="29402"/>
    <cellStyle name="常规 24 2 2 5 3" xfId="29403"/>
    <cellStyle name="常规 2 2 4 2 7 2 2" xfId="29404"/>
    <cellStyle name="强调文字颜色 5 2 2 2 2 4 2" xfId="29405"/>
    <cellStyle name="常规 10 2 2 3 4 4 2 2" xfId="29406"/>
    <cellStyle name="常规 2 3 6 2 6" xfId="29407"/>
    <cellStyle name="常规 10 2 2 3 4 4 2" xfId="29408"/>
    <cellStyle name="40% - 强调文字颜色 4 2 2 2 5 2" xfId="29409"/>
    <cellStyle name="常规 3 7 10 2" xfId="29410"/>
    <cellStyle name="常规 15 2 3 2 2 5 2 2" xfId="29411"/>
    <cellStyle name="强调文字颜色 2 2 5 4 2 2" xfId="29412"/>
    <cellStyle name="强调文字颜色 3 2 7 2" xfId="29413"/>
    <cellStyle name="常规 3 2 4 2 3 4 2 2" xfId="29414"/>
    <cellStyle name="常规 15 2 4 2 4 3" xfId="29415"/>
    <cellStyle name="常规 48 2 3 3" xfId="29416"/>
    <cellStyle name="常规 53 2 3 3" xfId="29417"/>
    <cellStyle name="60% - 强调文字颜色 2 2 2 2 3 4" xfId="29418"/>
    <cellStyle name="常规 6 10 3 2 5" xfId="29419"/>
    <cellStyle name="常规 8 6 2 4" xfId="29420"/>
    <cellStyle name="常规 2 3 3 3 2 2 5 2 2" xfId="29421"/>
    <cellStyle name="常规 6 10 3 4 6" xfId="29422"/>
    <cellStyle name="常规 25 4 4 2 2" xfId="29423"/>
    <cellStyle name="常规 30 4 4 2 2" xfId="29424"/>
    <cellStyle name="40% - 强调文字颜色 4 2 2 2 3" xfId="29425"/>
    <cellStyle name="常规 10 2 2 3 4 2" xfId="29426"/>
    <cellStyle name="常规 5 2 2 2 2 2 2 2 2" xfId="29427"/>
    <cellStyle name="常规 2 4 3 3 2 2" xfId="29428"/>
    <cellStyle name="常规 2 9 8 3" xfId="29429"/>
    <cellStyle name="常规 10 2 3 3 3 2 2 2" xfId="29430"/>
    <cellStyle name="常规 3 3 2 2 3 2 2 2" xfId="29431"/>
    <cellStyle name="常规 10 2 2 3 4" xfId="29432"/>
    <cellStyle name="常规 5 2 2 2 4 6" xfId="29433"/>
    <cellStyle name="常规 10 2 3 5 7" xfId="29434"/>
    <cellStyle name="常规 3 2 3 2 2 4 3" xfId="29435"/>
    <cellStyle name="常规 6 3 8" xfId="29436"/>
    <cellStyle name="常规 6 4 2 3 4 2 3" xfId="29437"/>
    <cellStyle name="常规 6 2 7 3 2" xfId="29438"/>
    <cellStyle name="常规 6 3 2 4 2 5" xfId="29439"/>
    <cellStyle name="常规 42 2 2 3 2" xfId="29440"/>
    <cellStyle name="常规 37 2 2 3 2" xfId="29441"/>
    <cellStyle name="常规 10 3 6 5 2" xfId="29442"/>
    <cellStyle name="常规 2 3 2 2 4 3 2" xfId="29443"/>
    <cellStyle name="常规 10 2 3 9 2" xfId="29444"/>
    <cellStyle name="常规 6 10 2 3 2 3" xfId="29445"/>
    <cellStyle name="常规 3 2 2 3 4 5 3" xfId="29446"/>
    <cellStyle name="常规 21 3 2 7 2" xfId="29447"/>
    <cellStyle name="常规 6 2 5 2 3 2 3" xfId="29448"/>
    <cellStyle name="常规 6 5 3 11" xfId="29449"/>
    <cellStyle name="常规 6 7 3" xfId="29450"/>
    <cellStyle name="常规 2 2 3 3 2 4 5 3" xfId="29451"/>
    <cellStyle name="常规 10 2 2 3 3 5 2 2" xfId="29452"/>
    <cellStyle name="注释 2 3 5" xfId="29453"/>
    <cellStyle name="常规 59 2 2 2 2" xfId="29454"/>
    <cellStyle name="常规 8 2 2 5 3 2" xfId="29455"/>
    <cellStyle name="常规 36 6 3" xfId="29456"/>
    <cellStyle name="常规 41 6 3" xfId="29457"/>
    <cellStyle name="40% - 强调文字颜色 1 2 3 9 2" xfId="29458"/>
    <cellStyle name="解释性文本 2 4 4 3" xfId="29459"/>
    <cellStyle name="常规 2 2 6 3 2" xfId="29460"/>
    <cellStyle name="常规 7 2 2 2 2 3 4 2" xfId="29461"/>
    <cellStyle name="常规 10 2 2 3 3 5" xfId="29462"/>
    <cellStyle name="常规 2 4 3 7 3" xfId="29463"/>
    <cellStyle name="40% - 强调文字颜色 6 2 2 5 3 2" xfId="29464"/>
    <cellStyle name="常规 3 2 2 4 7" xfId="29465"/>
    <cellStyle name="常规 2 4 3 2 2 4" xfId="29466"/>
    <cellStyle name="40% - 强调文字颜色 2 2 2 2 3 3" xfId="29467"/>
    <cellStyle name="常规 5 6 2 3 4 2" xfId="29468"/>
    <cellStyle name="常规 42 2 2 2 2" xfId="29469"/>
    <cellStyle name="常规 37 2 2 2 2" xfId="29470"/>
    <cellStyle name="20% - 强调文字颜色 3" xfId="29471" builtinId="38"/>
    <cellStyle name="解释性文本 2 4 3 3" xfId="29472"/>
    <cellStyle name="40% - 强调文字颜色 1 2 3 8 2" xfId="29473"/>
    <cellStyle name="常规 41 5 3" xfId="29474"/>
    <cellStyle name="常规 36 5 3" xfId="29475"/>
    <cellStyle name="常规 10 2 2 3 3 4 2" xfId="29476"/>
    <cellStyle name="常规 14 4 3 3 2" xfId="29477"/>
    <cellStyle name="常规 7 2 4 6 4 2" xfId="29478"/>
    <cellStyle name="注释 2 13 2" xfId="29479"/>
    <cellStyle name="常规 7 2 6 7" xfId="29480"/>
    <cellStyle name="计算 2 5 4 2" xfId="29481"/>
    <cellStyle name="常规 27 3 2 8" xfId="29482"/>
    <cellStyle name="常规 27 3 2 3 3 2 2" xfId="29483"/>
    <cellStyle name="常规 10 2 2 3 3 3 2" xfId="29484"/>
    <cellStyle name="40% - 强调文字颜色 3 2 3 10" xfId="29485"/>
    <cellStyle name="常规 3 4 6 2 3" xfId="29486"/>
    <cellStyle name="常规 17 2 2 3 4 2 2" xfId="29487"/>
    <cellStyle name="常规 31 2 2 2 2" xfId="29488"/>
    <cellStyle name="常规 26 2 2 2 2" xfId="29489"/>
    <cellStyle name="常规 2 2 3 5 3 3 2 2" xfId="29490"/>
    <cellStyle name="60% - 强调文字颜色 1 2 8" xfId="29491"/>
    <cellStyle name="强调文字颜色 2 2 3 3 3 3" xfId="29492"/>
    <cellStyle name="40% - 强调文字颜色 3 2 6 2 3" xfId="29493"/>
    <cellStyle name="常规 6 4 2 2 2 2 4 2 2" xfId="29494"/>
    <cellStyle name="40% - 强调文字颜色 6 2 2 4 4 3" xfId="29495"/>
    <cellStyle name="常规 4 2 3 3 2 3" xfId="29496"/>
    <cellStyle name="常规 15 3 5" xfId="29497"/>
    <cellStyle name="常规 20 3 5" xfId="29498"/>
    <cellStyle name="计算 2 4 4 2" xfId="29499"/>
    <cellStyle name="常规 27 2 2 8" xfId="29500"/>
    <cellStyle name="常规 10 2 2 3 3 2" xfId="29501"/>
    <cellStyle name="常规 3 9 2 2 3 2 2" xfId="29502"/>
    <cellStyle name="常规 22 4 2 2 2" xfId="29503"/>
    <cellStyle name="常规 17 4 2 2 2" xfId="29504"/>
    <cellStyle name="常规 4 3 3 2 3 6" xfId="29505"/>
    <cellStyle name="常规 10 2 2 3 2 6 2 2" xfId="29506"/>
    <cellStyle name="强调文字颜色 2 2 2 10 3" xfId="29507"/>
    <cellStyle name="常规 10 2 2 3 2 5 2 2" xfId="29508"/>
    <cellStyle name="40% - 强调文字颜色 1 2 2 9 2" xfId="29509"/>
    <cellStyle name="常规 35 6 3" xfId="29510"/>
    <cellStyle name="常规 40 6 3" xfId="29511"/>
    <cellStyle name="解释性文本 2 3 4 3" xfId="29512"/>
    <cellStyle name="常规 6 5 2 4 2 3" xfId="29513"/>
    <cellStyle name="常规 6 2 12 3" xfId="29514"/>
    <cellStyle name="常规 10 2 2 3 2 5 2" xfId="29515"/>
    <cellStyle name="常规 2 2 5 3 4 3" xfId="29516"/>
    <cellStyle name="常规 6 5 2 3 2 2 3 2 2" xfId="29517"/>
    <cellStyle name="常规 6 2 6 8 2" xfId="29518"/>
    <cellStyle name="常规 3 4 4 4 2" xfId="29519"/>
    <cellStyle name="常规 21 7 3 3" xfId="29520"/>
    <cellStyle name="常规 2 3 2 5 3 2 2" xfId="29521"/>
    <cellStyle name="常规 2 2 3 3 2 2 2 6" xfId="29522"/>
    <cellStyle name="常规 10 2 2 3 2 4 2 2" xfId="29523"/>
    <cellStyle name="常规 4 2 2 2 5 2 2" xfId="29524"/>
    <cellStyle name="常规 6 2 6 7 3" xfId="29525"/>
    <cellStyle name="常规 14 4 2 3 3" xfId="29526"/>
    <cellStyle name="常规 7 2 4 5 4 3" xfId="29527"/>
    <cellStyle name="常规 5 6 2 2 3 3" xfId="29528"/>
    <cellStyle name="常规 2 3 4 4 2 2 2" xfId="29529"/>
    <cellStyle name="常规 4 6 2 3 3" xfId="29530"/>
    <cellStyle name="常规 2 3 4 4 5 2" xfId="29531"/>
    <cellStyle name="常规 35 4 4 2 2" xfId="29532"/>
    <cellStyle name="常规 40 4 4 2 2" xfId="29533"/>
    <cellStyle name="解释性文本 2 3 2 4 2 2" xfId="29534"/>
    <cellStyle name="常规 17 3 3" xfId="29535"/>
    <cellStyle name="常规 22 3 3" xfId="29536"/>
    <cellStyle name="20% - 强调文字颜色 6 2 4 5" xfId="29537"/>
    <cellStyle name="常规 5 6 2 2 3 2 2" xfId="29538"/>
    <cellStyle name="常规 14 4 2 3 2 2" xfId="29539"/>
    <cellStyle name="常规 7 2 4 5 4 2 2" xfId="29540"/>
    <cellStyle name="常规 6 3 2 2 3 3 5" xfId="29541"/>
    <cellStyle name="常规 10 2 3 2 3 6" xfId="29542"/>
    <cellStyle name="常规 3 6 2 3 7" xfId="29543"/>
    <cellStyle name="常规 3 2 3 5 3 3" xfId="29544"/>
    <cellStyle name="常规 10 2 2 3 2 3 2 2" xfId="29545"/>
    <cellStyle name="常规 6 2 10 3" xfId="29546"/>
    <cellStyle name="常规 27 3 2 3 2 2 2" xfId="29547"/>
    <cellStyle name="常规 10 2 2 3 2 3 2" xfId="29548"/>
    <cellStyle name="常规 13 2 2 4 3" xfId="29549"/>
    <cellStyle name="60% - 强调文字颜色 1 2 2 3 2 2" xfId="29550"/>
    <cellStyle name="常规 10 2 2 3 2 2 5 3" xfId="29551"/>
    <cellStyle name="常规 35 3 4 2 2" xfId="29552"/>
    <cellStyle name="常规 40 3 4 2 2" xfId="29553"/>
    <cellStyle name="常规 10 2 2 3 2 2 3 2 2" xfId="29554"/>
    <cellStyle name="常规 21 4 4 2 2 2" xfId="29555"/>
    <cellStyle name="40% - 强调文字颜色 3 2 14" xfId="29556"/>
    <cellStyle name="好 2 5 3 2" xfId="29557"/>
    <cellStyle name="常规 6 6 2 2 5 3 3" xfId="29558"/>
    <cellStyle name="常规 5 6 2 2 2 2 2" xfId="29559"/>
    <cellStyle name="常规 16 3 3" xfId="29560"/>
    <cellStyle name="常规 21 3 3" xfId="29561"/>
    <cellStyle name="40% - 强调文字颜色 1 2 2 6 2" xfId="29562"/>
    <cellStyle name="常规 35 3 3" xfId="29563"/>
    <cellStyle name="常规 40 3 3" xfId="29564"/>
    <cellStyle name="常规 10 2 2 3 2 2 2" xfId="29565"/>
    <cellStyle name="常规 3 4 3 2 2" xfId="29566"/>
    <cellStyle name="常规 10 2 2 2 4 5 3" xfId="29567"/>
    <cellStyle name="常规 15 3 2 9" xfId="29568"/>
    <cellStyle name="常规 9 3 2 2 5 2 2" xfId="29569"/>
    <cellStyle name="常规 14 4 8" xfId="29570"/>
    <cellStyle name="常规 4 2 3 2 3 6" xfId="29571"/>
    <cellStyle name="常规 10 2 2 2 2 6 2 2" xfId="29572"/>
    <cellStyle name="常规 6 2 2 2 2 4 2" xfId="29573"/>
    <cellStyle name="常规 14 3 2 3 4" xfId="29574"/>
    <cellStyle name="常规 6 10 2 4 3 2 2" xfId="29575"/>
    <cellStyle name="常规 15 9 3" xfId="29576"/>
    <cellStyle name="好 2 4 9 2" xfId="29577"/>
    <cellStyle name="常规 4 4 2 5 2" xfId="29578"/>
    <cellStyle name="常规 7 2 3 5 3 5" xfId="29579"/>
    <cellStyle name="常规 14 3 2 2 5" xfId="29580"/>
    <cellStyle name="常规 7 5 5 4" xfId="29581"/>
    <cellStyle name="60% - 强调文字颜色 5 2 4 2 2" xfId="29582"/>
    <cellStyle name="常规 12 4 8" xfId="29583"/>
    <cellStyle name="常规 10 2 2 2 2 4 2 2" xfId="29584"/>
    <cellStyle name="常规 15 2 3 4 2 2 2" xfId="29585"/>
    <cellStyle name="常规 6 2 5 3 2 2 2" xfId="29586"/>
    <cellStyle name="常规 3 2 2 4 3 5 2" xfId="29587"/>
    <cellStyle name="常规 6 4 2 3 2 2 3 2 2" xfId="29588"/>
    <cellStyle name="常规 10 2 12" xfId="29589"/>
    <cellStyle name="常规 2 2 3 2 3 2 3 4" xfId="29590"/>
    <cellStyle name="常规 2 6 2 4 3 3" xfId="29591"/>
    <cellStyle name="60% - 强调文字颜色 4 2 2 2 7 3" xfId="29592"/>
    <cellStyle name="常规 3 2 2 4 3 4 2 2" xfId="29593"/>
    <cellStyle name="常规 2 2 2 3 3 2 2 3 2" xfId="29594"/>
    <cellStyle name="常规 6 6 6" xfId="29595"/>
    <cellStyle name="常规 10 2 2 2 2 2 5" xfId="29596"/>
    <cellStyle name="常规 2 2 2 3 5 6" xfId="29597"/>
    <cellStyle name="常规 4 3 3 9" xfId="29598"/>
    <cellStyle name="60% - 强调文字颜色 6 2 2 8" xfId="29599"/>
    <cellStyle name="常规 6 6 2 2 2 3 3 2" xfId="29600"/>
    <cellStyle name="好 2 7 5" xfId="29601"/>
    <cellStyle name="常规 10 6 2 6" xfId="29602"/>
    <cellStyle name="常规 6 3 3 3 2 6 2" xfId="29603"/>
    <cellStyle name="常规 2 5 4 3 6 2 3" xfId="29604"/>
    <cellStyle name="40% - 强调文字颜色 4 2 5 2 2" xfId="29605"/>
    <cellStyle name="常规 10 2 2" xfId="29606"/>
    <cellStyle name="常规 4 2 6 2 3 3" xfId="29607"/>
    <cellStyle name="常规 2 5 2 4 4" xfId="29608"/>
    <cellStyle name="20% - 强调文字颜色 1 2 3 3 3" xfId="29609"/>
    <cellStyle name="常规 2 3 9 2" xfId="29610"/>
    <cellStyle name="常规 2 2 3 2 3 2 3 4 2 2" xfId="29611"/>
    <cellStyle name="常规 10 2 12 2 2" xfId="29612"/>
    <cellStyle name="常规 6 3 2 2 2 3 2 3" xfId="29613"/>
    <cellStyle name="常规 2 10 4 3" xfId="29614"/>
    <cellStyle name="常规 6 3 3 3 3 4 2 2" xfId="29615"/>
    <cellStyle name="常规 57 5 2 2" xfId="29616"/>
    <cellStyle name="常规 62 5 2 2" xfId="29617"/>
    <cellStyle name="40% - 强调文字颜色 5 2 12" xfId="29618"/>
    <cellStyle name="常规 8 2 2 2 2 3 4" xfId="29619"/>
    <cellStyle name="常规 26 2 2 4 2" xfId="29620"/>
    <cellStyle name="常规 31 2 2 4 2" xfId="29621"/>
    <cellStyle name="40% - 强调文字颜色 2 2 11 2" xfId="29622"/>
    <cellStyle name="常规 6 5 2 2 2 4 3 2" xfId="29623"/>
    <cellStyle name="强调文字颜色 2 2" xfId="29624"/>
    <cellStyle name="常规 2 6 2 7 2 3" xfId="29625"/>
    <cellStyle name="常规 2 9 3 3 2" xfId="29626"/>
    <cellStyle name="常规 7 4 8 3" xfId="29627"/>
    <cellStyle name="常规 2 2 2 2 2 2 2 2 4 2 2" xfId="29628"/>
    <cellStyle name="60% - 强调文字颜色 2 2 3 2 4 2" xfId="29629"/>
    <cellStyle name="常规 3 3 2 2 2 3 4 2" xfId="29630"/>
    <cellStyle name="60% - 强调文字颜色 2 2 3 5 2" xfId="29631"/>
    <cellStyle name="常规 6 5 3 2 2 3 4" xfId="29632"/>
    <cellStyle name="20% - 强调文字颜色 1 2 2 3 3" xfId="29633"/>
    <cellStyle name="常规 3 3 2 4 3 4 3" xfId="29634"/>
    <cellStyle name="常规 2 2 3 2 3 2 3 3 2 2" xfId="29635"/>
    <cellStyle name="常规 10 2 11 2 2" xfId="29636"/>
    <cellStyle name="常规 2 6 2 6 2 3" xfId="29637"/>
    <cellStyle name="常规 10 2 2 4" xfId="29638"/>
    <cellStyle name="常规 6 2 2 2 5 4 2" xfId="29639"/>
    <cellStyle name="常规 3 2 2 3 2 2 3 4 2 2" xfId="29640"/>
    <cellStyle name="常规 6 9 5 3 3" xfId="29641"/>
    <cellStyle name="20% - 强调文字颜色 1 2 2 7 2" xfId="29642"/>
    <cellStyle name="输出 2 2 4 4 3" xfId="29643"/>
    <cellStyle name="常规 2 5 3 2 8 2" xfId="29644"/>
    <cellStyle name="常规 3 3 3 3 2 3 3" xfId="29645"/>
    <cellStyle name="常规 5 2 2 2 3 5" xfId="29646"/>
    <cellStyle name="常规 3 2 2 2 2 2 3 2 3" xfId="29647"/>
    <cellStyle name="常规 2 2 4 2 3 5 3" xfId="29648"/>
    <cellStyle name="常规 10 7 2 3 3 3" xfId="29649"/>
    <cellStyle name="常规 10 2 6 4 6 2" xfId="29650"/>
    <cellStyle name="常规 9 2 7 2" xfId="29651"/>
    <cellStyle name="常规 15 3 3 6 2 2" xfId="29652"/>
    <cellStyle name="注释 2 2 3 4 2" xfId="29653"/>
    <cellStyle name="常规 2 2 2 3 3 2 6 2" xfId="29654"/>
    <cellStyle name="常规 13 4 3 4" xfId="29655"/>
    <cellStyle name="常规 2 2 4 3 2 2 5 2 2" xfId="29656"/>
    <cellStyle name="常规 3 4 4 3 4 2" xfId="29657"/>
    <cellStyle name="常规 10 16 2 2" xfId="29658"/>
    <cellStyle name="常规 5 2 2 2 2 5 3" xfId="29659"/>
    <cellStyle name="常规 4 2 5 4 3 2 2" xfId="29660"/>
    <cellStyle name="常规 35 5 2" xfId="29661"/>
    <cellStyle name="常规 40 5 2" xfId="29662"/>
    <cellStyle name="解释性文本 2 3 3 2" xfId="29663"/>
    <cellStyle name="注释 2 5" xfId="29664"/>
    <cellStyle name="常规 10 15 2 2" xfId="29665"/>
    <cellStyle name="20% - 强调文字颜色 6 2 2 7" xfId="29666"/>
    <cellStyle name="20% - 强调文字颜色 5 9" xfId="29667"/>
    <cellStyle name="常规 7 4 5 2 5 2" xfId="29668"/>
    <cellStyle name="常规 6 2 2 3 7 2 2" xfId="29669"/>
    <cellStyle name="常规 10 7 9" xfId="29670"/>
    <cellStyle name="常规 10 2 2 2 2 2 5 3" xfId="29671"/>
    <cellStyle name="40% - 强调文字颜色 1 2 2 3 5" xfId="29672"/>
    <cellStyle name="常规 10 11 7" xfId="29673"/>
    <cellStyle name="常规 10 2 6 2 3 3 2" xfId="29674"/>
    <cellStyle name="20% - 强调文字颜色 6 2 5 4 3" xfId="29675"/>
    <cellStyle name="常规 22 4 2 3" xfId="29676"/>
    <cellStyle name="常规 17 4 2 3" xfId="29677"/>
    <cellStyle name="常规 10 2 2 3 2 6 3" xfId="29678"/>
    <cellStyle name="常规 6 4 2 2 7 2" xfId="29679"/>
    <cellStyle name="常规 10 11 6 2" xfId="29680"/>
    <cellStyle name="常规 10 2 2 3 2 5 3" xfId="29681"/>
    <cellStyle name="常规 2 2 4 3 2 5 2 2" xfId="29682"/>
    <cellStyle name="常规 10 11 5 2" xfId="29683"/>
    <cellStyle name="40% - 强调文字颜色 1 2 2 3 3 2" xfId="29684"/>
    <cellStyle name="常规 6 4 2 2 6 2" xfId="29685"/>
    <cellStyle name="常规 6 9 4 6" xfId="29686"/>
    <cellStyle name="常规 22 4 4 3 2 2" xfId="29687"/>
    <cellStyle name="常规 22 4 4 3 2" xfId="29688"/>
    <cellStyle name="好 2 4 2 2 2" xfId="29689"/>
    <cellStyle name="常规 9 2 3 5" xfId="29690"/>
    <cellStyle name="常规 2 2 7 2 5 2" xfId="29691"/>
    <cellStyle name="常规 2 2 3 4 3 2 2 2" xfId="29692"/>
    <cellStyle name="常规 10 4 2 2 3 2 2" xfId="29693"/>
    <cellStyle name="常规 2 2 3 2 2 2 3 4 3" xfId="29694"/>
    <cellStyle name="40% - 强调文字颜色 1 2 2 2 6" xfId="29695"/>
    <cellStyle name="常规 10 10 8" xfId="29696"/>
    <cellStyle name="常规 10 6 3 4 3" xfId="29697"/>
    <cellStyle name="常规 5 2 2 3 2 2 2 2" xfId="29698"/>
    <cellStyle name="常规 9 5 4 4 2 2" xfId="29699"/>
    <cellStyle name="60% - 强调文字颜色 5 2 7" xfId="29700"/>
    <cellStyle name="20% - 强调文字颜色 5 2 2 4 4" xfId="29701"/>
    <cellStyle name="常规 5 2 6 2 3 2" xfId="29702"/>
    <cellStyle name="常规 6 5 2 4 6 2" xfId="29703"/>
    <cellStyle name="检查单元格 2" xfId="29704"/>
    <cellStyle name="常规 6 4 2 3 2 2 4 3" xfId="29705"/>
    <cellStyle name="常规 10 2 3 3 2 4" xfId="29706"/>
    <cellStyle name="常规 2 9 8 2 2" xfId="29707"/>
    <cellStyle name="常规 10 3 2 2 2" xfId="29708"/>
    <cellStyle name="常规 2 2 3 3 5 3 2" xfId="29709"/>
    <cellStyle name="20% - 强调文字颜色 2 2 2 2 3 2" xfId="29710"/>
    <cellStyle name="常规 6 2 5 3 3 3" xfId="29711"/>
    <cellStyle name="40% - 强调文字颜色 1 2 2 2 5 2" xfId="29712"/>
    <cellStyle name="常规 10 10 7 2" xfId="29713"/>
    <cellStyle name="40% - 强调文字颜色 1 2 2 2 4 3" xfId="29714"/>
    <cellStyle name="常规 6 3 3 3 4 5" xfId="29715"/>
    <cellStyle name="常规 8 2 4 3 4 2 2" xfId="29716"/>
    <cellStyle name="常规 10 10 6 3" xfId="29717"/>
    <cellStyle name="常规 9 3 3 6" xfId="29718"/>
    <cellStyle name="好 2 4 3 2 3" xfId="29719"/>
    <cellStyle name="60% - 强调文字颜色 1 2 6 3" xfId="29720"/>
    <cellStyle name="40% - 强调文字颜色 4 2 2 3 2 2" xfId="29721"/>
    <cellStyle name="常规 15 3 3 3 3 3" xfId="29722"/>
    <cellStyle name="常规 2 2 6 3 3 6 3" xfId="29723"/>
    <cellStyle name="20% - 强调文字颜色 6 2 10 2" xfId="29724"/>
    <cellStyle name="常规 10 3 9 2 2" xfId="29725"/>
    <cellStyle name="常规 7 2 3 3 3 4 2" xfId="29726"/>
    <cellStyle name="常规 10 2 2 4 3 3 2 2" xfId="29727"/>
    <cellStyle name="常规 7 2 4 2 2 2 4 3" xfId="29728"/>
    <cellStyle name="常规 10 4 4 3 3" xfId="29729"/>
    <cellStyle name="常规 2 2 3 4 2 2 5 3" xfId="29730"/>
    <cellStyle name="常规 5 2 4 3 2 2" xfId="29731"/>
    <cellStyle name="常规 6 3 2 2 2 2 6 3" xfId="29732"/>
    <cellStyle name="常规 2 3 4 2 2 3 4" xfId="29733"/>
    <cellStyle name="常规 6 3 2 2 5 2 2 2" xfId="29734"/>
    <cellStyle name="常规 6 5 5 2 5" xfId="29735"/>
    <cellStyle name="常规 3 6 2 2 5 3" xfId="29736"/>
    <cellStyle name="汇总 2 3 2 2" xfId="29737"/>
    <cellStyle name="常规 10 10 3 3 3" xfId="29738"/>
    <cellStyle name="20% - 强调文字颜色 3 2 2 3 3 2" xfId="29739"/>
    <cellStyle name="常规 7 2 5 4 3 3" xfId="29740"/>
    <cellStyle name="40% - 强调文字颜色 4 2 6 6" xfId="29741"/>
    <cellStyle name="常规 3 2 2 2 6 2 2" xfId="29742"/>
    <cellStyle name="常规 11 6" xfId="29743"/>
    <cellStyle name="常规 2 3 6 5 2 2" xfId="29744"/>
    <cellStyle name="常规 8 6 3 2" xfId="29745"/>
    <cellStyle name="常规 2 7 3 3 4 3" xfId="29746"/>
    <cellStyle name="常规 6 12 4 2 2 2" xfId="29747"/>
    <cellStyle name="常规 3 4 3 2 3 3 2 2" xfId="29748"/>
    <cellStyle name="常规 28 2 2 4 3" xfId="29749"/>
    <cellStyle name="常规 33 2 2 4 3" xfId="29750"/>
    <cellStyle name="常规 4 3 3 2 2 4 2" xfId="29751"/>
    <cellStyle name="常规 6 5 4 4 5" xfId="29752"/>
    <cellStyle name="常规 10 2 5 2 3 2 3" xfId="29753"/>
    <cellStyle name="常规 12 3 2 4" xfId="29754"/>
    <cellStyle name="常规 10 10 2 4 3" xfId="29755"/>
    <cellStyle name="常规 6 5 4 2 5 2" xfId="29756"/>
    <cellStyle name="常规 10 10 2 3 3" xfId="29757"/>
    <cellStyle name="常规 10 10 2 2 3" xfId="29758"/>
    <cellStyle name="60% - 强调文字颜色 4 2 2 2 2 2" xfId="29759"/>
    <cellStyle name="常规 10 2 4 3 3 2" xfId="29760"/>
    <cellStyle name="20% - 强调文字颜色 6 2 2 10 2" xfId="29761"/>
    <cellStyle name="常规 58 3 2 2 2" xfId="29762"/>
    <cellStyle name="常规 2 2 2 2 3 2 2 6 2" xfId="29763"/>
    <cellStyle name="常规 6 6 2 3 2 3 2 2 2" xfId="29764"/>
    <cellStyle name="常规 10 10 2 2 2" xfId="29765"/>
    <cellStyle name="40% - 强调文字颜色 4 2 5 6" xfId="29766"/>
    <cellStyle name="常规 10 6" xfId="29767"/>
    <cellStyle name="常规 2 2 2 2 2 2 3 3 2" xfId="29768"/>
    <cellStyle name="常规 6 2 2 2 2 3" xfId="29769"/>
    <cellStyle name="差 3" xfId="29770"/>
    <cellStyle name="常规 5 3 3 2 6" xfId="29771"/>
    <cellStyle name="常规 3 4 2 4 2 2 2" xfId="29772"/>
    <cellStyle name="常规 10 2 6 2 5 3" xfId="29773"/>
    <cellStyle name="常规 2 2 19" xfId="29774"/>
    <cellStyle name="常规 3 4 5 6 2" xfId="29775"/>
    <cellStyle name="常规 6 7 4 7 2 2" xfId="29776"/>
    <cellStyle name="常规 21 3 2 7" xfId="29777"/>
    <cellStyle name="强调文字颜色 3 2 2 4 2 3" xfId="29778"/>
    <cellStyle name="常规 5 2 2 3 2 7 2" xfId="29779"/>
    <cellStyle name="常规 5 3 3 2 5" xfId="29780"/>
    <cellStyle name="常规 10 2 6 2 5 2" xfId="29781"/>
    <cellStyle name="常规 3 3 2 3 2 3 3 2" xfId="29782"/>
    <cellStyle name="常规 10 2 2 10 2" xfId="29783"/>
    <cellStyle name="60% - 强调文字颜色 3 2 3 4 2" xfId="29784"/>
    <cellStyle name="20% - 强调文字颜色 1 10" xfId="29785"/>
    <cellStyle name="强调文字颜色 3 2 2 2 3 2 2" xfId="29786"/>
    <cellStyle name="常规 7 4 4 11" xfId="29787"/>
    <cellStyle name="常规 6 3 4 3 4" xfId="29788"/>
    <cellStyle name="20% - 强调文字颜色 1 2 2 5 4 3" xfId="29789"/>
    <cellStyle name="常规 6 2 5 4 3 2" xfId="29790"/>
    <cellStyle name="常规 2 2 8" xfId="29791"/>
    <cellStyle name="常规 6 3 3 3 3 6" xfId="29792"/>
    <cellStyle name="常规 29 7 2" xfId="29793"/>
    <cellStyle name="常规 34 7 2" xfId="29794"/>
    <cellStyle name="解释性文本 2 2 5 2" xfId="29795"/>
    <cellStyle name="60% - 强调文字颜色 2 2 2 2 5 2" xfId="29796"/>
    <cellStyle name="常规 7 2 4 3 2 2 3 2 2" xfId="29797"/>
    <cellStyle name="差 2 5 3" xfId="29798"/>
    <cellStyle name="20% - 强调文字颜色 6 2 2 2 3 3 2" xfId="29799"/>
    <cellStyle name="常规 6 2 2 2 2 2 5 3" xfId="29800"/>
    <cellStyle name="常规 2 6 5 2 2" xfId="29801"/>
    <cellStyle name="强调文字颜色 6 2 2 2 3 3 2" xfId="29802"/>
    <cellStyle name="常规 4 6 7 3" xfId="29803"/>
    <cellStyle name="常规 2 5 4 3 5 2 2" xfId="29804"/>
    <cellStyle name="常规 7 2 3 7 3" xfId="29805"/>
    <cellStyle name="常规 4 2 3 2 2 2 2" xfId="29806"/>
    <cellStyle name="常规 14 3 4 2" xfId="29807"/>
    <cellStyle name="常规 3 5 2 3" xfId="29808"/>
    <cellStyle name="常规 6 6 2 2 3 3 4 2" xfId="29809"/>
    <cellStyle name="常规 2 3 5 6" xfId="29810"/>
    <cellStyle name="常规 6 6 3 7 2" xfId="29811"/>
    <cellStyle name="常规 10 10 2 2 2 3" xfId="29812"/>
    <cellStyle name="常规 6 4 4 2 2 2 2 2" xfId="29813"/>
    <cellStyle name="差 2 5 2 3" xfId="29814"/>
    <cellStyle name="常规 4 4 2 3 3 3" xfId="29815"/>
    <cellStyle name="常规 3 2 5 7 2" xfId="29816"/>
    <cellStyle name="60% - 强调文字颜色 3 2 3 2 5" xfId="29817"/>
    <cellStyle name="常规 3 2 2 2 3 4 3 3" xfId="29818"/>
    <cellStyle name="常规 6 2 2 2 2 2 5 2 2" xfId="29819"/>
    <cellStyle name="差 2 5 2 2" xfId="29820"/>
    <cellStyle name="常规 56 2 6 2 2" xfId="29821"/>
    <cellStyle name="常规 5 4 2 3 3 2" xfId="29822"/>
    <cellStyle name="常规 2 4 2 4 5 2 2" xfId="29823"/>
    <cellStyle name="常规 5 2 10 2" xfId="29824"/>
    <cellStyle name="汇总 2 2 2 3 3 3" xfId="29825"/>
    <cellStyle name="常规 2 3 5 2 2 2 2 2" xfId="29826"/>
    <cellStyle name="差 2 4 3" xfId="29827"/>
    <cellStyle name="20% - 强调文字颜色 6 2 2 2 3 2 2" xfId="29828"/>
    <cellStyle name="常规 6 2 2 2 2 2 4 3" xfId="29829"/>
    <cellStyle name="强调文字颜色 6 2 2 2 3 2 2" xfId="29830"/>
    <cellStyle name="常规 4 6 6 3" xfId="29831"/>
    <cellStyle name="常规 15 4 2 3 3 2" xfId="29832"/>
    <cellStyle name="常规 2 2 7 2 3 6 2" xfId="29833"/>
    <cellStyle name="20% - 强调文字颜色 5 2 4" xfId="29834"/>
    <cellStyle name="常规 37 2 8" xfId="29835"/>
    <cellStyle name="常规 42 2 8" xfId="29836"/>
    <cellStyle name="常规 6 4 3 10 2" xfId="29837"/>
    <cellStyle name="常规 15 2 11" xfId="29838"/>
    <cellStyle name="常规 2 2 3 2 4 2 3 3" xfId="29839"/>
    <cellStyle name="60% - 强调文字颜色 4 2 4 3 3" xfId="29840"/>
    <cellStyle name="常规 10 2 6 4 4" xfId="29841"/>
    <cellStyle name="20% - 强调文字颜色 4 2 5 6" xfId="29842"/>
    <cellStyle name="常规 9 2 5" xfId="29843"/>
    <cellStyle name="常规 2 5 6 6 2 3" xfId="29844"/>
    <cellStyle name="常规 6 2 2 2 2 2 3 4" xfId="29845"/>
    <cellStyle name="差 2 3 4" xfId="29846"/>
    <cellStyle name="常规 4 7 3 3 2 2" xfId="29847"/>
    <cellStyle name="常规 3 3 2 3 4 4 3" xfId="29848"/>
    <cellStyle name="常规 2 2 3 2 3 2 2 4 2 2" xfId="29849"/>
    <cellStyle name="常规 4 3 4 2 5 2" xfId="29850"/>
    <cellStyle name="常规 9 2 5 2 3 3" xfId="29851"/>
    <cellStyle name="常规 2 2 3 2 3 2 6 3" xfId="29852"/>
    <cellStyle name="常规 9 3 2 2 4 3" xfId="29853"/>
    <cellStyle name="常规 10 2 2 2 4 3 2 2" xfId="29854"/>
    <cellStyle name="常规 6 6 5 5 2 2" xfId="29855"/>
    <cellStyle name="常规 2 5 3 6 2" xfId="29856"/>
    <cellStyle name="常规 2 2 10 6 2 2" xfId="29857"/>
    <cellStyle name="常规 8 2 4 7 2" xfId="29858"/>
    <cellStyle name="常规 6 6 2 2 9" xfId="29859"/>
    <cellStyle name="常规 7 2 5 6 2 2 2" xfId="29860"/>
    <cellStyle name="常规 5 2 3 2 2 5 3" xfId="29861"/>
    <cellStyle name="常规 50 6 3" xfId="29862"/>
    <cellStyle name="常规 45 6 3" xfId="29863"/>
    <cellStyle name="常规 6 2 2 2 2 2 2 4" xfId="29864"/>
    <cellStyle name="差 2 2 4" xfId="29865"/>
    <cellStyle name="常规 3 9 5 2 2 2" xfId="29866"/>
    <cellStyle name="常规 2 7 3 3 4 2" xfId="29867"/>
    <cellStyle name="常规 2 2 3 2 3 2 2 3 2" xfId="29868"/>
    <cellStyle name="常规 10 10 2 5" xfId="29869"/>
    <cellStyle name="常规 7 3 3 3 4 6" xfId="29870"/>
    <cellStyle name="常规 6 9 4 2 2 3" xfId="29871"/>
    <cellStyle name="常规 2 4 2 2 8 2" xfId="29872"/>
    <cellStyle name="常规 2 2 4 3 2 3 4 2 2" xfId="29873"/>
    <cellStyle name="常规 10 2 5 2 2 4" xfId="29874"/>
    <cellStyle name="常规 58 2 2 3 3" xfId="29875"/>
    <cellStyle name="常规 2 7 5 6 3" xfId="29876"/>
    <cellStyle name="常规 21 3 3 2 2 2" xfId="29877"/>
    <cellStyle name="40% - 强调文字颜色 1 2 6 6" xfId="29878"/>
    <cellStyle name="常规 2 2 2 4 4 2 2" xfId="29879"/>
    <cellStyle name="常规 3 4 2 2 3 2" xfId="29880"/>
    <cellStyle name="常规 11 3 2 4" xfId="29881"/>
    <cellStyle name="常规 2 7 3 3 4" xfId="29882"/>
    <cellStyle name="常规 2 7 3 2 4 2" xfId="29883"/>
    <cellStyle name="常规 9 2 4 4 3 2 2" xfId="29884"/>
    <cellStyle name="强调文字颜色 4 2 9" xfId="29885"/>
    <cellStyle name="常规 3 9 2 3 2 3" xfId="29886"/>
    <cellStyle name="常规 58 2 2 2 3" xfId="29887"/>
    <cellStyle name="常规 2 2 10 3 6" xfId="29888"/>
    <cellStyle name="40% - 强调文字颜色 4 2 2 10" xfId="29889"/>
    <cellStyle name="20% - 强调文字颜色 2 2 2 4 3 3" xfId="29890"/>
    <cellStyle name="常规 2 2 9 2 2 4 2" xfId="29891"/>
    <cellStyle name="常规 2 4 3 3 2 7" xfId="29892"/>
    <cellStyle name="常规 2 2 9 2 2 4" xfId="29893"/>
    <cellStyle name="常规 7 7 2 2 5 2" xfId="29894"/>
    <cellStyle name="常规 10 2 3 3 3 3 3" xfId="29895"/>
    <cellStyle name="强调文字颜色 4 2 2 2 2 6" xfId="29896"/>
    <cellStyle name="40% - 强调文字颜色 2 2 3 2 4" xfId="29897"/>
    <cellStyle name="常规 15 4 3 3 3" xfId="29898"/>
    <cellStyle name="常规 28 2 5 3" xfId="29899"/>
    <cellStyle name="常规 33 2 5 3" xfId="29900"/>
    <cellStyle name="常规 2 2 3 3 2 3 2 2 2" xfId="29901"/>
    <cellStyle name="标题 5 6" xfId="29902"/>
    <cellStyle name="常规 6 7 3 2 9" xfId="29903"/>
    <cellStyle name="注释 2 2 8 3" xfId="29904"/>
    <cellStyle name="常规 6 3 3 3 4 2" xfId="29905"/>
    <cellStyle name="标题 5 4 3" xfId="29906"/>
    <cellStyle name="链接单元格 2 3 6" xfId="29907"/>
    <cellStyle name="常规 3 7 5 3 3" xfId="29908"/>
    <cellStyle name="注释 2 4 4 3" xfId="29909"/>
    <cellStyle name="强调文字颜色 4 2 2 2 2 4" xfId="29910"/>
    <cellStyle name="40% - 强调文字颜色 2 2 3 2 2" xfId="29911"/>
    <cellStyle name="标题 5 2 2 3" xfId="29912"/>
    <cellStyle name="标题 5 4" xfId="29913"/>
    <cellStyle name="常规 3 3 4 2 2 3 2 2" xfId="29914"/>
    <cellStyle name="常规 2 4 2 2 2 3 4 2" xfId="29915"/>
    <cellStyle name="常规 7 2 4 2 2 4" xfId="29916"/>
    <cellStyle name="常规 11 2 8 2" xfId="29917"/>
    <cellStyle name="常规 2 3 3 2 4 2 3" xfId="29918"/>
    <cellStyle name="60% - 强调文字颜色 3 2 3 3" xfId="29919"/>
    <cellStyle name="常规 3 3 2 3 2 3 2" xfId="29920"/>
    <cellStyle name="常规 9 3 6 3 3" xfId="29921"/>
    <cellStyle name="40% - 强调文字颜色 3 2 2 2 3" xfId="29922"/>
    <cellStyle name="常规 2 2 3 3 5 5 2 2" xfId="29923"/>
    <cellStyle name="常规 6 2 2 3 3 6" xfId="29924"/>
    <cellStyle name="标题 5 3" xfId="29925"/>
    <cellStyle name="标题 5 2 2 2" xfId="29926"/>
    <cellStyle name="40% - 强调文字颜色 2 2 2 9" xfId="29927"/>
    <cellStyle name="常规 4 2 3 2 3 2" xfId="29928"/>
    <cellStyle name="常规 14 4 4" xfId="29929"/>
    <cellStyle name="常规 3 2 5 3" xfId="29930"/>
    <cellStyle name="好 2 7 2 2" xfId="29931"/>
    <cellStyle name="常规 7 2 2 3 2 2 4" xfId="29932"/>
    <cellStyle name="常规 2 4 3 3 2 6" xfId="29933"/>
    <cellStyle name="强调文字颜色 5 2 3 11" xfId="29934"/>
    <cellStyle name="常规 2 2 9 2 2 3" xfId="29935"/>
    <cellStyle name="常规 10 8 2 6 2" xfId="29936"/>
    <cellStyle name="常规 10 3 2 2 4 2 2" xfId="29937"/>
    <cellStyle name="常规 2 2 4 4 7" xfId="29938"/>
    <cellStyle name="常规 6 3 5 2 6" xfId="29939"/>
    <cellStyle name="20% - 强调文字颜色 6 2 2 2 10" xfId="29940"/>
    <cellStyle name="常规 6 3 2 2 3 2 2 3" xfId="29941"/>
    <cellStyle name="常规 11 6 4 2 2" xfId="29942"/>
    <cellStyle name="常规 7 5 2 3 4" xfId="29943"/>
    <cellStyle name="20% - 强调文字颜色 6 2 3 2 3" xfId="29944"/>
    <cellStyle name="常规 2 3 3 4 2 4" xfId="29945"/>
    <cellStyle name="常规 28 6 2 2" xfId="29946"/>
    <cellStyle name="常规 33 6 2 2" xfId="29947"/>
    <cellStyle name="常规 6 3 3 2 2 6 2" xfId="29948"/>
    <cellStyle name="标题 4 2 7 2" xfId="29949"/>
    <cellStyle name="常规 43 3 2" xfId="29950"/>
    <cellStyle name="常规 38 3 2" xfId="29951"/>
    <cellStyle name="常规 3 3 4 2 2 2 2 2" xfId="29952"/>
    <cellStyle name="常规 3 2 2 4 8" xfId="29953"/>
    <cellStyle name="40% - 强调文字颜色 6 2 2 5 3 3" xfId="29954"/>
    <cellStyle name="常规 2 4 3 7 4" xfId="29955"/>
    <cellStyle name="60% - 强调文字颜色 4 2 3 3 5" xfId="29956"/>
    <cellStyle name="60% - 强调文字颜色 1 2 4 4" xfId="29957"/>
    <cellStyle name="常规 3 4 6 2 2 2" xfId="29958"/>
    <cellStyle name="常规 4 2 2 3 2 2 5 2 2" xfId="29959"/>
    <cellStyle name="常规 2 4 3 2 2 5" xfId="29960"/>
    <cellStyle name="40% - 强调文字颜色 1 2 3 3 2 2" xfId="29961"/>
    <cellStyle name="常规 2 9 2 2 3 2 2" xfId="29962"/>
    <cellStyle name="常规 7 3 7 4 2 2" xfId="29963"/>
    <cellStyle name="常规 2 3 3 2 4" xfId="29964"/>
    <cellStyle name="常规 3 10 2 5 2 2" xfId="29965"/>
    <cellStyle name="常规 7 3 2 5 2 2 2" xfId="29966"/>
    <cellStyle name="常规 17 2 2 2 5 2 2" xfId="29967"/>
    <cellStyle name="常规 28 6 2" xfId="29968"/>
    <cellStyle name="常规 33 6 2" xfId="29969"/>
    <cellStyle name="20% - 强调文字颜色 6 2 2 5 3 3" xfId="29970"/>
    <cellStyle name="常规 6 3 3 2 2 6" xfId="29971"/>
    <cellStyle name="标题 4 2 7" xfId="29972"/>
    <cellStyle name="常规 6 3 3 2 2 4 2" xfId="29973"/>
    <cellStyle name="标题 4 2 5 2" xfId="29974"/>
    <cellStyle name="常规 7 3 2 4" xfId="29975"/>
    <cellStyle name="常规 3 9 11" xfId="29976"/>
    <cellStyle name="常规 6 5 3 3 3 4 2 2" xfId="29977"/>
    <cellStyle name="常规 15 3 2 4 6 2" xfId="29978"/>
    <cellStyle name="标题 4 2 4 2" xfId="29979"/>
    <cellStyle name="常规 6 3 3 2 2 3 2" xfId="29980"/>
    <cellStyle name="常规 2 3 7 3 3" xfId="29981"/>
    <cellStyle name="常规 2 4 2 2 2 3" xfId="29982"/>
    <cellStyle name="常规 15 2 3 4 3 2 2" xfId="29983"/>
    <cellStyle name="常规 3 6 2 3 8" xfId="29984"/>
    <cellStyle name="常规 6 4 2 2 2 4 3 3" xfId="29985"/>
    <cellStyle name="常规 6 4 2 6 5 2" xfId="29986"/>
    <cellStyle name="强调文字颜色 6 2 2 9 3" xfId="29987"/>
    <cellStyle name="40% - 强调文字颜色 5 5" xfId="29988"/>
    <cellStyle name="20% - 强调文字颜色 2 2 2 2 3 6" xfId="29989"/>
    <cellStyle name="40% - 强调文字颜色 3 2 3 2 3" xfId="29990"/>
    <cellStyle name="链接单元格 2 2 2 2 2" xfId="29991"/>
    <cellStyle name="标题 4 2 2 6" xfId="29992"/>
    <cellStyle name="标题 4 2 2 5" xfId="29993"/>
    <cellStyle name="标题 4 2 2 3" xfId="29994"/>
    <cellStyle name="强调文字颜色 5 2 3 10 2" xfId="29995"/>
    <cellStyle name="常规 2 2 9 2 2 2 2" xfId="29996"/>
    <cellStyle name="60% - 强调文字颜色 2 2 2 9" xfId="29997"/>
    <cellStyle name="40% - 强调文字颜色 4 2 2 2 3 2" xfId="29998"/>
    <cellStyle name="常规 10 2 2 3 4 2 2" xfId="29999"/>
    <cellStyle name="常规 2 9 2 3 6 2" xfId="30000"/>
    <cellStyle name="常规 42 3 3" xfId="30001"/>
    <cellStyle name="常规 37 3 3" xfId="30002"/>
    <cellStyle name="标题 3 2 8" xfId="30003"/>
    <cellStyle name="标题 3 2 6 2" xfId="30004"/>
    <cellStyle name="常规 10 2 5 3" xfId="30005"/>
    <cellStyle name="40% - 强调文字颜色 2 2 3 2 5" xfId="30006"/>
    <cellStyle name="标题 5 7" xfId="30007"/>
    <cellStyle name="60% - 强调文字颜色 3 2 6 2" xfId="30008"/>
    <cellStyle name="常规 7 5 3 6 3" xfId="30009"/>
    <cellStyle name="常规 22 3 3 2" xfId="30010"/>
    <cellStyle name="常规 17 3 3 2" xfId="30011"/>
    <cellStyle name="标题 3 2 2 7" xfId="30012"/>
    <cellStyle name="好 2 6 3 2 2" xfId="30013"/>
    <cellStyle name="常规 3 8 5 2" xfId="30014"/>
    <cellStyle name="标题 3 2 2 6" xfId="30015"/>
    <cellStyle name="标题 3 2 2 4 2" xfId="30016"/>
    <cellStyle name="常规 23 4 3 2 2" xfId="30017"/>
    <cellStyle name="常规 2 2 3 2 5 4 2 2" xfId="30018"/>
    <cellStyle name="解释性文本 2 3 2 3 2 2" xfId="30019"/>
    <cellStyle name="常规 35 4 3 2 2" xfId="30020"/>
    <cellStyle name="常规 40 4 3 2 2" xfId="30021"/>
    <cellStyle name="常规 5 3 2 2 2 5 2" xfId="30022"/>
    <cellStyle name="常规 10 2 2 3 2 3 2 2 2" xfId="30023"/>
    <cellStyle name="标题 3 2 2 3 3" xfId="30024"/>
    <cellStyle name="标题 3 2 2 3 2" xfId="30025"/>
    <cellStyle name="40% - 强调文字颜色 3 2 4 2" xfId="30026"/>
    <cellStyle name="常规 9 3 8 3" xfId="30027"/>
    <cellStyle name="常规 2 6 4 6 2 3" xfId="30028"/>
    <cellStyle name="标题 2 2 2 5 2" xfId="30029"/>
    <cellStyle name="强调文字颜色 4 2 2 3 6" xfId="30030"/>
    <cellStyle name="常规 2 2 2 3 3 2 3 3 2" xfId="30031"/>
    <cellStyle name="标题 1 2 8" xfId="30032"/>
    <cellStyle name="常规 2 3 2 2 2 3 2 2 2" xfId="30033"/>
    <cellStyle name="常规 40 3 2" xfId="30034"/>
    <cellStyle name="常规 35 3 2" xfId="30035"/>
    <cellStyle name="常规 8 3 2 3 5 2" xfId="30036"/>
    <cellStyle name="常规 6 7 4 3 2" xfId="30037"/>
    <cellStyle name="强调文字颜色 4 2 2 3 5" xfId="30038"/>
    <cellStyle name="常规 8 5 4 3" xfId="30039"/>
    <cellStyle name="输入 2 2 2 2 2 2" xfId="30040"/>
    <cellStyle name="适中 2 3 3 2" xfId="30041"/>
    <cellStyle name="标题 1 2 4" xfId="30042"/>
    <cellStyle name="常规 3 2 2 2 4 7 2" xfId="30043"/>
    <cellStyle name="标题 1 2 3 3" xfId="30044"/>
    <cellStyle name="标题 1 2 3 2 2" xfId="30045"/>
    <cellStyle name="解释性文本 2 3 2 6" xfId="30046"/>
    <cellStyle name="常规 2 4 2 2 4 3 2" xfId="30047"/>
    <cellStyle name="常规 35 4 6" xfId="30048"/>
    <cellStyle name="常规 40 4 6" xfId="30049"/>
    <cellStyle name="常规 7 4 4 3 4 2 3" xfId="30050"/>
    <cellStyle name="常规 10 2 2 3 2 3 5" xfId="30051"/>
    <cellStyle name="常规 5 2 3 3 3 3 3" xfId="30052"/>
    <cellStyle name="常规 10 2 4 2 6 2" xfId="30053"/>
    <cellStyle name="常规 2 2 2 2 6 3 2 2" xfId="30054"/>
    <cellStyle name="常规 4 2 4 6 2 2" xfId="30055"/>
    <cellStyle name="常规 9 3 4 2 2 2 2" xfId="30056"/>
    <cellStyle name="常规 2 2 3 3 2 2 5 2 2" xfId="30057"/>
    <cellStyle name="标题 4 2 2 2 3" xfId="30058"/>
    <cellStyle name="常规 2 2 4 3 2 2 2 2" xfId="30059"/>
    <cellStyle name="常规 7 2 3 4 2 2 5 2 2" xfId="30060"/>
    <cellStyle name="常规 6 6 2 4 2 2 3" xfId="30061"/>
    <cellStyle name="常规 2 2 2 6 2 3" xfId="30062"/>
    <cellStyle name="常规 10 6 6" xfId="30063"/>
    <cellStyle name="常规 2 7 2 4 2 2" xfId="30064"/>
    <cellStyle name="警告文本 2 3 4" xfId="30065"/>
    <cellStyle name="常规 10 6 5 3" xfId="30066"/>
    <cellStyle name="常规 7 3 2 3 2 9" xfId="30067"/>
    <cellStyle name="60% - 强调文字颜色 6 2 5 5" xfId="30068"/>
    <cellStyle name="常规 7 3 2 3 2 7" xfId="30069"/>
    <cellStyle name="常规 2 9 10" xfId="30070"/>
    <cellStyle name="40% - 强调文字颜色 6 16 2" xfId="30071"/>
    <cellStyle name="60% - 强调文字颜色 6 2 5 3" xfId="30072"/>
    <cellStyle name="常规 30 3 2 3" xfId="30073"/>
    <cellStyle name="常规 25 3 2 3" xfId="30074"/>
    <cellStyle name="60% - 强调文字颜色 1 2 2 8 2" xfId="30075"/>
    <cellStyle name="常规 10 6 4" xfId="30076"/>
    <cellStyle name="常规 30 3 2 2" xfId="30077"/>
    <cellStyle name="常规 25 3 2 2" xfId="30078"/>
    <cellStyle name="常规 7 8 3 5 3" xfId="30079"/>
    <cellStyle name="常规 2 6 2 2 5 2 3" xfId="30080"/>
    <cellStyle name="常规 17 3 3 5 3" xfId="30081"/>
    <cellStyle name="常规 6 2 3" xfId="30082"/>
    <cellStyle name="常规 6 5 2 11" xfId="30083"/>
    <cellStyle name="常规 23 2 3 3 2 2" xfId="30084"/>
    <cellStyle name="常规 2 2 3 2 3 4 3 2 2" xfId="30085"/>
    <cellStyle name="60% - 强调文字颜色 1 2 4 3 2" xfId="30086"/>
    <cellStyle name="60% - 强调文字颜色 4 2 3 3 4 2" xfId="30087"/>
    <cellStyle name="链接单元格 2 2 3 6" xfId="30088"/>
    <cellStyle name="常规 5 2 5 2 5" xfId="30089"/>
    <cellStyle name="常规 10 2 5 4 5 2" xfId="30090"/>
    <cellStyle name="常规 3 10 4 2 3" xfId="30091"/>
    <cellStyle name="常规 10 2 2 2 3 2 2" xfId="30092"/>
    <cellStyle name="20% - 强调文字颜色 2 2 5 3 3" xfId="30093"/>
    <cellStyle name="常规 17 3 3 5 2" xfId="30094"/>
    <cellStyle name="常规 6 6 4 2 2 6" xfId="30095"/>
    <cellStyle name="常规 6 2 2" xfId="30096"/>
    <cellStyle name="常规 6 5 2 10" xfId="30097"/>
    <cellStyle name="常规 2 6 2 2 5 2 2" xfId="30098"/>
    <cellStyle name="常规 6 2 4 4 5 2" xfId="30099"/>
    <cellStyle name="常规 6 6 2 2 2 3 3 3" xfId="30100"/>
    <cellStyle name="好 2 7 6" xfId="30101"/>
    <cellStyle name="常规 10 6 2 7" xfId="30102"/>
    <cellStyle name="常规 6 3 2 3 4 2" xfId="30103"/>
    <cellStyle name="常规 6 2 2 2 3 7 3" xfId="30104"/>
    <cellStyle name="常规 11 2 3 2" xfId="30105"/>
    <cellStyle name="60% - 强调文字颜色 6 2 2 9" xfId="30106"/>
    <cellStyle name="常规 6 3 3 3 2 4" xfId="30107"/>
    <cellStyle name="标题 5 2 5" xfId="30108"/>
    <cellStyle name="常规 7 2 3 3 3 4" xfId="30109"/>
    <cellStyle name="常规 10 3 9 2" xfId="30110"/>
    <cellStyle name="20% - 强调文字颜色 6 2 10" xfId="30111"/>
    <cellStyle name="常规 3 2 2 4 2 3 4 2 2" xfId="30112"/>
    <cellStyle name="常规 2 2 3 2 6 4" xfId="30113"/>
    <cellStyle name="常规 3 9 2 6 3" xfId="30114"/>
    <cellStyle name="60% - 强调文字颜色 6 2 2 8 2" xfId="30115"/>
    <cellStyle name="常规 10 6 2 6 2" xfId="30116"/>
    <cellStyle name="常规 10 2 2 4 2 7" xfId="30117"/>
    <cellStyle name="常规 7 2 3 3 4 4 2 2" xfId="30118"/>
    <cellStyle name="常规 8 2 2 6 4 2 2" xfId="30119"/>
    <cellStyle name="常规 59 2 3 3 2 2" xfId="30120"/>
    <cellStyle name="强调文字颜色 4 2 3 2 3 3" xfId="30121"/>
    <cellStyle name="强调文字颜色 1 2 2 2 2 3 2" xfId="30122"/>
    <cellStyle name="常规 10 2 6 8" xfId="30123"/>
    <cellStyle name="常规 7 4 6 2 3" xfId="30124"/>
    <cellStyle name="常规 3 3 2 2 3 6" xfId="30125"/>
    <cellStyle name="常规 6 7 2 4 4" xfId="30126"/>
    <cellStyle name="常规 3 2 2 8" xfId="30127"/>
    <cellStyle name="常规 10 4 2 4 3" xfId="30128"/>
    <cellStyle name="常规 5 2 6 5 2" xfId="30129"/>
    <cellStyle name="常规 2 2 3 2 8 2 2" xfId="30130"/>
    <cellStyle name="常规 10 2 6 7 2" xfId="30131"/>
    <cellStyle name="常规 4 2 11" xfId="30132"/>
    <cellStyle name="常规 11 6 2 2 6" xfId="30133"/>
    <cellStyle name="常规 3 8 3 4 2 2" xfId="30134"/>
    <cellStyle name="常规 7 2 11 3" xfId="30135"/>
    <cellStyle name="常规 14 5 4 2" xfId="30136"/>
    <cellStyle name="常规 4 2 3 2 4 2 2" xfId="30137"/>
    <cellStyle name="常规 7 2 5 7 3" xfId="30138"/>
    <cellStyle name="常规 34 2 3 5" xfId="30139"/>
    <cellStyle name="常规 29 2 3 5" xfId="30140"/>
    <cellStyle name="常规 5 6 3 4 2" xfId="30141"/>
    <cellStyle name="常规 6 4 3 6 6" xfId="30142"/>
    <cellStyle name="常规 2 4 3 2 2 3 2 2" xfId="30143"/>
    <cellStyle name="常规 2 2 2 3 2" xfId="30144"/>
    <cellStyle name="常规 54 2 2 5" xfId="30145"/>
    <cellStyle name="常规 49 2 2 5" xfId="30146"/>
    <cellStyle name="常规 7 2 2 2 2 3 2 3" xfId="30147"/>
    <cellStyle name="常规 6 7 2 4 3 2" xfId="30148"/>
    <cellStyle name="常规 3 2 2 7 2" xfId="30149"/>
    <cellStyle name="40% - 强调文字颜色 3 17" xfId="30150"/>
    <cellStyle name="20% - 强调文字颜色 1 2 2 2 2 6" xfId="30151"/>
    <cellStyle name="常规 7 4 2 2 2 2 3" xfId="30152"/>
    <cellStyle name="常规 10 4 2 4 2 2" xfId="30153"/>
    <cellStyle name="常规 6 7 2 4 3" xfId="30154"/>
    <cellStyle name="常规 3 2 2 7" xfId="30155"/>
    <cellStyle name="常规 10 4 2 4 2" xfId="30156"/>
    <cellStyle name="常规 21 4 2 4 2 2" xfId="30157"/>
    <cellStyle name="常规 4 2 2 3 4 6 2" xfId="30158"/>
    <cellStyle name="适中 2 4 5" xfId="30159"/>
    <cellStyle name="常规 2 2 3 2 2 2 3 2 2" xfId="30160"/>
    <cellStyle name="常规 4 2 2 3 2 2 3 3" xfId="30161"/>
    <cellStyle name="常规 2 7 3 2 2" xfId="30162"/>
    <cellStyle name="常规 5 4 7 3" xfId="30163"/>
    <cellStyle name="常规 10 6 2 3 4" xfId="30164"/>
    <cellStyle name="常规 2 2 3 2 3 6" xfId="30165"/>
    <cellStyle name="常规 23 2 5" xfId="30166"/>
    <cellStyle name="常规 18 2 5" xfId="30167"/>
    <cellStyle name="常规 2 2 11 4 3" xfId="30168"/>
    <cellStyle name="常规 9 2 3 2 3 5" xfId="30169"/>
    <cellStyle name="常规 10 3 6 3 2" xfId="30170"/>
    <cellStyle name="常规 5 4 7 2 2" xfId="30171"/>
    <cellStyle name="常规 3 2 2 4 2 3 3" xfId="30172"/>
    <cellStyle name="常规 10 6 2 3 3 2" xfId="30173"/>
    <cellStyle name="常规 2 2 3 2 3 5 2" xfId="30174"/>
    <cellStyle name="常规 10 6 2 3 3" xfId="30175"/>
    <cellStyle name="常规 3 9 2 3 4" xfId="30176"/>
    <cellStyle name="60% - 强调文字颜色 6 2 2 5 3" xfId="30177"/>
    <cellStyle name="常规 2 2 3 2 3 5" xfId="30178"/>
    <cellStyle name="常规 23 2 4" xfId="30179"/>
    <cellStyle name="常规 18 2 4" xfId="30180"/>
    <cellStyle name="输入 2 2 2 5" xfId="30181"/>
    <cellStyle name="常规 2 4 5 4 2 3" xfId="30182"/>
    <cellStyle name="常规 2 4 5 4 2 2" xfId="30183"/>
    <cellStyle name="输入 2 2 2 4" xfId="30184"/>
    <cellStyle name="常规 15 2 2 4 3 2 2" xfId="30185"/>
    <cellStyle name="常规 10 3 4 5" xfId="30186"/>
    <cellStyle name="常规 2 3 2 2 2 3" xfId="30187"/>
    <cellStyle name="60% - 强调文字颜色 6 2 2 3 4" xfId="30188"/>
    <cellStyle name="强调文字颜色 2 2 2 2 9 2 2" xfId="30189"/>
    <cellStyle name="常规 21 3 2 2 4 2" xfId="30190"/>
    <cellStyle name="常规 10 10 5 2 2" xfId="30191"/>
    <cellStyle name="常规 10 3 4 3" xfId="30192"/>
    <cellStyle name="好 3 2 3 5 2" xfId="30193"/>
    <cellStyle name="60% - 强调文字颜色 6 2 2 3 3" xfId="30194"/>
    <cellStyle name="常规 10 4 4 6" xfId="30195"/>
    <cellStyle name="常规 2 3 2 3 2 4" xfId="30196"/>
    <cellStyle name="常规 11 5 3 2 2" xfId="30197"/>
    <cellStyle name="20% - 强调文字颜色 1 2 2 2 3 4 3" xfId="30198"/>
    <cellStyle name="常规 6 4 4 4 5" xfId="30199"/>
    <cellStyle name="常规 10 11 2" xfId="30200"/>
    <cellStyle name="常规 2 7 5 4 2 2" xfId="30201"/>
    <cellStyle name="常规 18 2 3" xfId="30202"/>
    <cellStyle name="常规 23 2 3" xfId="30203"/>
    <cellStyle name="注释 2 3 3 4 2 2" xfId="30204"/>
    <cellStyle name="60% - 强调文字颜色 6 2 2 2 6 2" xfId="30205"/>
    <cellStyle name="常规 4 6 2 4 2 2" xfId="30206"/>
    <cellStyle name="常规 6 6 3 4 4" xfId="30207"/>
    <cellStyle name="常规 10 2 5 3 2 2 2" xfId="30208"/>
    <cellStyle name="常规 2 3 2 8" xfId="30209"/>
    <cellStyle name="常规 5 2 6 6" xfId="30210"/>
    <cellStyle name="常规 6 9 2 8 2" xfId="30211"/>
    <cellStyle name="常规 10 3 3 4 3" xfId="30212"/>
    <cellStyle name="60% - 强调文字颜色 6 2 2 2 4 3" xfId="30213"/>
    <cellStyle name="常规 10 3 3 2 2 3 3" xfId="30214"/>
    <cellStyle name="常规 3 13 6 3" xfId="30215"/>
    <cellStyle name="常规 15 2 4 2 3 3" xfId="30216"/>
    <cellStyle name="强调文字颜色 3 2 6 2" xfId="30217"/>
    <cellStyle name="常规 5 3 3 2 4 2 2" xfId="30218"/>
    <cellStyle name="强调文字颜色 6 2 2 6 3" xfId="30219"/>
    <cellStyle name="40% - 强调文字颜色 2 5" xfId="30220"/>
    <cellStyle name="20% - 强调文字颜色 5 2 6 2 3" xfId="30221"/>
    <cellStyle name="常规 6 5 5 3 4" xfId="30222"/>
    <cellStyle name="警告文本 2 2 2 6 3" xfId="30223"/>
    <cellStyle name="60% - 强调文字颜色 1 2 5 4 2" xfId="30224"/>
    <cellStyle name="常规 38 9" xfId="30225"/>
    <cellStyle name="常规 43 9" xfId="30226"/>
    <cellStyle name="常规 8 3 2 5 3" xfId="30227"/>
    <cellStyle name="常规 65 2 2 2" xfId="30228"/>
    <cellStyle name="常规 6 5 7 2 2" xfId="30229"/>
    <cellStyle name="常规 3 2 3 3 3 5" xfId="30230"/>
    <cellStyle name="常规 7 3 2 3 7 2 2" xfId="30231"/>
    <cellStyle name="常规 6 4 2 2 2 2 3 4" xfId="30232"/>
    <cellStyle name="常规 6 4 2 4 5 3" xfId="30233"/>
    <cellStyle name="60% - 强调文字颜色 6 2 2 2 3 2 2" xfId="30234"/>
    <cellStyle name="常规 6 3 2 2 8" xfId="30235"/>
    <cellStyle name="60% - 强调文字颜色 6 2 2 2 3 2" xfId="30236"/>
    <cellStyle name="好 3 2 3 4 2 2" xfId="30237"/>
    <cellStyle name="检查单元格 2 3 2 2 2 2" xfId="30238"/>
    <cellStyle name="强调文字颜色 1 2 5 6" xfId="30239"/>
    <cellStyle name="常规 15 2 2 2 2 7" xfId="30240"/>
    <cellStyle name="40% - 强调文字颜色 5 2 2 2 4 2" xfId="30241"/>
    <cellStyle name="常规 6 10 2 2 7 2" xfId="30242"/>
    <cellStyle name="常规 2 3 3 3 2 4" xfId="30243"/>
    <cellStyle name="常规 7 2 4 3 2 2 7" xfId="30244"/>
    <cellStyle name="20% - 强调文字颜色 2 2 3 4" xfId="30245"/>
    <cellStyle name="常规 2 2 3 4 7" xfId="30246"/>
    <cellStyle name="常规 11 6 3 2 2" xfId="30247"/>
    <cellStyle name="20% - 强调文字颜色 6 2 2 2 3 6" xfId="30248"/>
    <cellStyle name="常规 6 10 2 2 3 3 2 2" xfId="30249"/>
    <cellStyle name="60% - 强调文字颜色 1 2 2" xfId="30250"/>
    <cellStyle name="常规 21 2 3 2 4 2" xfId="30251"/>
    <cellStyle name="60% - 强调文字颜色 2 2 2 6" xfId="30252"/>
    <cellStyle name="常规 3 3 2 2 2 2 5" xfId="30253"/>
    <cellStyle name="常规 27 3 2 5 2" xfId="30254"/>
    <cellStyle name="常规 5 4 4 3 2 2" xfId="30255"/>
    <cellStyle name="常规 2 6 4 2 5 3" xfId="30256"/>
    <cellStyle name="60% - 强调文字颜色 5 2 6 6" xfId="30257"/>
    <cellStyle name="常规 6 9 6 3 3" xfId="30258"/>
    <cellStyle name="常规 28 3 3 2 2 2" xfId="30259"/>
    <cellStyle name="常规 2 3 4 3 2 2 4 2" xfId="30260"/>
    <cellStyle name="好 2 3 9" xfId="30261"/>
    <cellStyle name="常规 6 3 4 2 2 5" xfId="30262"/>
    <cellStyle name="20% - 强调文字颜色 3 2 3 2 4 2" xfId="30263"/>
    <cellStyle name="常规 2 3 3 4 5 4 2" xfId="30264"/>
    <cellStyle name="警告文本 2 3 3 3 2 2" xfId="30265"/>
    <cellStyle name="常规 7 2 6 3 4 3" xfId="30266"/>
    <cellStyle name="常规 8 4 2 5 2 2" xfId="30267"/>
    <cellStyle name="常规 2 4 5" xfId="30268"/>
    <cellStyle name="强调文字颜色 5 2 8" xfId="30269"/>
    <cellStyle name="常规 2 6 2 5 3" xfId="30270"/>
    <cellStyle name="常规 3 9 2 4 2 2" xfId="30271"/>
    <cellStyle name="常规 2 6 4 2 2 2" xfId="30272"/>
    <cellStyle name="强调文字颜色 6 2 2 2 2 3 2 2" xfId="30273"/>
    <cellStyle name="常规 7 5 2 2 2 2 2" xfId="30274"/>
    <cellStyle name="常规 2 6 4 2 5 2" xfId="30275"/>
    <cellStyle name="60% - 强调文字颜色 5 2 6 5" xfId="30276"/>
    <cellStyle name="60% - 强调文字颜色 5 2 6 4 3" xfId="30277"/>
    <cellStyle name="60% - 强调文字颜色 5 2 6 3 3" xfId="30278"/>
    <cellStyle name="60% - 强调文字颜色 5 2 6 2 3" xfId="30279"/>
    <cellStyle name="常规 2 2 3 3 4 4 2 2" xfId="30280"/>
    <cellStyle name="60% - 强调文字颜色 5 2 6 2 2" xfId="30281"/>
    <cellStyle name="常规 6 4 2 3 4 6" xfId="30282"/>
    <cellStyle name="常规 10 6 7" xfId="30283"/>
    <cellStyle name="常规 6 3 2 2 2 4 4 2 2" xfId="30284"/>
    <cellStyle name="常规 3 2 3 2 2 8" xfId="30285"/>
    <cellStyle name="常规 10 2 6 3 4 2" xfId="30286"/>
    <cellStyle name="60% - 强调文字颜色 5 2 5 6" xfId="30287"/>
    <cellStyle name="常规 2 6 4 2 4 3" xfId="30288"/>
    <cellStyle name="常规 6 9 6 2 3" xfId="30289"/>
    <cellStyle name="常规 10 5 2 3 3" xfId="30290"/>
    <cellStyle name="常规 2 2 2 2 3 5" xfId="30291"/>
    <cellStyle name="常规 2 6 4 2 4 2" xfId="30292"/>
    <cellStyle name="60% - 强调文字颜色 5 2 5 5" xfId="30293"/>
    <cellStyle name="常规 38 5 2 2" xfId="30294"/>
    <cellStyle name="常规 43 5 2 2" xfId="30295"/>
    <cellStyle name="60% - 强调文字颜色 5 2 5 4 3" xfId="30296"/>
    <cellStyle name="常规 6 4 2 2 2 3 2 2 2" xfId="30297"/>
    <cellStyle name="40% - 强调文字颜色 6 2 3 2 4 3" xfId="30298"/>
    <cellStyle name="常规 2 3 4 4 3 7 2 2" xfId="30299"/>
    <cellStyle name="60% - 强调文字颜色 3 2 2 3 2 3" xfId="30300"/>
    <cellStyle name="常规 8 8 3" xfId="30301"/>
    <cellStyle name="20% - 强调文字颜色 3 2 2 7 2" xfId="30302"/>
    <cellStyle name="60% - 强调文字颜色 5 2 5 3 3" xfId="30303"/>
    <cellStyle name="常规 2 4 2 2 2 7" xfId="30304"/>
    <cellStyle name="60% - 强调文字颜色 5 2 5 2 3" xfId="30305"/>
    <cellStyle name="警告文本 2 10" xfId="30306"/>
    <cellStyle name="60% - 强调文字颜色 6 2 3 7" xfId="30307"/>
    <cellStyle name="常规 2 2 7 5 7" xfId="30308"/>
    <cellStyle name="常规 2 6 4 2 3 2" xfId="30309"/>
    <cellStyle name="60% - 强调文字颜色 5 2 4 5" xfId="30310"/>
    <cellStyle name="常规 10 2 5 4 3" xfId="30311"/>
    <cellStyle name="检查单元格 2 2 2 10" xfId="30312"/>
    <cellStyle name="常规 2 4 2 6 8" xfId="30313"/>
    <cellStyle name="常规 8 2 4" xfId="30314"/>
    <cellStyle name="常规 2 3 3 5 3 4 2" xfId="30315"/>
    <cellStyle name="强调文字颜色 5 2 2 2 2 4 2 2" xfId="30316"/>
    <cellStyle name="常规 7 5 5 5" xfId="30317"/>
    <cellStyle name="60% - 强调文字颜色 5 2 4 2 3" xfId="30318"/>
    <cellStyle name="输出 2 7 2" xfId="30319"/>
    <cellStyle name="常规 6 4 5 6 2 2" xfId="30320"/>
    <cellStyle name="常规 2 6 2 2 8" xfId="30321"/>
    <cellStyle name="常规 5 2 2 3 4 4 2 2" xfId="30322"/>
    <cellStyle name="常规 38 3 6 2" xfId="30323"/>
    <cellStyle name="60% - 强调文字颜色 5 2 3 8 3" xfId="30324"/>
    <cellStyle name="40% - 强调文字颜色 6 2 2 2 3 3" xfId="30325"/>
    <cellStyle name="常规 9 6 2 3 4 2" xfId="30326"/>
    <cellStyle name="常规 6 4 3 2 2 4" xfId="30327"/>
    <cellStyle name="常规 4 2 3 2 4 2 2 2" xfId="30328"/>
    <cellStyle name="常规 6 8 2 7 2 2" xfId="30329"/>
    <cellStyle name="20% - 强调文字颜色 3 8" xfId="30330"/>
    <cellStyle name="常规 4 2 5 6 2" xfId="30331"/>
    <cellStyle name="常规 10 2 5 2 6" xfId="30332"/>
    <cellStyle name="常规 6 5 3 3 4 2 3" xfId="30333"/>
    <cellStyle name="20% - 强调文字颜色 4 2 2 5 4" xfId="30334"/>
    <cellStyle name="60% - 强调文字颜色 5 2 3 7 3" xfId="30335"/>
    <cellStyle name="常规 3 3 4 2 2 4 2" xfId="30336"/>
    <cellStyle name="20% - 强调文字颜色 4 2 2 5 3" xfId="30337"/>
    <cellStyle name="常规 6 5 3 3 4 2 2" xfId="30338"/>
    <cellStyle name="常规 6 6 2 5 3" xfId="30339"/>
    <cellStyle name="常规 2 2 3 7" xfId="30340"/>
    <cellStyle name="常规 10 3 2 5 2" xfId="30341"/>
    <cellStyle name="60% - 强调文字颜色 5 2 3 5" xfId="30342"/>
    <cellStyle name="强调文字颜色 3 2 2 3 4 3" xfId="30343"/>
    <cellStyle name="常规 5 3 2 4 5" xfId="30344"/>
    <cellStyle name="强调文字颜色 3 2 2 3 4 2" xfId="30345"/>
    <cellStyle name="常规 5 3 2 4 4" xfId="30346"/>
    <cellStyle name="60% - 强调文字颜色 5 2 3 4" xfId="30347"/>
    <cellStyle name="60% - 强调文字颜色 6 2 3 5 2" xfId="30348"/>
    <cellStyle name="常规 2 2 7 5 5 2" xfId="30349"/>
    <cellStyle name="常规 3 9 3 3 3" xfId="30350"/>
    <cellStyle name="好 2 4 5 2 2" xfId="30351"/>
    <cellStyle name="常规 9 5 3 5" xfId="30352"/>
    <cellStyle name="常规 8 2 2 3 4 4 2 2" xfId="30353"/>
    <cellStyle name="常规 11 2 3 5 2" xfId="30354"/>
    <cellStyle name="强调文字颜色 3 2 6 2 3" xfId="30355"/>
    <cellStyle name="常规 10 3 3 2 3 2 2 2" xfId="30356"/>
    <cellStyle name="20% - 强调文字颜色 1 2 2 5 3 3" xfId="30357"/>
    <cellStyle name="常规 6 3 4 2 4" xfId="30358"/>
    <cellStyle name="常规 3 3 2 3 2 3 2 2" xfId="30359"/>
    <cellStyle name="60% - 强调文字颜色 3 2 3 3 2" xfId="30360"/>
    <cellStyle name="常规 6 4 2 2 2 2 4 3" xfId="30361"/>
    <cellStyle name="常规 6 4 2 4 6 2" xfId="30362"/>
    <cellStyle name="常规 3 2 3 3 4 4" xfId="30363"/>
    <cellStyle name="常规 2 4 3 2 2 3 2" xfId="30364"/>
    <cellStyle name="常规 6 9 9 3" xfId="30365"/>
    <cellStyle name="常规 5 2 3 6 2" xfId="30366"/>
    <cellStyle name="常规 6 9 2 5 2 2" xfId="30367"/>
    <cellStyle name="常规 6 6 2 4 5" xfId="30368"/>
    <cellStyle name="常规 2 2 2 9" xfId="30369"/>
    <cellStyle name="常规 6 9 2 2 6 2 2" xfId="30370"/>
    <cellStyle name="常规 10 3 2 4 4" xfId="30371"/>
    <cellStyle name="常规 3 9 5 4 3" xfId="30372"/>
    <cellStyle name="60% - 强调文字颜色 5 2 2 8" xfId="30373"/>
    <cellStyle name="常规 3 5 3 2 2" xfId="30374"/>
    <cellStyle name="常规 10 2 2 3 4 5 3" xfId="30375"/>
    <cellStyle name="常规 6 6 2 4 3" xfId="30376"/>
    <cellStyle name="常规 2 2 2 7" xfId="30377"/>
    <cellStyle name="常规 10 3 2 4 2" xfId="30378"/>
    <cellStyle name="强调文字颜色 5 2 2 4 4 3" xfId="30379"/>
    <cellStyle name="常规 3 6 2 7 2" xfId="30380"/>
    <cellStyle name="常规 3 3 2 4 4 2 2" xfId="30381"/>
    <cellStyle name="40% - 强调文字颜色 2 2 3 8" xfId="30382"/>
    <cellStyle name="常规 4 3 11 2" xfId="30383"/>
    <cellStyle name="常规 42 2 4" xfId="30384"/>
    <cellStyle name="常规 37 2 4" xfId="30385"/>
    <cellStyle name="常规 2 9 2 3 5 3" xfId="30386"/>
    <cellStyle name="60% - 强调文字颜色 5 2 2 5 4 3" xfId="30387"/>
    <cellStyle name="常规 2 9 2 3 5 2" xfId="30388"/>
    <cellStyle name="60% - 强调文字颜色 5 2 2 5 4 2" xfId="30389"/>
    <cellStyle name="常规 42 2 3" xfId="30390"/>
    <cellStyle name="常规 37 2 3" xfId="30391"/>
    <cellStyle name="常规 4 6 5 3" xfId="30392"/>
    <cellStyle name="计算 2 2 4 2 2 2" xfId="30393"/>
    <cellStyle name="60% - 强调文字颜色 2 2 6 4 3" xfId="30394"/>
    <cellStyle name="常规 21 3 3 4 3" xfId="30395"/>
    <cellStyle name="常规 2 9 2 3 4 2" xfId="30396"/>
    <cellStyle name="60% - 强调文字颜色 5 2 2 5 3 2" xfId="30397"/>
    <cellStyle name="常规 3 2 2 5 6 3" xfId="30398"/>
    <cellStyle name="常规 2 4 3 2 3 3 3" xfId="30399"/>
    <cellStyle name="常规 2 3 2 4" xfId="30400"/>
    <cellStyle name="常规 6 6 2 3 2 3 2" xfId="30401"/>
    <cellStyle name="常规 7 2 2 10" xfId="30402"/>
    <cellStyle name="常规 2 5 6 6 2 2" xfId="30403"/>
    <cellStyle name="常规 8 3 3 3 2 3" xfId="30404"/>
    <cellStyle name="常规 2 9 2 3 3 3" xfId="30405"/>
    <cellStyle name="60% - 强调文字颜色 5 2 2 5 2 3" xfId="30406"/>
    <cellStyle name="40% - 强调文字颜色 1 2 4 3 3" xfId="30407"/>
    <cellStyle name="链接单元格 2 2 3 3 2 2" xfId="30408"/>
    <cellStyle name="常规 5 2 5 2 2 2 2" xfId="30409"/>
    <cellStyle name="常规 10 5 4 2 2 2" xfId="30410"/>
    <cellStyle name="常规 58 3 2" xfId="30411"/>
    <cellStyle name="常规 63 3 2" xfId="30412"/>
    <cellStyle name="常规 57 6" xfId="30413"/>
    <cellStyle name="常规 62 6" xfId="30414"/>
    <cellStyle name="常规 2 14 2" xfId="30415"/>
    <cellStyle name="常规 13 3 2 4 3" xfId="30416"/>
    <cellStyle name="60% - 强调文字颜色 1 2 3 3 2 2" xfId="30417"/>
    <cellStyle name="强调文字颜色 3 2 2 3 3 3" xfId="30418"/>
    <cellStyle name="常规 58 2 2 4 2 2" xfId="30419"/>
    <cellStyle name="常规 5 3 2 3 5" xfId="30420"/>
    <cellStyle name="常规 4 2 6 5 2 2" xfId="30421"/>
    <cellStyle name="60% - 强调文字颜色 5 2 2 5" xfId="30422"/>
    <cellStyle name="常规 21 3 2 5 3" xfId="30423"/>
    <cellStyle name="常规 57 3 3 2 2" xfId="30424"/>
    <cellStyle name="常规 2 3 6 2 3 7" xfId="30425"/>
    <cellStyle name="常规 21 3 2 3 4" xfId="30426"/>
    <cellStyle name="常规 10 2 2 2 3 7" xfId="30427"/>
    <cellStyle name="常规 3 4 6 2" xfId="30428"/>
    <cellStyle name="常规 7 2 2 3 4 3 3" xfId="30429"/>
    <cellStyle name="常规 21 5 3" xfId="30430"/>
    <cellStyle name="常规 16 5 3" xfId="30431"/>
    <cellStyle name="常规 6 3 2 2 2 2 2 2 2 2" xfId="30432"/>
    <cellStyle name="常规 6 2 5 2 5 2 2" xfId="30433"/>
    <cellStyle name="差 2 2 6" xfId="30434"/>
    <cellStyle name="强调文字颜色 3 2 2 3 3 2" xfId="30435"/>
    <cellStyle name="常规 5 3 2 3 4" xfId="30436"/>
    <cellStyle name="60% - 强调文字颜色 5 2 2 4" xfId="30437"/>
    <cellStyle name="常规 2 7 4 4 2 3" xfId="30438"/>
    <cellStyle name="常规 2 2 2 3 2 9" xfId="30439"/>
    <cellStyle name="常规 7 2 4 4 3 4 2" xfId="30440"/>
    <cellStyle name="常规 10 8 4 6" xfId="30441"/>
    <cellStyle name="常规 2 3 2 3 4 6" xfId="30442"/>
    <cellStyle name="警告文本 2 2 2 2 4" xfId="30443"/>
    <cellStyle name="常规 3 9 2 10" xfId="30444"/>
    <cellStyle name="常规 10 3 6 2" xfId="30445"/>
    <cellStyle name="常规 15 5 7 2" xfId="30446"/>
    <cellStyle name="解释性文本 2 2 4 4" xfId="30447"/>
    <cellStyle name="60% - 强调文字颜色 5 2 2 2 8 3" xfId="30448"/>
    <cellStyle name="60% - 强调文字颜色 4 2 3 2 5" xfId="30449"/>
    <cellStyle name="60% - 强调文字颜色 1 2 3 4" xfId="30450"/>
    <cellStyle name="常规 3 6 2 4 4 3" xfId="30451"/>
    <cellStyle name="常规 3 2 5 5 2 2" xfId="30452"/>
    <cellStyle name="常规 3 8 7 2 2" xfId="30453"/>
    <cellStyle name="常规 10 3 2 2 2 4" xfId="30454"/>
    <cellStyle name="常规 4 2 4 2 5 2" xfId="30455"/>
    <cellStyle name="常规 6 7 2 2 2 3 4 2" xfId="30456"/>
    <cellStyle name="常规 6 4 4 6" xfId="30457"/>
    <cellStyle name="常规 2 3 3 4 2 3 3" xfId="30458"/>
    <cellStyle name="常规 7 5 2 3 3 3" xfId="30459"/>
    <cellStyle name="20% - 强调文字颜色 6 2 3 2 2 3" xfId="30460"/>
    <cellStyle name="常规 3 6 2 4 4" xfId="30461"/>
    <cellStyle name="常规 2 2 4 4 6 3" xfId="30462"/>
    <cellStyle name="常规 7 5 2 3 3" xfId="30463"/>
    <cellStyle name="20% - 强调文字颜色 6 2 3 2 2" xfId="30464"/>
    <cellStyle name="20% - 强调文字颜色 6 4 2" xfId="30465"/>
    <cellStyle name="常规 2 6 3 4 5 2" xfId="30466"/>
    <cellStyle name="常规 4 5 4 5 2" xfId="30467"/>
    <cellStyle name="常规 6 3 4 2 2 2 2 2" xfId="30468"/>
    <cellStyle name="60% - 强调文字颜色 5 2 2 2 8" xfId="30469"/>
    <cellStyle name="常规 5 9 4 3" xfId="30470"/>
    <cellStyle name="常规 8 2 4 3 5" xfId="30471"/>
    <cellStyle name="常规 2 2 2 2 2 3 8" xfId="30472"/>
    <cellStyle name="常规 6 3 5 2 5" xfId="30473"/>
    <cellStyle name="常规 6 3 2 2 3 2 2 2" xfId="30474"/>
    <cellStyle name="常规 2 3 3 4 2 3" xfId="30475"/>
    <cellStyle name="常规 2 2 4 4 6" xfId="30476"/>
    <cellStyle name="常规 29 4 4 3" xfId="30477"/>
    <cellStyle name="常规 34 4 4 3" xfId="30478"/>
    <cellStyle name="解释性文本 2 2 2 4 3" xfId="30479"/>
    <cellStyle name="40% - 强调文字颜色 6 12" xfId="30480"/>
    <cellStyle name="常规 3 6 2 4 3 3" xfId="30481"/>
    <cellStyle name="60% - 强调文字颜色 1 2 2 4" xfId="30482"/>
    <cellStyle name="常规 2 3 3 4 2 3 2 2" xfId="30483"/>
    <cellStyle name="常规 3 6 2 4 3 2" xfId="30484"/>
    <cellStyle name="常规 2 2 4 4 6 2 2" xfId="30485"/>
    <cellStyle name="60% - 强调文字颜色 5 2 2 2 7 2" xfId="30486"/>
    <cellStyle name="常规 29 5 3" xfId="30487"/>
    <cellStyle name="常规 34 5 3" xfId="30488"/>
    <cellStyle name="解释性文本 2 2 3 3" xfId="30489"/>
    <cellStyle name="常规 14 3 2 4 3" xfId="30490"/>
    <cellStyle name="常规 7 2 3 5 5 3" xfId="30491"/>
    <cellStyle name="常规 10 8 2 5" xfId="30492"/>
    <cellStyle name="常规 3 6 2 4 2 2" xfId="30493"/>
    <cellStyle name="常规 34 4 3" xfId="30494"/>
    <cellStyle name="常规 29 4 3" xfId="30495"/>
    <cellStyle name="解释性文本 2 2 2 3" xfId="30496"/>
    <cellStyle name="60% - 强调文字颜色 5 2 2 2 6 2" xfId="30497"/>
    <cellStyle name="常规 3 8 2 8" xfId="30498"/>
    <cellStyle name="常规 2 4 3 3 3 3" xfId="30499"/>
    <cellStyle name="60% - 强调文字颜色 5 2 2 2 3 2 2" xfId="30500"/>
    <cellStyle name="好 2 2 3 4 2 2" xfId="30501"/>
    <cellStyle name="常规 7 3 5 5 2" xfId="30502"/>
    <cellStyle name="60% - 强调文字颜色 5 2 2 2 3 2" xfId="30503"/>
    <cellStyle name="40% - 强调文字颜色 5 15" xfId="30504"/>
    <cellStyle name="40% - 强调文字颜色 5 20" xfId="30505"/>
    <cellStyle name="60% - 强调文字颜色 5 2 2 2 2 6" xfId="30506"/>
    <cellStyle name="常规 10 3 3 2 2 5 3" xfId="30507"/>
    <cellStyle name="常规 15 2 4 2 5 3" xfId="30508"/>
    <cellStyle name="常规 3 9 2 2 2 2 2" xfId="30509"/>
    <cellStyle name="强调文字颜色 3 2 8 2" xfId="30510"/>
    <cellStyle name="常规 4 2 2 2 4 3 2" xfId="30511"/>
    <cellStyle name="常规 3 2 2 7 7" xfId="30512"/>
    <cellStyle name="60% - 强调文字颜色 5 2 2 2 2 4 3" xfId="30513"/>
    <cellStyle name="常规 51 2 2 4 3" xfId="30514"/>
    <cellStyle name="常规 46 2 2 4 3" xfId="30515"/>
    <cellStyle name="常规 6 5 2 2 2 2 5 2 2" xfId="30516"/>
    <cellStyle name="常规 3 2 2 7 6" xfId="30517"/>
    <cellStyle name="常规 6 2 2 5 2 2 2" xfId="30518"/>
    <cellStyle name="60% - 强调文字颜色 5 2 2 2 2 4 2" xfId="30519"/>
    <cellStyle name="常规 7 2 4 4 2 4 2 2" xfId="30520"/>
    <cellStyle name="常规 46 2 2 3 3" xfId="30521"/>
    <cellStyle name="常规 51 2 2 3 3" xfId="30522"/>
    <cellStyle name="常规 3 2 2 6 6" xfId="30523"/>
    <cellStyle name="60% - 强调文字颜色 5 2 2 2 2 3 2" xfId="30524"/>
    <cellStyle name="常规 2 4 3 2 3 4" xfId="30525"/>
    <cellStyle name="40% - 强调文字颜色 6 2 2 5 4 2" xfId="30526"/>
    <cellStyle name="常规 3 2 2 5 7" xfId="30527"/>
    <cellStyle name="计算 2 9" xfId="30528"/>
    <cellStyle name="60% - 强调文字颜色 5 2 2 2 2 2 3" xfId="30529"/>
    <cellStyle name="常规 3 4 4 3 4 3" xfId="30530"/>
    <cellStyle name="强调文字颜色 4 2 5 2 2 2" xfId="30531"/>
    <cellStyle name="常规 3 2 2 3 3 2 5 2" xfId="30532"/>
    <cellStyle name="计算 2 8" xfId="30533"/>
    <cellStyle name="60% - 强调文字颜色 5 2 2 2 2 2 2" xfId="30534"/>
    <cellStyle name="常规 2 2 2 5 2 4" xfId="30535"/>
    <cellStyle name="常规 7 2 3 4 2 2 4 2 3" xfId="30536"/>
    <cellStyle name="常规 7 2 3 4 2 4" xfId="30537"/>
    <cellStyle name="常规 10 2 2 2 2 2 2 2 2" xfId="30538"/>
    <cellStyle name="常规 10 4 8 2" xfId="30539"/>
    <cellStyle name="常规 7 2 4 2 2 6 3" xfId="30540"/>
    <cellStyle name="40% - 强调文字颜色 5 11" xfId="30541"/>
    <cellStyle name="常规 7 3 5 4 2" xfId="30542"/>
    <cellStyle name="60% - 强调文字颜色 5 2 2 2 2 2" xfId="30543"/>
    <cellStyle name="常规 6 4 5 3 2 3" xfId="30544"/>
    <cellStyle name="常规 2 2 5 3 5 2 2" xfId="30545"/>
    <cellStyle name="好 2 4 2 4 2" xfId="30546"/>
    <cellStyle name="常规 9 2 5 5" xfId="30547"/>
    <cellStyle name="常规 2 2 7 2 7 2" xfId="30548"/>
    <cellStyle name="60% - 强调文字颜色 5 2 2 2 2" xfId="30549"/>
    <cellStyle name="常规 7 3 5 4" xfId="30550"/>
    <cellStyle name="常规 6 4 5 4" xfId="30551"/>
    <cellStyle name="60% - 强调文字颜色 4 2 2 2 2 4 3" xfId="30552"/>
    <cellStyle name="60% - 强调文字颜色 5 2 2" xfId="30553"/>
    <cellStyle name="60% - 强调文字颜色 5 2" xfId="30554"/>
    <cellStyle name="40% - 强调文字颜色 5 2 2 2 9 2" xfId="30555"/>
    <cellStyle name="常规 2 4 3 5 3 3" xfId="30556"/>
    <cellStyle name="常规 3 9 8" xfId="30557"/>
    <cellStyle name="常规 27 3 2 4 2" xfId="30558"/>
    <cellStyle name="常规 6 6 2 3 7 2" xfId="30559"/>
    <cellStyle name="常规 10 3 3 2 3 4" xfId="30560"/>
    <cellStyle name="解释性文本 2 2 3 6" xfId="30561"/>
    <cellStyle name="常规 2 4 2 2 3 4 2" xfId="30562"/>
    <cellStyle name="常规 11 2 3 7" xfId="30563"/>
    <cellStyle name="常规 7 4 2 4 7" xfId="30564"/>
    <cellStyle name="60% - 强调文字颜色 4 2 6 2 3" xfId="30565"/>
    <cellStyle name="常规 10 3 3 2 3 2 3" xfId="30566"/>
    <cellStyle name="常规 11 2 3 6" xfId="30567"/>
    <cellStyle name="常规 2 2 2 2 3 2 2 3 2" xfId="30568"/>
    <cellStyle name="常规 10 2 4 2 2 3 2 2" xfId="30569"/>
    <cellStyle name="40% - 强调文字颜色 6 2 2 2 4 3" xfId="30570"/>
    <cellStyle name="常规 9 6 2 3 5 2" xfId="30571"/>
    <cellStyle name="常规 6 4 2 2 2 2 2 2 2" xfId="30572"/>
    <cellStyle name="40% - 强调文字颜色 3 2 4 2 3" xfId="30573"/>
    <cellStyle name="常规 2 2 3 2 3 2 3 4 3" xfId="30574"/>
    <cellStyle name="常规 10 2 12 3" xfId="30575"/>
    <cellStyle name="常规 6 5 2 2 2 4 4" xfId="30576"/>
    <cellStyle name="60% - 强调文字颜色 1 2 3 6 2" xfId="30577"/>
    <cellStyle name="强调文字颜色 3" xfId="30578" builtinId="37"/>
    <cellStyle name="常规 9 4 4 3 3" xfId="30579"/>
    <cellStyle name="常规 2 2 3 4 2 3 6" xfId="30580"/>
    <cellStyle name="常规 21 4 2 7 2" xfId="30581"/>
    <cellStyle name="常规 6 2 6 3 4 2" xfId="30582"/>
    <cellStyle name="常规 10 2 2 5 4 3" xfId="30583"/>
    <cellStyle name="强调文字颜色 3 2 2 4 4 2 2" xfId="30584"/>
    <cellStyle name="常规 5 3 3 4 4 2" xfId="30585"/>
    <cellStyle name="常规 14 2 2 2 2 3" xfId="30586"/>
    <cellStyle name="60% - 强调文字颜色 6 2 2 2 3 4 3" xfId="30587"/>
    <cellStyle name="常规 5 3 5 2" xfId="30588"/>
    <cellStyle name="40% - 强调文字颜色 4 2 4 2 3" xfId="30589"/>
    <cellStyle name="常规 6 4 2 2 3 2 2 2 2" xfId="30590"/>
    <cellStyle name="常规 10 2 2 5 4 2" xfId="30591"/>
    <cellStyle name="常规 3 3 2 4 4" xfId="30592"/>
    <cellStyle name="常规 15 5 3 5" xfId="30593"/>
    <cellStyle name="常规 34 2 7" xfId="30594"/>
    <cellStyle name="常规 29 2 7" xfId="30595"/>
    <cellStyle name="常规 3 4 8 2 2" xfId="30596"/>
    <cellStyle name="常规 21 2 4 5 2" xfId="30597"/>
    <cellStyle name="常规 2 6 3 2 2 3" xfId="30598"/>
    <cellStyle name="60% - 强调文字颜色 4 2 3 6" xfId="30599"/>
    <cellStyle name="常规 5 2 2 4 6" xfId="30600"/>
    <cellStyle name="常规 6 2 2 3 2 4 3" xfId="30601"/>
    <cellStyle name="强调文字颜色 2 2 6 4" xfId="30602"/>
    <cellStyle name="常规 15 2 3 2 3 5" xfId="30603"/>
    <cellStyle name="常规 3 3 10 2 2" xfId="30604"/>
    <cellStyle name="常规 15 9 2 2" xfId="30605"/>
    <cellStyle name="常规 2 9 2 4 4 3" xfId="30606"/>
    <cellStyle name="40% - 强调文字颜色 1 2 5 4 3" xfId="30607"/>
    <cellStyle name="常规 10 2 3 2 3 5" xfId="30608"/>
    <cellStyle name="常规 6 5 2 3 7 3" xfId="30609"/>
    <cellStyle name="常规 8 6 7 2" xfId="30610"/>
    <cellStyle name="20% - 强调文字颜色 5 2 3 2 4" xfId="30611"/>
    <cellStyle name="常规 6 5 2 3 5" xfId="30612"/>
    <cellStyle name="40% - 强调文字颜色 5 2 2 2 3 4 3" xfId="30613"/>
    <cellStyle name="常规 13 5 6 2" xfId="30614"/>
    <cellStyle name="常规 33 2 3 4" xfId="30615"/>
    <cellStyle name="常规 28 2 3 4" xfId="30616"/>
    <cellStyle name="常规 10 7 2 2 4 2 2" xfId="30617"/>
    <cellStyle name="常规 4 2 3 2 2 2 5 3" xfId="30618"/>
    <cellStyle name="强调文字颜色 2 2 6 3" xfId="30619"/>
    <cellStyle name="常规 15 2 3 2 3 4" xfId="30620"/>
    <cellStyle name="常规 2 9 2 4 4 2" xfId="30621"/>
    <cellStyle name="40% - 强调文字颜色 1 2 5 4 2" xfId="30622"/>
    <cellStyle name="常规 6 6 2 2 2 2 3 4 2" xfId="30623"/>
    <cellStyle name="常规 13 2 3 4 2" xfId="30624"/>
    <cellStyle name="40% - 强调文字颜色 6 2 3 2 2" xfId="30625"/>
    <cellStyle name="常规 7 4 2 2 2 4 2" xfId="30626"/>
    <cellStyle name="常规 2 5 4 3 7 2 2" xfId="30627"/>
    <cellStyle name="常规 3 3 3 2 2 6 3" xfId="30628"/>
    <cellStyle name="常规 6 5 2 3 4 4 3" xfId="30629"/>
    <cellStyle name="常规 5 3 3 3 4 2" xfId="30630"/>
    <cellStyle name="强调文字颜色 3 2 2 4 3 2 2" xfId="30631"/>
    <cellStyle name="常规 15 2 5 6 2" xfId="30632"/>
    <cellStyle name="常规 2 5 3 3 3 3" xfId="30633"/>
    <cellStyle name="常规 47 2 3 2 3" xfId="30634"/>
    <cellStyle name="常规 52 2 3 2 3" xfId="30635"/>
    <cellStyle name="常规 4 2 3 5 6" xfId="30636"/>
    <cellStyle name="常规 6 10 4 2 5" xfId="30637"/>
    <cellStyle name="常规 25 4 5 2 2" xfId="30638"/>
    <cellStyle name="常规 30 4 5 2 2" xfId="30639"/>
    <cellStyle name="常规 10 2 2 4 4 2" xfId="30640"/>
    <cellStyle name="40% - 强调文字颜色 4 2 3 2 3" xfId="30641"/>
    <cellStyle name="60% - 强调文字颜色 6 2 2 2 2 4 3" xfId="30642"/>
    <cellStyle name="常规 5 2 5 2" xfId="30643"/>
    <cellStyle name="常规 6 4 4 4 3 2" xfId="30644"/>
    <cellStyle name="常规 10 3 2 4 5" xfId="30645"/>
    <cellStyle name="常规 9 3 6 4 2 2" xfId="30646"/>
    <cellStyle name="40% - 强调文字颜色 3 2 2 3 2 2" xfId="30647"/>
    <cellStyle name="常规 3 4 7 2 2" xfId="30648"/>
    <cellStyle name="60% - 强调文字颜色 6 2 2 2 2 3 3" xfId="30649"/>
    <cellStyle name="常规 5 2 4 2" xfId="30650"/>
    <cellStyle name="常规 10 2 2 4 3 2" xfId="30651"/>
    <cellStyle name="常规 5 2 2 3 6" xfId="30652"/>
    <cellStyle name="常规 21 2 4 4 2" xfId="30653"/>
    <cellStyle name="60% - 强调文字颜色 4 2 2 6" xfId="30654"/>
    <cellStyle name="20% - 强调文字颜色 2 2 2 4 4" xfId="30655"/>
    <cellStyle name="汇总 2 2 4 3 2 2" xfId="30656"/>
    <cellStyle name="常规 3 3 3 3 3 4 2 2" xfId="30657"/>
    <cellStyle name="常规 5 2 2 3 4 4 2" xfId="30658"/>
    <cellStyle name="常规 6 10 2 2 5 3" xfId="30659"/>
    <cellStyle name="60% - 强调文字颜色 4 2 2 4 4 2" xfId="30660"/>
    <cellStyle name="常规 7 3 3 3 3 6 2" xfId="30661"/>
    <cellStyle name="常规 2 4 2 2 7 2 2" xfId="30662"/>
    <cellStyle name="常规 43 3 6" xfId="30663"/>
    <cellStyle name="常规 38 3 6" xfId="30664"/>
    <cellStyle name="常规 3 3 3 3 3 4 2" xfId="30665"/>
    <cellStyle name="常规 5 2 2 3 4 4" xfId="30666"/>
    <cellStyle name="60% - 强调文字颜色 4 2 2 4 4" xfId="30667"/>
    <cellStyle name="常规 2 3 3 3 2 3 2" xfId="30668"/>
    <cellStyle name="60% - 强调文字颜色 2 2 2 5 5" xfId="30669"/>
    <cellStyle name="常规 7 2 4 3 2 2 6 2" xfId="30670"/>
    <cellStyle name="常规 3 3 2 4 2 4" xfId="30671"/>
    <cellStyle name="解释性文本 2 2 4 2 2 2" xfId="30672"/>
    <cellStyle name="常规 2 9 2 3 6 2 2" xfId="30673"/>
    <cellStyle name="常规 42 3 3 2" xfId="30674"/>
    <cellStyle name="常规 37 3 3 2" xfId="30675"/>
    <cellStyle name="常规 5 2 2 3 4 3 2" xfId="30676"/>
    <cellStyle name="常规 6 10 2 2 4 3" xfId="30677"/>
    <cellStyle name="常规 7 3 3 3 3 5 2" xfId="30678"/>
    <cellStyle name="常规 38 2 6" xfId="30679"/>
    <cellStyle name="常规 43 2 6" xfId="30680"/>
    <cellStyle name="60% - 强调文字颜色 4 2 2 4 3 2" xfId="30681"/>
    <cellStyle name="40% - 强调文字颜色 5 2 2 2 7 2" xfId="30682"/>
    <cellStyle name="强调文字颜色 5 2 5 3 3" xfId="30683"/>
    <cellStyle name="常规 13 2 2 6 2" xfId="30684"/>
    <cellStyle name="常规 6 3 3 2 4 4 2 2" xfId="30685"/>
    <cellStyle name="20% - 强调文字颜色 5 2 2 2 3 4 2" xfId="30686"/>
    <cellStyle name="常规 6 4 2 6 2 2 2" xfId="30687"/>
    <cellStyle name="常规 6 10 2 2 3 4" xfId="30688"/>
    <cellStyle name="常规 5 2 2 3 4 2 3" xfId="30689"/>
    <cellStyle name="60% - 强调文字颜色 4 2 2 4 2 3" xfId="30690"/>
    <cellStyle name="汇总 3 2" xfId="30691"/>
    <cellStyle name="常规 10 10 3 3 2" xfId="30692"/>
    <cellStyle name="常规 2 10 8" xfId="30693"/>
    <cellStyle name="常规 6 3 2 2 2 3 6" xfId="30694"/>
    <cellStyle name="常规 49 2 6 3" xfId="30695"/>
    <cellStyle name="常规 54 2 6 3" xfId="30696"/>
    <cellStyle name="标题 1 2 2 2 2 2" xfId="30697"/>
    <cellStyle name="常规 6 10 2 2 3 3" xfId="30698"/>
    <cellStyle name="常规 5 2 2 3 4 2 2" xfId="30699"/>
    <cellStyle name="60% - 强调文字颜色 4 2 2 4 2 2" xfId="30700"/>
    <cellStyle name="常规 2 6 2 3 9" xfId="30701"/>
    <cellStyle name="常规 4 2 4 8 2" xfId="30702"/>
    <cellStyle name="常规 2 2 2 2 6 5 2" xfId="30703"/>
    <cellStyle name="常规 10 2 2 3 4 4 3" xfId="30704"/>
    <cellStyle name="常规 9 5 5 5 2" xfId="30705"/>
    <cellStyle name="常规 5 2 2 3 3 3 2" xfId="30706"/>
    <cellStyle name="常规 10 2 4 4 4 2" xfId="30707"/>
    <cellStyle name="40% - 强调文字颜色 1 2 3 6" xfId="30708"/>
    <cellStyle name="常规 2 9 2 2 6" xfId="30709"/>
    <cellStyle name="60% - 强调文字颜色 5 2 2 4 5" xfId="30710"/>
    <cellStyle name="常规 2 3 6 3 2 2 2" xfId="30711"/>
    <cellStyle name="20% - 强调文字颜色 5 2 3 2 2" xfId="30712"/>
    <cellStyle name="常规 6 5 2 3 3" xfId="30713"/>
    <cellStyle name="常规 2 5 3 4 5 2" xfId="30714"/>
    <cellStyle name="常规 2 6 2 4 4" xfId="30715"/>
    <cellStyle name="常规 7 2 3 4 2 3 3 2 2" xfId="30716"/>
    <cellStyle name="常规 2 2 3 4 2 3" xfId="30717"/>
    <cellStyle name="常规 2 6 2 4 3" xfId="30718"/>
    <cellStyle name="40% - 强调文字颜色 1 2 2 4 6" xfId="30719"/>
    <cellStyle name="常规 10 12 8" xfId="30720"/>
    <cellStyle name="常规 10 12 7 2" xfId="30721"/>
    <cellStyle name="输出 2 2 3 5" xfId="30722"/>
    <cellStyle name="注释 2 2 5 4 3" xfId="30723"/>
    <cellStyle name="常规 2 2 3 2 3 2 2 3" xfId="30724"/>
    <cellStyle name="常规 3 2 11 3" xfId="30725"/>
    <cellStyle name="强调文字颜色 5 2 5 4 2 2" xfId="30726"/>
    <cellStyle name="20% - 强调文字颜色 6" xfId="30727" builtinId="50"/>
    <cellStyle name="常规 2 6 2 4 2 2" xfId="30728"/>
    <cellStyle name="常规 5 2 2 3 2 6 2" xfId="30729"/>
    <cellStyle name="常规 6 5 2 2 3 3 2 2 2" xfId="30730"/>
    <cellStyle name="60% - 强调文字颜色 4 2 2 2 6 2" xfId="30731"/>
    <cellStyle name="40% - 强调文字颜色 1 2 2 4 5" xfId="30732"/>
    <cellStyle name="常规 10 12 7" xfId="30733"/>
    <cellStyle name="常规 2 2 4 3 2 6 3" xfId="30734"/>
    <cellStyle name="常规 10 12 6" xfId="30735"/>
    <cellStyle name="常规 22 4 4 4 3" xfId="30736"/>
    <cellStyle name="常规 6 11 3 4 2" xfId="30737"/>
    <cellStyle name="常规 3 2 3 2 4 4" xfId="30738"/>
    <cellStyle name="常规 2 2 6 11" xfId="30739"/>
    <cellStyle name="常规 3 5 2 2 2" xfId="30740"/>
    <cellStyle name="常规 10 2 2 3 3 5 3" xfId="30741"/>
    <cellStyle name="常规 2 2 2 3 3 4 4 3" xfId="30742"/>
    <cellStyle name="注释 2 2 5 2 3" xfId="30743"/>
    <cellStyle name="常规 22 4 4 4 2 2" xfId="30744"/>
    <cellStyle name="常规 2 2 4 3 2 6 2 2" xfId="30745"/>
    <cellStyle name="常规 10 12 5 2" xfId="30746"/>
    <cellStyle name="常规 22 4 4 4 2" xfId="30747"/>
    <cellStyle name="常规 2 4 2 4 2 2 2 2" xfId="30748"/>
    <cellStyle name="常规 10 12 5" xfId="30749"/>
    <cellStyle name="常规 2 2 4 3 2 6 2" xfId="30750"/>
    <cellStyle name="常规 2 2 3 4 2 4 2 2" xfId="30751"/>
    <cellStyle name="60% - 强调文字颜色 4 2 2 5 5" xfId="30752"/>
    <cellStyle name="常规 4 3 3 4 7" xfId="30753"/>
    <cellStyle name="常规 15 3 5 5 3" xfId="30754"/>
    <cellStyle name="常规 14 3 2 2 7" xfId="30755"/>
    <cellStyle name="常规 9 4 2 3 2 2" xfId="30756"/>
    <cellStyle name="常规 8 3 2 6 3" xfId="30757"/>
    <cellStyle name="常规 3 2 3 2 3 4 2" xfId="30758"/>
    <cellStyle name="常规 7 3 7" xfId="30759"/>
    <cellStyle name="常规 3 3 3 3 3 4 3" xfId="30760"/>
    <cellStyle name="常规 5 2 2 3 4 5" xfId="30761"/>
    <cellStyle name="常规 2 3 5 3 2 2 2" xfId="30762"/>
    <cellStyle name="60% - 强调文字颜色 4 2 2 4 5" xfId="30763"/>
    <cellStyle name="常规 2 2 2 2 6 6 2" xfId="30764"/>
    <cellStyle name="常规 10 12 4" xfId="30765"/>
    <cellStyle name="常规 7 3 6 5 2" xfId="30766"/>
    <cellStyle name="60% - 强调文字颜色 5 2 2 3 3 2" xfId="30767"/>
    <cellStyle name="40% - 强调文字颜色 1 2 2 4 2" xfId="30768"/>
    <cellStyle name="常规 3 8 2 2 5" xfId="30769"/>
    <cellStyle name="常规 7 2 3 5 7 2" xfId="30770"/>
    <cellStyle name="常规 14 3 2 6 2" xfId="30771"/>
    <cellStyle name="常规 6 2 3 2 2 4" xfId="30772"/>
    <cellStyle name="常规 3 4 3 4 2 2 2" xfId="30773"/>
    <cellStyle name="常规 3 2 2 2 3 2 3 6" xfId="30774"/>
    <cellStyle name="常规 44 2 4 2 2" xfId="30775"/>
    <cellStyle name="常规 39 2 4 2 2" xfId="30776"/>
    <cellStyle name="常规 7 4 5 4 3" xfId="30777"/>
    <cellStyle name="60% - 强调文字颜色 5 2 3 2 2 3" xfId="30778"/>
    <cellStyle name="常规 10 3 3 3 4" xfId="30779"/>
    <cellStyle name="常规 3 3 2 2 4 3 2 2" xfId="30780"/>
    <cellStyle name="常规 8 3 3 4 5 2" xfId="30781"/>
    <cellStyle name="常规 6 8 5 3 2" xfId="30782"/>
    <cellStyle name="60% - 强调文字颜色 6 2 2 2 3 4" xfId="30783"/>
    <cellStyle name="常规 2 10 2 4 2 2" xfId="30784"/>
    <cellStyle name="常规 7 8 2 2 5 2" xfId="30785"/>
    <cellStyle name="常规 2 2 13 3" xfId="30786"/>
    <cellStyle name="常规 10 2 2 4 2 2 2 2" xfId="30787"/>
    <cellStyle name="常规 10 3 3 3 3" xfId="30788"/>
    <cellStyle name="60% - 强调文字颜色 6 2 2 2 3 3" xfId="30789"/>
    <cellStyle name="20% - 强调文字颜色 1 2 2 2 3 2 3" xfId="30790"/>
    <cellStyle name="常规 6 4 4 2 5" xfId="30791"/>
    <cellStyle name="常规 3 11" xfId="30792"/>
    <cellStyle name="常规 2 3 3 5 3 6 2 2" xfId="30793"/>
    <cellStyle name="常规 5 2 5 2 4 2" xfId="30794"/>
    <cellStyle name="链接单元格 2 2 3 5 2" xfId="30795"/>
    <cellStyle name="常规 7 3 4 3 5 2 3" xfId="30796"/>
    <cellStyle name="常规 6 6 2 2 5 4" xfId="30797"/>
    <cellStyle name="常规 7 2 2 3 4 2" xfId="30798"/>
    <cellStyle name="常规 10 5 3 5 3" xfId="30799"/>
    <cellStyle name="常规 16 4" xfId="30800"/>
    <cellStyle name="常规 21 4" xfId="30801"/>
    <cellStyle name="60% - 强调文字颜色 4 2 2 5 3 3" xfId="30802"/>
    <cellStyle name="常规 4 3 2 4 7" xfId="30803"/>
    <cellStyle name="常规 2 10 3 5 2" xfId="30804"/>
    <cellStyle name="常规 38 2 6 2 2" xfId="30805"/>
    <cellStyle name="常规 43 2 6 2 2" xfId="30806"/>
    <cellStyle name="常规 2 2 2 2 2 2 2 2 5 3" xfId="30807"/>
    <cellStyle name="常规 4 2 2 2 3 4 2 2" xfId="30808"/>
    <cellStyle name="常规 3 2 3 3 2 3 2 2 2" xfId="30809"/>
    <cellStyle name="40% - 强调文字颜色 5 2 2 2 3 3" xfId="30810"/>
    <cellStyle name="常规 9 7 4 2 2" xfId="30811"/>
    <cellStyle name="60% - 强调文字颜色 4 2 2 2 2 2 2" xfId="30812"/>
    <cellStyle name="常规 7 3 3 10 2" xfId="30813"/>
    <cellStyle name="常规 6 4 2 3 4 2" xfId="30814"/>
    <cellStyle name="常规 10 12 3 2" xfId="30815"/>
    <cellStyle name="常规 3 2 3 2 2 4" xfId="30816"/>
    <cellStyle name="常规 7 6 2 2 5 2" xfId="30817"/>
    <cellStyle name="常规 10 2 2 3 3 3 3" xfId="30818"/>
    <cellStyle name="常规 10 10 2" xfId="30819"/>
    <cellStyle name="40% - 强调文字颜色 3 2 2 2 6 2" xfId="30820"/>
    <cellStyle name="常规 10 3 3 2 3 3" xfId="30821"/>
    <cellStyle name="常规 6 6 2 3 6 2" xfId="30822"/>
    <cellStyle name="常规 2 2 2 2 2 8 2 2" xfId="30823"/>
    <cellStyle name="常规 10 3 3 2 2 4" xfId="30824"/>
    <cellStyle name="常规 3 9 7 2 2" xfId="30825"/>
    <cellStyle name="常规 3 5 7 2" xfId="30826"/>
    <cellStyle name="常规 4 3 6 4 2 2" xfId="30827"/>
    <cellStyle name="常规 27 3 2 3 2" xfId="30828"/>
    <cellStyle name="常规 3 8 8" xfId="30829"/>
    <cellStyle name="常规 2 5 3 2 7 2 2" xfId="30830"/>
    <cellStyle name="常规 6 6 2 3 2 5 3" xfId="30831"/>
    <cellStyle name="常规 3 3 4 3 4" xfId="30832"/>
    <cellStyle name="常规 2 4 2 2 3 4 2 2" xfId="30833"/>
    <cellStyle name="常规 12 5" xfId="30834"/>
    <cellStyle name="强调文字颜色 5 2 2 3 3 3" xfId="30835"/>
    <cellStyle name="常规 6 7 6 3 2 2" xfId="30836"/>
    <cellStyle name="常规 3 3 2 3 2 6 3" xfId="30837"/>
    <cellStyle name="60% - 强调文字颜色 3 2 6 4" xfId="30838"/>
    <cellStyle name="常规 10 2 6 2 2 4 3" xfId="30839"/>
    <cellStyle name="常规 22 3 3 4" xfId="30840"/>
    <cellStyle name="常规 17 3 3 4" xfId="30841"/>
    <cellStyle name="常规 2 3 6 7" xfId="30842"/>
    <cellStyle name="常规 6 6 3 8 3" xfId="30843"/>
    <cellStyle name="常规 9 6 7 2 2" xfId="30844"/>
    <cellStyle name="常规 10 3 3 8 2" xfId="30845"/>
    <cellStyle name="常规 4 2 2 6 2 2 2" xfId="30846"/>
    <cellStyle name="常规 2 3 5 7" xfId="30847"/>
    <cellStyle name="常规 6 6 3 7 3" xfId="30848"/>
    <cellStyle name="常规 10 3 3 7 2" xfId="30849"/>
    <cellStyle name="常规 6 7 2 3 9" xfId="30850"/>
    <cellStyle name="常规 58 3 4 2 2" xfId="30851"/>
    <cellStyle name="常规 39 4 2 3" xfId="30852"/>
    <cellStyle name="常规 44 4 2 3" xfId="30853"/>
    <cellStyle name="常规 2 6 2 2 2 5" xfId="30854"/>
    <cellStyle name="常规 3 7 5 5 3" xfId="30855"/>
    <cellStyle name="60% - 强调文字颜色 3 2 3 8" xfId="30856"/>
    <cellStyle name="常规 4 2 3 4 4 2 2" xfId="30857"/>
    <cellStyle name="常规 21 5 4 2" xfId="30858"/>
    <cellStyle name="常规 6 6 2 2 2 2 5" xfId="30859"/>
    <cellStyle name="常规 13 2 5" xfId="30860"/>
    <cellStyle name="常规 2 2 2 3 2 2 3 4 3" xfId="30861"/>
    <cellStyle name="常规 15 2 3 4 5 2" xfId="30862"/>
    <cellStyle name="常规 5 3 3 7 2 2" xfId="30863"/>
    <cellStyle name="强调文字颜色 5 2 11 3" xfId="30864"/>
    <cellStyle name="常规 2 2 3 3 5 4 2 2" xfId="30865"/>
    <cellStyle name="常规 24 4 3 2 2" xfId="30866"/>
    <cellStyle name="常规 6 2 2 3 2 5 3" xfId="30867"/>
    <cellStyle name="常规 6 3 3 2 2 2" xfId="30868"/>
    <cellStyle name="标题 4 2 3" xfId="30869"/>
    <cellStyle name="40% - 强调文字颜色 1 2 2 2 8 3" xfId="30870"/>
    <cellStyle name="常规 6 2 4 8 2 2" xfId="30871"/>
    <cellStyle name="常规 3 3 2 3 2 3 3" xfId="30872"/>
    <cellStyle name="常规 10 2 2 10" xfId="30873"/>
    <cellStyle name="60% - 强调文字颜色 3 2 3 4" xfId="30874"/>
    <cellStyle name="常规 6 2 2 2 3 4 2" xfId="30875"/>
    <cellStyle name="常规 3 2 2 3 2 2 3 2 2 2" xfId="30876"/>
    <cellStyle name="常规 6 13 3 2 2 2" xfId="30877"/>
    <cellStyle name="常规 2 3 4 2 3 5 2 2" xfId="30878"/>
    <cellStyle name="60% - 强调文字颜色 3 2 3 3 2 3" xfId="30879"/>
    <cellStyle name="常规 3 2 5 7 3" xfId="30880"/>
    <cellStyle name="60% - 强调文字颜色 3 2 3 2 6" xfId="30881"/>
    <cellStyle name="常规 2 2 9 3 2 3 2" xfId="30882"/>
    <cellStyle name="60% - 强调文字颜色 3 2 3 2 2" xfId="30883"/>
    <cellStyle name="20% - 强调文字颜色 1 2 2 5 2 3" xfId="30884"/>
    <cellStyle name="常规 6 2 5 5" xfId="30885"/>
    <cellStyle name="常规 10 2 7 2 3 2" xfId="30886"/>
    <cellStyle name="常规 6 7 3 3 4 3" xfId="30887"/>
    <cellStyle name="60% - 强调文字颜色 1 2 2 2 3 5" xfId="30888"/>
    <cellStyle name="常规 3 2 3 3 2 2 5 3" xfId="30889"/>
    <cellStyle name="常规 10 3 3 9" xfId="30890"/>
    <cellStyle name="常规 9 6 7 3" xfId="30891"/>
    <cellStyle name="40% - 强调文字颜色 5 2 6 2 3" xfId="30892"/>
    <cellStyle name="40% - 强调文字颜色 5 2 2 4 5" xfId="30893"/>
    <cellStyle name="常规 6 10 4 2 3" xfId="30894"/>
    <cellStyle name="常规 4 2 4 2 2 4 2 2" xfId="30895"/>
    <cellStyle name="60% - 强调文字颜色 2 2 2 3 3 2" xfId="30896"/>
    <cellStyle name="常规 9 2 2 3 2" xfId="30897"/>
    <cellStyle name="常规 10 2 4 2 3 2 2 2" xfId="30898"/>
    <cellStyle name="常规 10 3 3 4 5 3" xfId="30899"/>
    <cellStyle name="常规 2 2 2 5 3 3 2 2" xfId="30900"/>
    <cellStyle name="常规 33" xfId="30901"/>
    <cellStyle name="常规 28" xfId="30902"/>
    <cellStyle name="检查单元格 2 3 2 4 3" xfId="30903"/>
    <cellStyle name="常规 6 10 2 4 3" xfId="30904"/>
    <cellStyle name="强调文字颜色 1 2 3 3 3 3" xfId="30905"/>
    <cellStyle name="常规 2 2 2 3 2 2 3 3 3" xfId="30906"/>
    <cellStyle name="标题 3 2 6" xfId="30907"/>
    <cellStyle name="60% - 强调文字颜色 3 2 2 5 4 3" xfId="30908"/>
    <cellStyle name="60% - 强调文字颜色 3 2 2 5 4 2" xfId="30909"/>
    <cellStyle name="标题 3 2 5 2" xfId="30910"/>
    <cellStyle name="40% - 强调文字颜色 4 2 2 2 2" xfId="30911"/>
    <cellStyle name="常规 6 5 3 3 2 4 2 2" xfId="30912"/>
    <cellStyle name="常规 6 10 3 2 4" xfId="30913"/>
    <cellStyle name="常规 6 4 2 5 4" xfId="30914"/>
    <cellStyle name="常规 21 3 2 2 7" xfId="30915"/>
    <cellStyle name="60% - 强调文字颜色 3 2 2 5 3 3" xfId="30916"/>
    <cellStyle name="标题 3 2 4 3" xfId="30917"/>
    <cellStyle name="60% - 强调文字颜色 3 2 2 5 3 2" xfId="30918"/>
    <cellStyle name="常规 15 2 3 3 3 2 2" xfId="30919"/>
    <cellStyle name="常规 10 12 2 2 2" xfId="30920"/>
    <cellStyle name="常规 7 2 3 3 4" xfId="30921"/>
    <cellStyle name="适中 2 5 3 2 2" xfId="30922"/>
    <cellStyle name="标题 3 2 4 2" xfId="30923"/>
    <cellStyle name="常规 2 7 3 5 2 2" xfId="30924"/>
    <cellStyle name="强调文字颜色 1 2 2 3 4" xfId="30925"/>
    <cellStyle name="常规 8 10 2" xfId="30926"/>
    <cellStyle name="常规 6 2 5 4 5" xfId="30927"/>
    <cellStyle name="常规 6 3 2 2 2 2 4 2" xfId="30928"/>
    <cellStyle name="常规 2 4 2 2 3 3 2" xfId="30929"/>
    <cellStyle name="解释性文本 2 2 2 6" xfId="30930"/>
    <cellStyle name="常规 34 4 6" xfId="30931"/>
    <cellStyle name="常规 29 4 6" xfId="30932"/>
    <cellStyle name="常规 4 2 4 5 2 2" xfId="30933"/>
    <cellStyle name="常规 2 2 2 2 6 2 2 2" xfId="30934"/>
    <cellStyle name="60% - 强调文字颜色 2 2 2 2 8" xfId="30935"/>
    <cellStyle name="常规 2 3 4 3 2 2 2" xfId="30936"/>
    <cellStyle name="60% - 强调文字颜色 3 2 2 4 5" xfId="30937"/>
    <cellStyle name="60% - 强调文字颜色 3 2 2 4 4 3" xfId="30938"/>
    <cellStyle name="常规 2 6 6 5 2 2" xfId="30939"/>
    <cellStyle name="常规 11 9 3 3" xfId="30940"/>
    <cellStyle name="60% - 强调文字颜色 3 2 2 4 4 2" xfId="30941"/>
    <cellStyle name="60% - 强调文字颜色 3 2 2 4 4" xfId="30942"/>
    <cellStyle name="常规 7 8 2 7 2" xfId="30943"/>
    <cellStyle name="常规 2 2 4 3 2 4" xfId="30944"/>
    <cellStyle name="常规 7 2 3 4 2 2 7" xfId="30945"/>
    <cellStyle name="常规 6 5 3 3 2 3 2 2" xfId="30946"/>
    <cellStyle name="常规 6 10 2 2 4" xfId="30947"/>
    <cellStyle name="常规 9 9 3" xfId="30948"/>
    <cellStyle name="60% - 强调文字颜色 3 2 2 4 3 3" xfId="30949"/>
    <cellStyle name="常规 9 9 2" xfId="30950"/>
    <cellStyle name="60% - 强调文字颜色 3 2 2 4 3 2" xfId="30951"/>
    <cellStyle name="常规 7 4 4 2 2 3 2 2" xfId="30952"/>
    <cellStyle name="常规 4 4 9" xfId="30953"/>
    <cellStyle name="常规 9 8 2" xfId="30954"/>
    <cellStyle name="常规 3 3 2 3 2 2 3 2 2" xfId="30955"/>
    <cellStyle name="60% - 强调文字颜色 3 2 2 4 2 2" xfId="30956"/>
    <cellStyle name="常规 6 2 5 4 4" xfId="30957"/>
    <cellStyle name="常规 3 3 2 3 2 2 3" xfId="30958"/>
    <cellStyle name="60% - 强调文字颜色 3 2 2 4" xfId="30959"/>
    <cellStyle name="常规 11 2 3 2 3" xfId="30960"/>
    <cellStyle name="常规 3 6 5 3 2 2" xfId="30961"/>
    <cellStyle name="警告文本 2 3 5" xfId="30962"/>
    <cellStyle name="常规 2 7 2 4 2 3" xfId="30963"/>
    <cellStyle name="常规 9 2 12" xfId="30964"/>
    <cellStyle name="常规 2 3 2 2 4 5 3" xfId="30965"/>
    <cellStyle name="常规 57 3 5 2" xfId="30966"/>
    <cellStyle name="常规 3 2 4 8 2" xfId="30967"/>
    <cellStyle name="常规 10 2 3 2 2 5" xfId="30968"/>
    <cellStyle name="常规 6 5 2 3 6 3" xfId="30969"/>
    <cellStyle name="常规 8 6 6 2" xfId="30970"/>
    <cellStyle name="常规 3 2 2 2 4 3 6" xfId="30971"/>
    <cellStyle name="常规 7 5 6 3 2" xfId="30972"/>
    <cellStyle name="常规 3 3 3 2 4 5" xfId="30973"/>
    <cellStyle name="60% - 强调文字颜色 3 2 2 3 4" xfId="30974"/>
    <cellStyle name="常规 3 2 2 2 4 3 5" xfId="30975"/>
    <cellStyle name="强调文字颜色 4 2 2 9 2 2" xfId="30976"/>
    <cellStyle name="常规 3 6 3 4 2" xfId="30977"/>
    <cellStyle name="常规 10 2 3 2 2 4" xfId="30978"/>
    <cellStyle name="常规 6 5 2 3 6 2" xfId="30979"/>
    <cellStyle name="常规 3 3 3 2 4 4" xfId="30980"/>
    <cellStyle name="常规 6 9 3 9" xfId="30981"/>
    <cellStyle name="汇总 2 3 9 2" xfId="30982"/>
    <cellStyle name="常规 6 2 5 4 3" xfId="30983"/>
    <cellStyle name="常规 3 3 2 5 6 2" xfId="30984"/>
    <cellStyle name="常规 2 4 4 2 3 3 2" xfId="30985"/>
    <cellStyle name="常规 57 3 4 2 2" xfId="30986"/>
    <cellStyle name="40% - 强调文字颜色 6 2 5 6" xfId="30987"/>
    <cellStyle name="60% - 强调文字颜色 3 2 2 2 5 2" xfId="30988"/>
    <cellStyle name="常规 3 2 4 7 2 2" xfId="30989"/>
    <cellStyle name="常规 2 3 2 2 4 4 3" xfId="30990"/>
    <cellStyle name="常规 57 3 4 2" xfId="30991"/>
    <cellStyle name="常规 10 4 2 6 2 2" xfId="30992"/>
    <cellStyle name="常规 3 2 4 7 2" xfId="30993"/>
    <cellStyle name="常规 2 2 2 3 3 6 3" xfId="30994"/>
    <cellStyle name="20% - 强调文字颜色 1 2 2 12" xfId="30995"/>
    <cellStyle name="60% - 强调文字颜色 3 2 2 2 4" xfId="30996"/>
    <cellStyle name="60% - 强调文字颜色 3 2 3 3 6" xfId="30997"/>
    <cellStyle name="60% - 强调文字颜色 3 2 2 2 3 6" xfId="30998"/>
    <cellStyle name="常规 7 9 6" xfId="30999"/>
    <cellStyle name="20% - 强调文字颜色 2 19" xfId="31000"/>
    <cellStyle name="常规 7 9 5" xfId="31001"/>
    <cellStyle name="60% - 强调文字颜色 3 2 2 2 3 5" xfId="31002"/>
    <cellStyle name="常规 9 2 5 2 3 2" xfId="31003"/>
    <cellStyle name="常规 2 2 3 2 3 2 6 2" xfId="31004"/>
    <cellStyle name="常规 21 2 3 6 2 2" xfId="31005"/>
    <cellStyle name="常规 2 4 4 4 6" xfId="31006"/>
    <cellStyle name="常规 2 3 5 4 2 3" xfId="31007"/>
    <cellStyle name="常规 15 4 2 2 2 2 2" xfId="31008"/>
    <cellStyle name="常规 2 2 3 2 6 6 2" xfId="31009"/>
    <cellStyle name="60% - 强调文字颜色 3 2 3 3 4" xfId="31010"/>
    <cellStyle name="40% - 强调文字颜色 3 2 2 4 3" xfId="31011"/>
    <cellStyle name="常规 6 4 2 4 2 3 2" xfId="31012"/>
    <cellStyle name="60% - 强调文字颜色 3 2 2 2 3 4" xfId="31013"/>
    <cellStyle name="常规 7 9 4" xfId="31014"/>
    <cellStyle name="常规 3 9 3 2 2 3" xfId="31015"/>
    <cellStyle name="常规 2 5 4 3 8" xfId="31016"/>
    <cellStyle name="20% - 强调文字颜色 2 2 2 3 5" xfId="31017"/>
    <cellStyle name="20% - 强调文字颜色 2 18" xfId="31018"/>
    <cellStyle name="40% - 强调文字颜色 6 2 3 2 2 2" xfId="31019"/>
    <cellStyle name="常规 7 4 2 2 2 4 2 2" xfId="31020"/>
    <cellStyle name="常规 3 3 3 2 2 4" xfId="31021"/>
    <cellStyle name="强调文字颜色 3 2 2 4 5 2" xfId="31022"/>
    <cellStyle name="常规 15 2 3 2 7" xfId="31023"/>
    <cellStyle name="常规 9 2 3 6 3" xfId="31024"/>
    <cellStyle name="60% - 强调文字颜色 1 2 2 5 2" xfId="31025"/>
    <cellStyle name="常规 6 5 3 7 3" xfId="31026"/>
    <cellStyle name="60% - 强调文字颜色 3 2 2 2 2 4 2" xfId="31027"/>
    <cellStyle name="常规 4 2 2 5 2 2 2" xfId="31028"/>
    <cellStyle name="常规 2 2 2 2 4 2 2 2 2" xfId="31029"/>
    <cellStyle name="常规 10 2 5 2 3 3 2" xfId="31030"/>
    <cellStyle name="20% - 强调文字颜色 5 2 5 4 3" xfId="31031"/>
    <cellStyle name="60% - 强调文字颜色 3 2 2 2 3 2 3" xfId="31032"/>
    <cellStyle name="常规 6 5 2 3 3 3 2 2" xfId="31033"/>
    <cellStyle name="常规 7 3 5 8" xfId="31034"/>
    <cellStyle name="60% - 强调文字颜色 5 2 2 2 6" xfId="31035"/>
    <cellStyle name="常规 3 6 2 4 2" xfId="31036"/>
    <cellStyle name="常规 2 2 3 2 6 4 3" xfId="31037"/>
    <cellStyle name="20% - 强调文字颜色 5 2 5 4 2" xfId="31038"/>
    <cellStyle name="60% - 强调文字颜色 3 2 2 2 3 2 2" xfId="31039"/>
    <cellStyle name="常规 6 5 4 5 3" xfId="31040"/>
    <cellStyle name="常规 4 2 3 3 7 2" xfId="31041"/>
    <cellStyle name="常规 2 2 2 3 3 2 3 5 2" xfId="31042"/>
    <cellStyle name="常规 7 8 6" xfId="31043"/>
    <cellStyle name="60% - 强调文字颜色 3 2 2 2 2 6" xfId="31044"/>
    <cellStyle name="常规 6 4 2 2 3 2 2 3" xfId="31045"/>
    <cellStyle name="常规 10 2 2 5 5" xfId="31046"/>
    <cellStyle name="常规 6 4 3 4 4 2" xfId="31047"/>
    <cellStyle name="常规 2 2 2 2 3 3 5 2 2" xfId="31048"/>
    <cellStyle name="常规 8 2 5 3 2 2 2" xfId="31049"/>
    <cellStyle name="适中 2 11" xfId="31050"/>
    <cellStyle name="强调文字颜色 2 2 2 2 9" xfId="31051"/>
    <cellStyle name="常规 10 2 5 4 6 2" xfId="31052"/>
    <cellStyle name="常规 5 2 5 3 5" xfId="31053"/>
    <cellStyle name="常规 7 4 5 5 2 2" xfId="31054"/>
    <cellStyle name="常规 2 2 2 3" xfId="31055"/>
    <cellStyle name="常规 21 3 3 7" xfId="31056"/>
    <cellStyle name="常规 14 4 2 5 2" xfId="31057"/>
    <cellStyle name="常规 6 4 3 4 3 2" xfId="31058"/>
    <cellStyle name="常规 10 2 2 4 5" xfId="31059"/>
    <cellStyle name="常规 25 4" xfId="31060"/>
    <cellStyle name="常规 30 4" xfId="31061"/>
    <cellStyle name="注释 2 3 2 3 2 2" xfId="31062"/>
    <cellStyle name="常规 2 5 3 4 8" xfId="31063"/>
    <cellStyle name="20% - 强调文字颜色 5 2 3 5" xfId="31064"/>
    <cellStyle name="常规 10 2 5 2 2 3 2" xfId="31065"/>
    <cellStyle name="60% - 强调文字颜色 3 2 2 2 2 2 3" xfId="31066"/>
    <cellStyle name="常规 6 5 3 5 4" xfId="31067"/>
    <cellStyle name="常规 19 4" xfId="31068"/>
    <cellStyle name="常规 24 4" xfId="31069"/>
    <cellStyle name="20% - 强调文字颜色 5 2 2 5" xfId="31070"/>
    <cellStyle name="60% - 强调文字颜色 3 2 2 2 2 2 2" xfId="31071"/>
    <cellStyle name="常规 6 5 3 5 3" xfId="31072"/>
    <cellStyle name="40% - 强调文字颜色 5 2 9 2" xfId="31073"/>
    <cellStyle name="40% - 强调文字颜色 6 2 6 3 3" xfId="31074"/>
    <cellStyle name="常规 2 9 2 3 5 2 2" xfId="31075"/>
    <cellStyle name="常规 37 2 3 2" xfId="31076"/>
    <cellStyle name="常规 42 2 3 2" xfId="31077"/>
    <cellStyle name="常规 21 7 4 2" xfId="31078"/>
    <cellStyle name="常规 8 3 3 4 2 2" xfId="31079"/>
    <cellStyle name="常规 2 2 3 3 2 2 3 5" xfId="31080"/>
    <cellStyle name="常规 3 3 2 3 2 4" xfId="31081"/>
    <cellStyle name="常规 3 2 2 5 3 5" xfId="31082"/>
    <cellStyle name="常规 6 4 9 2 2" xfId="31083"/>
    <cellStyle name="常规 6 2 5 4 2 2" xfId="31084"/>
    <cellStyle name="40% - 强调文字颜色 1 19 2" xfId="31085"/>
    <cellStyle name="常规 6 9 2 2 3 4" xfId="31086"/>
    <cellStyle name="常规 3 9 3 4 2" xfId="31087"/>
    <cellStyle name="常规 18 3 5" xfId="31088"/>
    <cellStyle name="常规 23 3 5" xfId="31089"/>
    <cellStyle name="常规 2 2 6 3 3 2 2 2" xfId="31090"/>
    <cellStyle name="常规 6 4 2 2 2 2 5 2" xfId="31091"/>
    <cellStyle name="常规 21 4 3 2 2" xfId="31092"/>
    <cellStyle name="常规 15 4 4 7" xfId="31093"/>
    <cellStyle name="常规 2 4 2 2 2 2 5" xfId="31094"/>
    <cellStyle name="解释性文本 2 2 2 3 2" xfId="31095"/>
    <cellStyle name="常规 34 4 3 2" xfId="31096"/>
    <cellStyle name="常规 29 4 3 2" xfId="31097"/>
    <cellStyle name="常规 3 3 4 2 2 2 3" xfId="31098"/>
    <cellStyle name="20% - 强调文字颜色 1 2 2 10" xfId="31099"/>
    <cellStyle name="常规 8 3 2 2 3 5" xfId="31100"/>
    <cellStyle name="常规 32 6 2" xfId="31101"/>
    <cellStyle name="常规 27 6 2" xfId="31102"/>
    <cellStyle name="解释性文本 2 2 2 2 4 2 2" xfId="31103"/>
    <cellStyle name="常规 6 2 5 5 2" xfId="31104"/>
    <cellStyle name="60% - 强调文字颜色 3 2 3 2" xfId="31105"/>
    <cellStyle name="60% - 强调文字颜色 3 2 2 2 2" xfId="31106"/>
    <cellStyle name="常规 7 8" xfId="31107"/>
    <cellStyle name="20% - 强调文字颜色 1 2 2 4 2 3" xfId="31108"/>
    <cellStyle name="常规 10 2 2 3 2 3 4 2" xfId="31109"/>
    <cellStyle name="常规 3 2 12 2" xfId="31110"/>
    <cellStyle name="常规 10 2 10" xfId="31111"/>
    <cellStyle name="常规 2 2 3 2 3 2 3 2" xfId="31112"/>
    <cellStyle name="常规 8 8" xfId="31113"/>
    <cellStyle name="60% - 强调文字颜色 3 2 2 3 2" xfId="31114"/>
    <cellStyle name="常规 3 3 2 3 2 2 2 2" xfId="31115"/>
    <cellStyle name="常规 5 2 2 3 2 2 2 2 2" xfId="31116"/>
    <cellStyle name="常规 6 9 2 2 2 3" xfId="31117"/>
    <cellStyle name="60% - 强调文字颜色 5 2 7 2" xfId="31118"/>
    <cellStyle name="常规 5 2 6 2 3 2 2" xfId="31119"/>
    <cellStyle name="标题 1 3" xfId="31120"/>
    <cellStyle name="20% - 强调文字颜色 5 2 2 4 4 2" xfId="31121"/>
    <cellStyle name="常规 6 9 3 4 4 2" xfId="31122"/>
    <cellStyle name="常规 5 3 2 8 2" xfId="31123"/>
    <cellStyle name="常规 2 2 3 4 2 5" xfId="31124"/>
    <cellStyle name="常规 19 3 4 2" xfId="31125"/>
    <cellStyle name="常规 24 3 4 2" xfId="31126"/>
    <cellStyle name="常规 5 2 5 3 3 2 2" xfId="31127"/>
    <cellStyle name="常规 3 4 2 2 6 2" xfId="31128"/>
    <cellStyle name="常规 2 2 2 4 4 5 2" xfId="31129"/>
    <cellStyle name="常规 10 6 4 2 3" xfId="31130"/>
    <cellStyle name="常规 7 3 3 3 2 2 2 2 2" xfId="31131"/>
    <cellStyle name="常规 12 3 5" xfId="31132"/>
    <cellStyle name="常规 6 8 2 2 6 3" xfId="31133"/>
    <cellStyle name="常规 14 4 5" xfId="31134"/>
    <cellStyle name="常规 4 2 3 2 3 3" xfId="31135"/>
    <cellStyle name="差 2 2 4 2 2" xfId="31136"/>
    <cellStyle name="常规 6 2 5 4" xfId="31137"/>
    <cellStyle name="常规 10 3 3 2 2 3 2" xfId="31138"/>
    <cellStyle name="常规 21 2 3 4 4 2" xfId="31139"/>
    <cellStyle name="60% - 强调文字颜色 3 2 2" xfId="31140"/>
    <cellStyle name="常规 2 6 2 4 4 2 2" xfId="31141"/>
    <cellStyle name="常规 7 4 2 2 3 2" xfId="31142"/>
    <cellStyle name="常规 6 3 3 2 2 6 3" xfId="31143"/>
    <cellStyle name="60% - 强调文字颜色 5 2 6 4 2" xfId="31144"/>
    <cellStyle name="常规 4 5 11" xfId="31145"/>
    <cellStyle name="常规 6 5 6 2 2" xfId="31146"/>
    <cellStyle name="常规 3 2 3 2 3 5" xfId="31147"/>
    <cellStyle name="常规 2 2 3 4 2 8" xfId="31148"/>
    <cellStyle name="60% - 强调文字颜色 6 2 2 2 2 2 2" xfId="31149"/>
    <cellStyle name="40% - 强调文字颜色 1 2 2 4 2 3" xfId="31150"/>
    <cellStyle name="常规 10 10 3 3 2 2" xfId="31151"/>
    <cellStyle name="常规 21 3 2 6" xfId="31152"/>
    <cellStyle name="输出 2 4 2 2 2" xfId="31153"/>
    <cellStyle name="60% - 强调文字颜色 2 2 5 6" xfId="31154"/>
    <cellStyle name="常规 2 2 2 2 3 3 3" xfId="31155"/>
    <cellStyle name="常规 6 5 2 2 3 2 3 2" xfId="31156"/>
    <cellStyle name="60% - 强调文字颜色 6 2 2 2 4" xfId="31157"/>
    <cellStyle name="好 3 2 3 4 3" xfId="31158"/>
    <cellStyle name="常规 7 5 5 3 3" xfId="31159"/>
    <cellStyle name="20% - 强调文字颜色 6 2 6 2 2" xfId="31160"/>
    <cellStyle name="20% - 强调文字颜色 4 2 5 2 3" xfId="31161"/>
    <cellStyle name="常规 3 2 4 2 3 5 2" xfId="31162"/>
    <cellStyle name="常规 6 6 6 2 2 2" xfId="31163"/>
    <cellStyle name="常规 21 3 5" xfId="31164"/>
    <cellStyle name="常规 16 3 5" xfId="31165"/>
    <cellStyle name="常规 4 2 3 4 2 3" xfId="31166"/>
    <cellStyle name="40% - 强调文字颜色 3 2 6 4" xfId="31167"/>
    <cellStyle name="计算 2 2 7 3" xfId="31168"/>
    <cellStyle name="60% - 强调文字颜色 2 2 5 4 2" xfId="31169"/>
    <cellStyle name="常规 4 2 6 3 2 3" xfId="31170"/>
    <cellStyle name="常规 10 2 3 2 3 5 2" xfId="31171"/>
    <cellStyle name="常规 33 2 2 2 2" xfId="31172"/>
    <cellStyle name="常规 28 2 2 2 2" xfId="31173"/>
    <cellStyle name="20% - 强调文字颜色 4 2 3 3 3" xfId="31174"/>
    <cellStyle name="好 3 2 3 4 2" xfId="31175"/>
    <cellStyle name="60% - 强调文字颜色 6 2 2 2 3" xfId="31176"/>
    <cellStyle name="常规 3 3 2 4 3 4 2 2" xfId="31177"/>
    <cellStyle name="常规 2 2 2 3 3 2 4 2 2" xfId="31178"/>
    <cellStyle name="注释 2 2 3 2 2 2" xfId="31179"/>
    <cellStyle name="常规 10 3 3 3" xfId="31180"/>
    <cellStyle name="常规 10 2 6 2 2 7" xfId="31181"/>
    <cellStyle name="20% - 强调文字颜色 6 2 6 2" xfId="31182"/>
    <cellStyle name="常规 2 2 2 2 3 2 3" xfId="31183"/>
    <cellStyle name="常规 11 7 6" xfId="31184"/>
    <cellStyle name="常规 6 5 2 2 3 2 2 2" xfId="31185"/>
    <cellStyle name="常规 11 6 2 2" xfId="31186"/>
    <cellStyle name="常规 5 5 2 3 4" xfId="31187"/>
    <cellStyle name="20% - 强调文字颜色 4 2 3 2 3" xfId="31188"/>
    <cellStyle name="计算 2 2 5 3" xfId="31189"/>
    <cellStyle name="60% - 强调文字颜色 2 2 5 2 2" xfId="31190"/>
    <cellStyle name="常规 2 4 3 6 4" xfId="31191"/>
    <cellStyle name="常规 3 2 2 3 8" xfId="31192"/>
    <cellStyle name="40% - 强调文字颜色 6 2 2 5 2 3" xfId="31193"/>
    <cellStyle name="40% - 强调文字颜色 2 2 2 2 2 4" xfId="31194"/>
    <cellStyle name="常规 5 6 2 3 3 3" xfId="31195"/>
    <cellStyle name="60% - 强调文字颜色 2 2 4 2" xfId="31196"/>
    <cellStyle name="常规 56 5 3" xfId="31197"/>
    <cellStyle name="40% - 强调文字颜色 2 7" xfId="31198"/>
    <cellStyle name="常规 10 6 2 3 5" xfId="31199"/>
    <cellStyle name="常规 6 4 7 4 2 2" xfId="31200"/>
    <cellStyle name="常规 3 2 2 3 5 5 2" xfId="31201"/>
    <cellStyle name="常规 2 2 12 2" xfId="31202"/>
    <cellStyle name="常规 6 5 2 3 2 2 2 2 2" xfId="31203"/>
    <cellStyle name="常规 6 2 5 8 2" xfId="31204"/>
    <cellStyle name="常规 33 4 5 2" xfId="31205"/>
    <cellStyle name="常规 28 4 5 2" xfId="31206"/>
    <cellStyle name="60% - 强调文字颜色 6 2 3 3 5" xfId="31207"/>
    <cellStyle name="常规 10 9 6 2" xfId="31208"/>
    <cellStyle name="常规 6 5 2 9" xfId="31209"/>
    <cellStyle name="常规 7 3 3 3 4 3 2 3" xfId="31210"/>
    <cellStyle name="常规 5 2 2 3 2 3 2" xfId="31211"/>
    <cellStyle name="强调文字颜色 2 2 3 8 3" xfId="31212"/>
    <cellStyle name="常规 9 5 4 5 2" xfId="31213"/>
    <cellStyle name="常规 10 2 4 3 4 2" xfId="31214"/>
    <cellStyle name="常规 4 4 2 3 4 3" xfId="31215"/>
    <cellStyle name="强调文字颜色 5 2 3 2 2 2" xfId="31216"/>
    <cellStyle name="常规 2 5 3 2 4 4 3" xfId="31217"/>
    <cellStyle name="常规 2 3 6 6" xfId="31218"/>
    <cellStyle name="常规 6 6 3 8 2" xfId="31219"/>
    <cellStyle name="常规 10 10 2 2 3 3" xfId="31220"/>
    <cellStyle name="40% - 强调文字颜色 5 2 2 5 4 3" xfId="31221"/>
    <cellStyle name="常规 6 10 4 3 2 3" xfId="31222"/>
    <cellStyle name="常规 8 10 2 2" xfId="31223"/>
    <cellStyle name="常规 2 4 8" xfId="31224"/>
    <cellStyle name="常规 6 3 2 2 2 2 4 2 2" xfId="31225"/>
    <cellStyle name="常规 3 2 5 2 3 6" xfId="31226"/>
    <cellStyle name="常规 6 7 6 2 3" xfId="31227"/>
    <cellStyle name="常规 15 2 6 3 2 2" xfId="31228"/>
    <cellStyle name="常规 4 2 4 2 6 2" xfId="31229"/>
    <cellStyle name="常规 2 5 3 4 3 2 2" xfId="31230"/>
    <cellStyle name="常规 2 6 2 2 4 2" xfId="31231"/>
    <cellStyle name="常规 22 3 2 5" xfId="31232"/>
    <cellStyle name="常规 17 3 2 5" xfId="31233"/>
    <cellStyle name="60% - 强调文字颜色 3 2 5 5" xfId="31234"/>
    <cellStyle name="常规 3 3 2 3 2 5 3" xfId="31235"/>
    <cellStyle name="60% - 强调文字颜色 3 2 5 4" xfId="31236"/>
    <cellStyle name="常规 6 4 2 3 7 2 2" xfId="31237"/>
    <cellStyle name="常规 7 2 7 3 4" xfId="31238"/>
    <cellStyle name="常规 10 12 6 2 2" xfId="31239"/>
    <cellStyle name="常规 7 2 4 3 2 3 3 3" xfId="31240"/>
    <cellStyle name="60% - 强调文字颜色 2 2 3 2 6" xfId="31241"/>
    <cellStyle name="常规 2 2 5 7 3" xfId="31242"/>
    <cellStyle name="常规 27 2 2 7 2" xfId="31243"/>
    <cellStyle name="常规 2 2 6 3 2 3" xfId="31244"/>
    <cellStyle name="常规 6 6 4 2 3 2 2" xfId="31245"/>
    <cellStyle name="40% - 强调文字颜色 6 2 5 3 2" xfId="31246"/>
    <cellStyle name="常规 2 6 2 2 3 2" xfId="31247"/>
    <cellStyle name="60% - 强调文字颜色 3 2 4 5" xfId="31248"/>
    <cellStyle name="常规 3 3 2 3 2 4 3" xfId="31249"/>
    <cellStyle name="60% - 强调文字颜色 3 2 4 4" xfId="31250"/>
    <cellStyle name="常规 8 2 2 3 4" xfId="31251"/>
    <cellStyle name="常规 5 7 4 2" xfId="31252"/>
    <cellStyle name="常规 14 10" xfId="31253"/>
    <cellStyle name="常规 3 3 4 3 4 2" xfId="31254"/>
    <cellStyle name="常规 3 2 2 3 5 3 3" xfId="31255"/>
    <cellStyle name="常规 2 2 10 3" xfId="31256"/>
    <cellStyle name="常规 6 2 5 6 3" xfId="31257"/>
    <cellStyle name="60% - 强调文字颜色 2 2 3 2" xfId="31258"/>
    <cellStyle name="常规 3 3 4 2 5 2" xfId="31259"/>
    <cellStyle name="常规 2 2 3 2 2 2 2 4 2 2" xfId="31260"/>
    <cellStyle name="常规 3 7 3 3 2 2" xfId="31261"/>
    <cellStyle name="常规 3 2 2 3 4 4 3" xfId="31262"/>
    <cellStyle name="常规 6 9 4 2 4" xfId="31263"/>
    <cellStyle name="60% - 强调文字颜色 2 2 2 8 2" xfId="31264"/>
    <cellStyle name="常规 3 3 2 2 2 2 7" xfId="31265"/>
    <cellStyle name="常规 3 6 5 4 3" xfId="31266"/>
    <cellStyle name="60% - 强调文字颜色 2 2 2 8" xfId="31267"/>
    <cellStyle name="常规 10 2 4 2 2 2 2 2" xfId="31268"/>
    <cellStyle name="常规 6 12 3 3 4 2" xfId="31269"/>
    <cellStyle name="60% - 强调文字颜色 4 2 2 2 2 3 2" xfId="31270"/>
    <cellStyle name="40% - 强调文字颜色 5 2 2 2 4 3" xfId="31271"/>
    <cellStyle name="警告文本 2 3 2 3 2 2" xfId="31272"/>
    <cellStyle name="常规 7 2 5 3 4 3" xfId="31273"/>
    <cellStyle name="20% - 强调文字颜色 3 2 2 2 4 2" xfId="31274"/>
    <cellStyle name="常规 3 2 12" xfId="31275"/>
    <cellStyle name="常规 14 4 2 3 2" xfId="31276"/>
    <cellStyle name="常规 7 2 4 5 4 2" xfId="31277"/>
    <cellStyle name="常规 3 2 2 3 2 3 5 3" xfId="31278"/>
    <cellStyle name="强调文字颜色 1 2 2 3 3 2 2" xfId="31279"/>
    <cellStyle name="常规 6 10 7 2 2" xfId="31280"/>
    <cellStyle name="60% - 强调文字颜色 2 2 2 5 4 3" xfId="31281"/>
    <cellStyle name="常规 2 2 2 4 2 3 4 2 2" xfId="31282"/>
    <cellStyle name="60% - 强调文字颜色 2 2 2 5 3 3" xfId="31283"/>
    <cellStyle name="常规 2 3 3 4 2 2 2" xfId="31284"/>
    <cellStyle name="解释性文本 2 2 2 4 2 2" xfId="31285"/>
    <cellStyle name="常规 29 4 4 2 2" xfId="31286"/>
    <cellStyle name="常规 34 4 4 2 2" xfId="31287"/>
    <cellStyle name="常规 3 11 2 2 3" xfId="31288"/>
    <cellStyle name="常规 8 5 3 6 2" xfId="31289"/>
    <cellStyle name="常规 2 2 2 2 2 3 2 5 2 2" xfId="31290"/>
    <cellStyle name="强调文字颜色 1 2 2 9 3" xfId="31291"/>
    <cellStyle name="常规 39 4 5 3" xfId="31292"/>
    <cellStyle name="常规 6 6 3 2 2 3 3 2 2" xfId="31293"/>
    <cellStyle name="输入 2 2 2 2" xfId="31294"/>
    <cellStyle name="计算 2 5 6" xfId="31295"/>
    <cellStyle name="常规 48 4 4 2" xfId="31296"/>
    <cellStyle name="常规 53 4 4 2" xfId="31297"/>
    <cellStyle name="60% - 强调文字颜色 2 2 2 4 4 3" xfId="31298"/>
    <cellStyle name="40% - 强调文字颜色 4 2 4 3 2" xfId="31299"/>
    <cellStyle name="常规 8 3 2 4 5 2" xfId="31300"/>
    <cellStyle name="常规 6 7 5 3 2" xfId="31301"/>
    <cellStyle name="强调文字颜色 4 2 3 3 5" xfId="31302"/>
    <cellStyle name="计算 2 4 6" xfId="31303"/>
    <cellStyle name="常规 48 4 3 2" xfId="31304"/>
    <cellStyle name="常规 53 4 3 2" xfId="31305"/>
    <cellStyle name="60% - 强调文字颜色 2 2 2 4 3 3" xfId="31306"/>
    <cellStyle name="常规 2 2 2 4 2 3 3 2 2" xfId="31307"/>
    <cellStyle name="40% - 强调文字颜色 4 2 4 2 2" xfId="31308"/>
    <cellStyle name="常规 6 6 2 4 2 3 2" xfId="31309"/>
    <cellStyle name="常规 2 2 2 6 3 2" xfId="31310"/>
    <cellStyle name="计算 2 4 5" xfId="31311"/>
    <cellStyle name="60% - 强调文字颜色 2 2 2 4 3 2" xfId="31312"/>
    <cellStyle name="常规 3 2 2 4 6 2" xfId="31313"/>
    <cellStyle name="40% - 强调文字颜色 1 2 2 2 3 4" xfId="31314"/>
    <cellStyle name="强调文字颜色 5 2 3 6 3" xfId="31315"/>
    <cellStyle name="40% - 强调文字颜色 3 11 2" xfId="31316"/>
    <cellStyle name="20% - 强调文字颜色 6 2 3 3 4" xfId="31317"/>
    <cellStyle name="常规 47 2 2 4 2 2" xfId="31318"/>
    <cellStyle name="常规 52 2 2 4 2 2" xfId="31319"/>
    <cellStyle name="常规 11 6 4 3 3" xfId="31320"/>
    <cellStyle name="常规 2 3 3 4 3 5" xfId="31321"/>
    <cellStyle name="20% - 强调文字颜色 2 11 2" xfId="31322"/>
    <cellStyle name="常规 6 7 5 2 3" xfId="31323"/>
    <cellStyle name="常规 8 3 2 4 4 3" xfId="31324"/>
    <cellStyle name="常规 2 2 4 5 7" xfId="31325"/>
    <cellStyle name="常规 11 6 4 3 2" xfId="31326"/>
    <cellStyle name="常规 2 3 3 4 3 4" xfId="31327"/>
    <cellStyle name="20% - 强调文字颜色 6 2 3 3 3" xfId="31328"/>
    <cellStyle name="常规 6 7 5 2 2" xfId="31329"/>
    <cellStyle name="常规 8 3 2 4 4 2" xfId="31330"/>
    <cellStyle name="60% - 强调文字颜色 6 2 2 2 2 3 2" xfId="31331"/>
    <cellStyle name="常规 2 2 9 2 2 6" xfId="31332"/>
    <cellStyle name="40% - 强调文字颜色 1 2 2 4 3 3" xfId="31333"/>
    <cellStyle name="常规 10 12 5 3" xfId="31334"/>
    <cellStyle name="常规 10 2 5 5 2" xfId="31335"/>
    <cellStyle name="常规 5 2 2 3 2 2 4 2 2" xfId="31336"/>
    <cellStyle name="常规 6 9 2 4 2 3" xfId="31337"/>
    <cellStyle name="常规 5 2 2 6 3" xfId="31338"/>
    <cellStyle name="常规 5 2 2 3 7 2 2" xfId="31339"/>
    <cellStyle name="常规 3 3 2 2 2 5" xfId="31340"/>
    <cellStyle name="常规 7 6 4 2" xfId="31341"/>
    <cellStyle name="常规 2 7 2 3 5 3" xfId="31342"/>
    <cellStyle name="常规 6 10 2 2 3 4 2" xfId="31343"/>
    <cellStyle name="常规 57 2 4 2 2" xfId="31344"/>
    <cellStyle name="40% - 强调文字颜色 5 2 5 6" xfId="31345"/>
    <cellStyle name="60% - 强调文字颜色 2 2" xfId="31346"/>
    <cellStyle name="常规 21 2 3 3 4" xfId="31347"/>
    <cellStyle name="常规 3 2 5 2 6" xfId="31348"/>
    <cellStyle name="常规 2 2 16 2" xfId="31349"/>
    <cellStyle name="20% - 强调文字颜色 5 2 2 5 6" xfId="31350"/>
    <cellStyle name="常规 24 4 6" xfId="31351"/>
    <cellStyle name="20% - 强调文字颜色 2 2 2 2 7" xfId="31352"/>
    <cellStyle name="常规 2 2 3 3 5 7" xfId="31353"/>
    <cellStyle name="常规 5 5 5 4 3" xfId="31354"/>
    <cellStyle name="20% - 强调文字颜色 4 2 6 3 2" xfId="31355"/>
    <cellStyle name="常规 9 3 2 2" xfId="31356"/>
    <cellStyle name="20% - 强调文字颜色 1 14" xfId="31357"/>
    <cellStyle name="40% - 强调文字颜色 4 2 2 6 2" xfId="31358"/>
    <cellStyle name="输出 2 2 7" xfId="31359"/>
    <cellStyle name="常规 48 2 7 2" xfId="31360"/>
    <cellStyle name="常规 53 2 7 2" xfId="31361"/>
    <cellStyle name="60% - 强调文字颜色 2 2 2 2 7 3" xfId="31362"/>
    <cellStyle name="常规 5 3 3 9" xfId="31363"/>
    <cellStyle name="20% - 强调文字颜色 5 2 2 5 5" xfId="31364"/>
    <cellStyle name="常规 24 4 5" xfId="31365"/>
    <cellStyle name="常规 2 2 3 3 5 6" xfId="31366"/>
    <cellStyle name="20% - 强调文字颜色 2 2 2 2 6" xfId="31367"/>
    <cellStyle name="20% - 强调文字颜色 1 13" xfId="31368"/>
    <cellStyle name="常规 30 13 2" xfId="31369"/>
    <cellStyle name="常规 6 10 3 6 3" xfId="31370"/>
    <cellStyle name="输出 2 2 6" xfId="31371"/>
    <cellStyle name="60% - 强调文字颜色 2 2 2 2 7 2" xfId="31372"/>
    <cellStyle name="常规 8 3 7 2" xfId="31373"/>
    <cellStyle name="常规 3 2 3 2 4 4 2 2" xfId="31374"/>
    <cellStyle name="强调文字颜色 3 2 2 10 3" xfId="31375"/>
    <cellStyle name="60% - 强调文字颜色 2 2 2 2 6 2" xfId="31376"/>
    <cellStyle name="常规 14 4 4 2" xfId="31377"/>
    <cellStyle name="常规 7 2 4 7 3" xfId="31378"/>
    <cellStyle name="常规 4 2 3 2 3 2 2" xfId="31379"/>
    <cellStyle name="常规 6 8 2 2 6 2 2" xfId="31380"/>
    <cellStyle name="常规 12 3 4 2" xfId="31381"/>
    <cellStyle name="常规 5 3 4 3 3 2" xfId="31382"/>
    <cellStyle name="常规 2 2 2 3 2 2 2 5 2 2" xfId="31383"/>
    <cellStyle name="60% - 强调文字颜色 2 2 2 2 4 2" xfId="31384"/>
    <cellStyle name="常规 3 2 3 2 6 2 2" xfId="31385"/>
    <cellStyle name="常规 12 5 2 3" xfId="31386"/>
    <cellStyle name="常规 2 7 2 3 4 3" xfId="31387"/>
    <cellStyle name="常规 7 6 3 2" xfId="31388"/>
    <cellStyle name="60% - 强调文字颜色 2 2 2 2 4" xfId="31389"/>
    <cellStyle name="常规 10 2 2 3 4 4" xfId="31390"/>
    <cellStyle name="40% - 强调文字颜色 4 2 2 2 5" xfId="31391"/>
    <cellStyle name="常规 15 2 3 2 2 5 3" xfId="31392"/>
    <cellStyle name="常规 10 2 2 7 2" xfId="31393"/>
    <cellStyle name="常规 3 7 11" xfId="31394"/>
    <cellStyle name="强调文字颜色 2 2 5 4 3" xfId="31395"/>
    <cellStyle name="常规 48 2 3 5" xfId="31396"/>
    <cellStyle name="常规 53 2 3 5" xfId="31397"/>
    <cellStyle name="60% - 强调文字颜色 2 2 2 2 3 6" xfId="31398"/>
    <cellStyle name="常规 6 2 3 2 2 3 2 2" xfId="31399"/>
    <cellStyle name="60% - 强调文字颜色 3 2 3 2 3 3" xfId="31400"/>
    <cellStyle name="常规 2 3 3 2 2 3 5" xfId="31401"/>
    <cellStyle name="常规 10 2 5 2 3 4 2 2" xfId="31402"/>
    <cellStyle name="常规 2 5 2 4 5 2" xfId="31403"/>
    <cellStyle name="常规 6 4 2 3 3" xfId="31404"/>
    <cellStyle name="20% - 强调文字颜色 1 2 3 3 4 2" xfId="31405"/>
    <cellStyle name="常规 9 2 2 2 5" xfId="31406"/>
    <cellStyle name="常规 2 5 2 2 2 6 2" xfId="31407"/>
    <cellStyle name="常规 3 9 6 2 2" xfId="31408"/>
    <cellStyle name="60% - 强调文字颜色 3 2 3 2 3 2" xfId="31409"/>
    <cellStyle name="常规 6 2 3 2 2 9" xfId="31410"/>
    <cellStyle name="常规 6 3 2 5 5 2" xfId="31411"/>
    <cellStyle name="常规 6 8 2 2 7 2" xfId="31412"/>
    <cellStyle name="常规 12 4 4" xfId="31413"/>
    <cellStyle name="常规 2 7 2 3 4 2 3" xfId="31414"/>
    <cellStyle name="常规 6 13 2 3 2 2" xfId="31415"/>
    <cellStyle name="常规 3 2 2 3 2 2 2 3 2 2" xfId="31416"/>
    <cellStyle name="常规 2 3 4 2 2 6 2 2" xfId="31417"/>
    <cellStyle name="常规 12 3 4" xfId="31418"/>
    <cellStyle name="常规 6 8 2 2 6 2" xfId="31419"/>
    <cellStyle name="常规 2 2 2 3 2 2 2 5 2" xfId="31420"/>
    <cellStyle name="常规 10 3 3 3 4 3" xfId="31421"/>
    <cellStyle name="常规 6 7 2 2 3 2 2 2" xfId="31422"/>
    <cellStyle name="60% - 强调文字颜色 2 2 2 2 3 2 2" xfId="31423"/>
    <cellStyle name="常规 2 3 4 6 9" xfId="31424"/>
    <cellStyle name="常规 6 8 2 2 2 3 2" xfId="31425"/>
    <cellStyle name="常规 2 3 2 3 9" xfId="31426"/>
    <cellStyle name="常规 2 7 2 3 4 2 2" xfId="31427"/>
    <cellStyle name="40% - 强调文字颜色 6 2 2 2 9 3" xfId="31428"/>
    <cellStyle name="常规 3 2 2 3 2 4 4 3" xfId="31429"/>
    <cellStyle name="常规 6 15 4 3" xfId="31430"/>
    <cellStyle name="常规 3 3 2 4 2 2" xfId="31431"/>
    <cellStyle name="常规 34 2 5 2" xfId="31432"/>
    <cellStyle name="常规 29 2 5 2" xfId="31433"/>
    <cellStyle name="常规 15 5 3 3 2" xfId="31434"/>
    <cellStyle name="常规 15 2 3 2 2 4 2" xfId="31435"/>
    <cellStyle name="强调文字颜色 2 2 5 3 2" xfId="31436"/>
    <cellStyle name="常规 48 2 2 4" xfId="31437"/>
    <cellStyle name="常规 53 2 2 4" xfId="31438"/>
    <cellStyle name="60% - 强调文字颜色 2 2 2 2 2 5" xfId="31439"/>
    <cellStyle name="60% - 强调文字颜色 3 2 3 2 2 3" xfId="31440"/>
    <cellStyle name="常规 2 3 3 4 2 2 3 2" xfId="31441"/>
    <cellStyle name="常规 48 2 2 3" xfId="31442"/>
    <cellStyle name="常规 53 2 2 3" xfId="31443"/>
    <cellStyle name="60% - 强调文字颜色 2 2 2 2 2 4" xfId="31444"/>
    <cellStyle name="常规 6 2 5 2 3 4" xfId="31445"/>
    <cellStyle name="常规 2 2 3 3 4 3 3" xfId="31446"/>
    <cellStyle name="常规 6 16 3 2 2" xfId="31447"/>
    <cellStyle name="40% - 强调文字颜色 1 16 2" xfId="31448"/>
    <cellStyle name="60% - 强调文字颜色 5 2 5 3" xfId="31449"/>
    <cellStyle name="常规 9 2 3 2 4 2 2" xfId="31450"/>
    <cellStyle name="常规 11 3 2 2 7" xfId="31451"/>
    <cellStyle name="20% - 强调文字颜色 5 2 2 4 2 3" xfId="31452"/>
    <cellStyle name="常规 24 3 2 3" xfId="31453"/>
    <cellStyle name="常规 19 3 2 3" xfId="31454"/>
    <cellStyle name="常规 2 2 2 3 6" xfId="31455"/>
    <cellStyle name="常规 4 2 2 4 2 5 2" xfId="31456"/>
    <cellStyle name="常规 7 4 9 3" xfId="31457"/>
    <cellStyle name="常规 2 9 3 4 2" xfId="31458"/>
    <cellStyle name="常规 6 8 2 2 3 4" xfId="31459"/>
    <cellStyle name="60% - 强调文字颜色 2 2 2 2 2" xfId="31460"/>
    <cellStyle name="60% - 强调文字颜色 4 2 2 8 2" xfId="31461"/>
    <cellStyle name="常规 5 2 2 3 8 2" xfId="31462"/>
    <cellStyle name="60% - 强调文字颜色 2 2 10 2" xfId="31463"/>
    <cellStyle name="常规 7 7 4" xfId="31464"/>
    <cellStyle name="20% - 强调文字颜色 5 2 2 2 2 6" xfId="31465"/>
    <cellStyle name="常规 6 2 3 2 4 3 2 2" xfId="31466"/>
    <cellStyle name="常规 9 3 4 3 3" xfId="31467"/>
    <cellStyle name="常规 2 2 3 3 2 3 6" xfId="31468"/>
    <cellStyle name="常规 10 2 2 2 4 2 2 2" xfId="31469"/>
    <cellStyle name="60% - 强调文字颜色 1 2 2 9 2" xfId="31470"/>
    <cellStyle name="常规 2 9 2 3 4 3" xfId="31471"/>
    <cellStyle name="60% - 强调文字颜色 5 2 2 5 3 3" xfId="31472"/>
    <cellStyle name="常规 20 8 2 2" xfId="31473"/>
    <cellStyle name="常规 15 8 2 2" xfId="31474"/>
    <cellStyle name="60% - 强调文字颜色 6 2 6 3" xfId="31475"/>
    <cellStyle name="常规 7 3 2 3 3 7" xfId="31476"/>
    <cellStyle name="40% - 强调文字颜色 6 17 2" xfId="31477"/>
    <cellStyle name="常规 3 6 2 2 5" xfId="31478"/>
    <cellStyle name="常规 21 2 6 6 2" xfId="31479"/>
    <cellStyle name="常规 2 10 3 4 2 2" xfId="31480"/>
    <cellStyle name="注释 3 2" xfId="31481"/>
    <cellStyle name="常规 10 2 2 4 3 4" xfId="31482"/>
    <cellStyle name="20% - 强调文字颜色 5 2 5" xfId="31483"/>
    <cellStyle name="差 2 4 4" xfId="31484"/>
    <cellStyle name="20% - 强调文字颜色 6 2 2 2 3 2 3" xfId="31485"/>
    <cellStyle name="常规 6 11 2 3 4 2" xfId="31486"/>
    <cellStyle name="常规 2 6 2 2 6 2 2" xfId="31487"/>
    <cellStyle name="常规 17 3 4 5 2" xfId="31488"/>
    <cellStyle name="常规 10 2 2 2 4 2 2" xfId="31489"/>
    <cellStyle name="60% - 强调文字颜色 1 2 2 9" xfId="31490"/>
    <cellStyle name="20% - 强调文字颜色 2 2 6 3 3" xfId="31491"/>
    <cellStyle name="常规 10 3 5 4 2 2" xfId="31492"/>
    <cellStyle name="常规 2 3 2 2 3 2 2 2" xfId="31493"/>
    <cellStyle name="常规 2 3 5 2 5 2 2" xfId="31494"/>
    <cellStyle name="常规 7 4 4 3 2 3" xfId="31495"/>
    <cellStyle name="强调文字颜色 3 2 2 10 2 2" xfId="31496"/>
    <cellStyle name="常规 5 2 6 3 5" xfId="31497"/>
    <cellStyle name="常规 7 2 5 3 6 3" xfId="31498"/>
    <cellStyle name="20% - 强调文字颜色 3 2 2 2 6 2" xfId="31499"/>
    <cellStyle name="常规 6 7 4 7 2" xfId="31500"/>
    <cellStyle name="常规 3 4 5 6" xfId="31501"/>
    <cellStyle name="计算 2 2 4 6" xfId="31502"/>
    <cellStyle name="常规 7 2 4 3 2 5 2 2" xfId="31503"/>
    <cellStyle name="40% - 强调文字颜色 5 16 2" xfId="31504"/>
    <cellStyle name="常规 2 2 2 7 3" xfId="31505"/>
    <cellStyle name="常规 6 6 2 4 3 3" xfId="31506"/>
    <cellStyle name="常规 10 3 2 4 2 3" xfId="31507"/>
    <cellStyle name="60% - 强调文字颜色 4 2 3 3 3" xfId="31508"/>
    <cellStyle name="60% - 强调文字颜色 1 2 4 2" xfId="31509"/>
    <cellStyle name="常规 10 2 5 4 4" xfId="31510"/>
    <cellStyle name="60% - 强调文字颜色 3 2" xfId="31511"/>
    <cellStyle name="常规 21 2 3 4 4" xfId="31512"/>
    <cellStyle name="常规 7 2 3 5 3 3" xfId="31513"/>
    <cellStyle name="常规 14 3 2 2 3" xfId="31514"/>
    <cellStyle name="20% - 强调文字颜色 2 2 6 4 2" xfId="31515"/>
    <cellStyle name="60% - 强调文字颜色 1 2 3 8" xfId="31516"/>
    <cellStyle name="常规 4 2 2 2 2 2 4 2 2" xfId="31517"/>
    <cellStyle name="40% - 强调文字颜色 5 2 6 5" xfId="31518"/>
    <cellStyle name="常规 21 2 3 4 3" xfId="31519"/>
    <cellStyle name="常规 14 3 2 2 2 2" xfId="31520"/>
    <cellStyle name="常规 7 2 3 5 3 2 2" xfId="31521"/>
    <cellStyle name="常规 6 3 3 2 2 2 2 3" xfId="31522"/>
    <cellStyle name="常规 6 2 2 4 2" xfId="31523"/>
    <cellStyle name="常规 5 2 4 4 5 2" xfId="31524"/>
    <cellStyle name="常规 2 6 2 3 5" xfId="31525"/>
    <cellStyle name="常规 2 6 3 4 2 2 2" xfId="31526"/>
    <cellStyle name="常规 4 4 4 3 3" xfId="31527"/>
    <cellStyle name="常规 2 3 2 6 5 2" xfId="31528"/>
    <cellStyle name="常规 6 6 3 4 2 5 2" xfId="31529"/>
    <cellStyle name="常规 10 10 4 2 2" xfId="31530"/>
    <cellStyle name="常规 10 2 4 3" xfId="31531"/>
    <cellStyle name="常规 44 3 2" xfId="31532"/>
    <cellStyle name="常规 39 3 2" xfId="31533"/>
    <cellStyle name="常规 6 5 2 2 2 2 4" xfId="31534"/>
    <cellStyle name="60% - 强调文字颜色 1 2 3 4 2" xfId="31535"/>
    <cellStyle name="常规 2 2 3 2 3 6 3" xfId="31536"/>
    <cellStyle name="常规 10 6 2 3 4 3" xfId="31537"/>
    <cellStyle name="常规 2 2 2 2 4 2 5 2 2" xfId="31538"/>
    <cellStyle name="常规 8 2 6 2 2 2 2" xfId="31539"/>
    <cellStyle name="常规 6 4 2 2 2 2 6" xfId="31540"/>
    <cellStyle name="常规 3 10 2 3 2" xfId="31541"/>
    <cellStyle name="常规 2 2 2 3 6 5 2 2" xfId="31542"/>
    <cellStyle name="常规 38 4 6 2" xfId="31543"/>
    <cellStyle name="输出 2 9 2" xfId="31544"/>
    <cellStyle name="常规 2 3 2 3 2 3 5" xfId="31545"/>
    <cellStyle name="常规 8 2 4 2 3 2 2" xfId="31546"/>
    <cellStyle name="常规 2 2 2 2 2 2 6 2 2" xfId="31547"/>
    <cellStyle name="常规 6 3 2 2 4 5" xfId="31548"/>
    <cellStyle name="常规 10 2 3 2 2 3 3 3" xfId="31549"/>
    <cellStyle name="差 2 3 2" xfId="31550"/>
    <cellStyle name="常规 6 2 2 2 2 2 3 2" xfId="31551"/>
    <cellStyle name="常规 4 2 4 3 5" xfId="31552"/>
    <cellStyle name="常规 13 3 3 5 2" xfId="31553"/>
    <cellStyle name="常规 10 2 2 4 2 5 3" xfId="31554"/>
    <cellStyle name="常规 2 2 3 2 5 2 3" xfId="31555"/>
    <cellStyle name="40% - 强调文字颜色 2 2 6 3" xfId="31556"/>
    <cellStyle name="适中 2 5 2 3" xfId="31557"/>
    <cellStyle name="20% - 强调文字颜色 2 2 2 2 2 2 2" xfId="31558"/>
    <cellStyle name="常规 47 4 2 3" xfId="31559"/>
    <cellStyle name="常规 52 4 2 3" xfId="31560"/>
    <cellStyle name="汇总 2 3 3 4 3" xfId="31561"/>
    <cellStyle name="常规 24 2 2 2 2" xfId="31562"/>
    <cellStyle name="常规 19 2 2 2 2" xfId="31563"/>
    <cellStyle name="警告文本 2 2 3 6" xfId="31564"/>
    <cellStyle name="常规 3 2 3 3 4 2 2" xfId="31565"/>
    <cellStyle name="常规 4 2 2 4 2 4" xfId="31566"/>
    <cellStyle name="40% - 强调文字颜色 2 2 6 5" xfId="31567"/>
    <cellStyle name="40% - 强调文字颜色 2 2 6 2 2" xfId="31568"/>
    <cellStyle name="40% - 强调文字颜色 1 12 2" xfId="31569"/>
    <cellStyle name="适中 2 5 2 2 2" xfId="31570"/>
    <cellStyle name="常规 2 2 3 2 5 2 2" xfId="31571"/>
    <cellStyle name="常规 6 2 4 3 2 3" xfId="31572"/>
    <cellStyle name="20% - 强调文字颜色 2 2 6 3 2" xfId="31573"/>
    <cellStyle name="常规 2 2 3 7 6 2" xfId="31574"/>
    <cellStyle name="60% - 强调文字颜色 1 2 2 8" xfId="31575"/>
    <cellStyle name="40% - 强调文字颜色 6 16" xfId="31576"/>
    <cellStyle name="常规 2 2 4 3 2 8" xfId="31577"/>
    <cellStyle name="常规 5 2 3 5 2" xfId="31578"/>
    <cellStyle name="常规 10 2 2 4 2 5 2" xfId="31579"/>
    <cellStyle name="40% - 强调文字颜色 5 2 5 5" xfId="31580"/>
    <cellStyle name="常规 21 2 3 3 3" xfId="31581"/>
    <cellStyle name="40% - 强调文字颜色 2 2 6 2" xfId="31582"/>
    <cellStyle name="常规 3 6 2 3 3 3" xfId="31583"/>
    <cellStyle name="40% - 强调文字颜色 1 12" xfId="31584"/>
    <cellStyle name="适中 2 5 2 2" xfId="31585"/>
    <cellStyle name="计算 2 2 2 4 2 2" xfId="31586"/>
    <cellStyle name="常规 2 8 5 3" xfId="31587"/>
    <cellStyle name="常规 15 4 3 2 3" xfId="31588"/>
    <cellStyle name="常规 33 2 4 3" xfId="31589"/>
    <cellStyle name="常规 28 2 4 3" xfId="31590"/>
    <cellStyle name="常规 6 5 2 4 3 2 2 2" xfId="31591"/>
    <cellStyle name="60% - 强调文字颜色 3 2 6" xfId="31592"/>
    <cellStyle name="解释性文本 2 2 2 9 2" xfId="31593"/>
    <cellStyle name="常规 21 4 4 3 2 2" xfId="31594"/>
    <cellStyle name="60% - 强调文字颜色 6 2 2 2 3 6" xfId="31595"/>
    <cellStyle name="常规 12 5 2" xfId="31596"/>
    <cellStyle name="40% - 强调文字颜色 6 15" xfId="31597"/>
    <cellStyle name="40% - 强调文字颜色 6 20" xfId="31598"/>
    <cellStyle name="解释性文本 2 2 4 4 2 2" xfId="31599"/>
    <cellStyle name="20% - 强调文字颜色 1 2 2 5 2" xfId="31600"/>
    <cellStyle name="常规 6 6 5 3 2 3" xfId="31601"/>
    <cellStyle name="60% - 强调文字颜色 1 2 2 7" xfId="31602"/>
    <cellStyle name="20% - 强调文字颜色 1 2 2 9 2" xfId="31603"/>
    <cellStyle name="常规 7 3 5 4 3" xfId="31604"/>
    <cellStyle name="60% - 强调文字颜色 5 2 2 2 2 3" xfId="31605"/>
    <cellStyle name="常规 5 2 3 2 7 2 2" xfId="31606"/>
    <cellStyle name="常规 60 3 2" xfId="31607"/>
    <cellStyle name="常规 55 3 2" xfId="31608"/>
    <cellStyle name="常规 2 5 6 3 2 2" xfId="31609"/>
    <cellStyle name="常规 2 3 3 3 4 6" xfId="31610"/>
    <cellStyle name="20% - 强调文字颜色 6 2 2 4 5" xfId="31611"/>
    <cellStyle name="常规 2 7 2 2 3 2 2" xfId="31612"/>
    <cellStyle name="20% - 强调文字颜色 5 10 2" xfId="31613"/>
    <cellStyle name="常规 36 2 2 5 3" xfId="31614"/>
    <cellStyle name="40% - 强调文字颜色 2 2 7 2" xfId="31615"/>
    <cellStyle name="标题 3 2 4" xfId="31616"/>
    <cellStyle name="适中 2 5 3 2" xfId="31617"/>
    <cellStyle name="常规 3 6 2 3 4 3" xfId="31618"/>
    <cellStyle name="常规 55 2 2 4 3" xfId="31619"/>
    <cellStyle name="60% - 强调文字颜色 5 2 6 3" xfId="31620"/>
    <cellStyle name="40% - 强调文字颜色 1 17 2" xfId="31621"/>
    <cellStyle name="常规 2 2 2 4 6" xfId="31622"/>
    <cellStyle name="常规 4 2 2 4 2 6 2" xfId="31623"/>
    <cellStyle name="常规 2 7 5 3 2 3" xfId="31624"/>
    <cellStyle name="常规 9 3 2 4 5 2" xfId="31625"/>
    <cellStyle name="常规 33 2 2 2" xfId="31626"/>
    <cellStyle name="常规 28 2 2 2" xfId="31627"/>
    <cellStyle name="常规 10 4 2 3 2" xfId="31628"/>
    <cellStyle name="常规 10 2 5 7" xfId="31629"/>
    <cellStyle name="常规 2 2 3 3 2 4 5 2 2" xfId="31630"/>
    <cellStyle name="常规 15 2 3 4 4 2 2" xfId="31631"/>
    <cellStyle name="60% - 强调文字颜色 1 2 2 4 4" xfId="31632"/>
    <cellStyle name="常规 2 3 4 2 2 2 4" xfId="31633"/>
    <cellStyle name="常规 3 2 6 2 2 2 2" xfId="31634"/>
    <cellStyle name="常规 8 11 3" xfId="31635"/>
    <cellStyle name="常规 6 3 2 2 2 2 5 3" xfId="31636"/>
    <cellStyle name="常规 10 4 4 2 3" xfId="31637"/>
    <cellStyle name="60% - 强调文字颜色 1 2 2 2 6" xfId="31638"/>
    <cellStyle name="常规 7 2 4 2 2 2 3 3" xfId="31639"/>
    <cellStyle name="常规 27 3 2 6 2 2" xfId="31640"/>
    <cellStyle name="常规 10 2 2 6 2 3" xfId="31641"/>
    <cellStyle name="60% - 强调文字颜色 1 2 2 4 2 2" xfId="31642"/>
    <cellStyle name="常规 10 8 3 4 2 2" xfId="31643"/>
    <cellStyle name="常规 7 3 2 7 2" xfId="31644"/>
    <cellStyle name="常规 31 3 3" xfId="31645"/>
    <cellStyle name="常规 26 3 3" xfId="31646"/>
    <cellStyle name="常规 6 9 5 4 3" xfId="31647"/>
    <cellStyle name="常规 5 5 2 7" xfId="31648"/>
    <cellStyle name="60% - 强调文字颜色 1 2 2 4 2" xfId="31649"/>
    <cellStyle name="常规 2 7 4 2 3" xfId="31650"/>
    <cellStyle name="20% - 强调文字颜色 2 2 6 4" xfId="31651"/>
    <cellStyle name="常规 2 2 3 7 7" xfId="31652"/>
    <cellStyle name="20% - 强调文字颜色 6 2 2 5 3" xfId="31653"/>
    <cellStyle name="常规 11 6 3 5 2" xfId="31654"/>
    <cellStyle name="常规 3 4 6 3" xfId="31655"/>
    <cellStyle name="常规 2 2 2 2 2 2 2 6 2 2" xfId="31656"/>
    <cellStyle name="常规 7 5 4 6 2" xfId="31657"/>
    <cellStyle name="常规 10 8 3 6" xfId="31658"/>
    <cellStyle name="常规 3 3 3 2 4 4 2 2" xfId="31659"/>
    <cellStyle name="常规 6 3 3 10 2" xfId="31660"/>
    <cellStyle name="常规 6 2 3 3 2 3" xfId="31661"/>
    <cellStyle name="常规 7 2 4 3 2 2 5 2 2" xfId="31662"/>
    <cellStyle name="常规 2 3 3 3 2 2 2 2" xfId="31663"/>
    <cellStyle name="输出 2 6 2 2" xfId="31664"/>
    <cellStyle name="60% - 强调文字颜色 1 2 2 2 8 2" xfId="31665"/>
    <cellStyle name="常规 9 3 2 2 5 2" xfId="31666"/>
    <cellStyle name="常规 4 2 4 4 6 2" xfId="31667"/>
    <cellStyle name="40% - 强调文字颜色 6 2 2 2 3 3 3" xfId="31668"/>
    <cellStyle name="常规 15 2 6 5 2 2" xfId="31669"/>
    <cellStyle name="常规 22 2 3 5" xfId="31670"/>
    <cellStyle name="常规 17 2 3 5" xfId="31671"/>
    <cellStyle name="60% - 强调文字颜色 1 2 2 2 3 4" xfId="31672"/>
    <cellStyle name="注释 2 2 2 12" xfId="31673"/>
    <cellStyle name="常规 6 7 3 3 4 2" xfId="31674"/>
    <cellStyle name="常规 17 3 3 5 2 2" xfId="31675"/>
    <cellStyle name="常规 3 9 9 2" xfId="31676"/>
    <cellStyle name="20% - 强调文字颜色 3 2 2 4 5" xfId="31677"/>
    <cellStyle name="常规 7 4 5 2 2 2 2" xfId="31678"/>
    <cellStyle name="常规 9 2 3 2 2 6 2 2" xfId="31679"/>
    <cellStyle name="40% - 强调文字颜色 1 2 2 11 2" xfId="31680"/>
    <cellStyle name="常规 7 3 4 10" xfId="31681"/>
    <cellStyle name="60% - 强调文字颜色 2 2 3 2 3 2" xfId="31682"/>
    <cellStyle name="常规 2 2 3 3 2 4" xfId="31683"/>
    <cellStyle name="常规 7 7 2 7 2" xfId="31684"/>
    <cellStyle name="常规 27 3 2 2 6 2" xfId="31685"/>
    <cellStyle name="常规 10 2 2 2 6 3" xfId="31686"/>
    <cellStyle name="常规 2 2 2 2 4 3 2 3" xfId="31687"/>
    <cellStyle name="40% - 强调文字颜色 5 2 3 8 3" xfId="31688"/>
    <cellStyle name="注释 2 2 2 11" xfId="31689"/>
    <cellStyle name="60% - 强调文字颜色 1 2 2 2 3 3" xfId="31690"/>
    <cellStyle name="常规 8 2 3 6 3" xfId="31691"/>
    <cellStyle name="常规 59 3 3 2" xfId="31692"/>
    <cellStyle name="常规 6 6 2 5 5" xfId="31693"/>
    <cellStyle name="常规 2 2 3 9" xfId="31694"/>
    <cellStyle name="常规 10 7 2 4 2 2" xfId="31695"/>
    <cellStyle name="20% - 强调文字颜色 3 2 2 4 6" xfId="31696"/>
    <cellStyle name="常规 6 5 3 2 2 4" xfId="31697"/>
    <cellStyle name="常规 10 2 4 2 6 2 2" xfId="31698"/>
    <cellStyle name="常规 9 5 2 3" xfId="31699"/>
    <cellStyle name="常规 2 8 6 2 2" xfId="31700"/>
    <cellStyle name="常规 6 7 7 3" xfId="31701"/>
    <cellStyle name="常规 7 3 3 4 12" xfId="31702"/>
    <cellStyle name="常规 2 2 4 2 4 4 2" xfId="31703"/>
    <cellStyle name="常规 6 3 4 2 4 3" xfId="31704"/>
    <cellStyle name="常规 6 11 2 2" xfId="31705"/>
    <cellStyle name="常规 7 3 3 2 2 2 3 2 2" xfId="31706"/>
    <cellStyle name="60% - 强调文字颜色 1 2 2 2 3 2 3" xfId="31707"/>
    <cellStyle name="常规 22 7 4 2 2" xfId="31708"/>
    <cellStyle name="常规 10 3 2 5 3" xfId="31709"/>
    <cellStyle name="常规 6 6 2 5 4" xfId="31710"/>
    <cellStyle name="常规 2 2 3 8" xfId="31711"/>
    <cellStyle name="常规 21 4 2 6" xfId="31712"/>
    <cellStyle name="60% - 强调文字颜色 1 2 2 2 3 2 2" xfId="31713"/>
    <cellStyle name="输出 2 2 4 2 2" xfId="31714"/>
    <cellStyle name="常规 9 3 2 2 3 3 3" xfId="31715"/>
    <cellStyle name="常规 8 8 6" xfId="31716"/>
    <cellStyle name="常规 10 2 7 2 2 3" xfId="31717"/>
    <cellStyle name="60% - 强调文字颜色 1 2 2 2 2 6" xfId="31718"/>
    <cellStyle name="常规 6 2 5 6 2 2" xfId="31719"/>
    <cellStyle name="常规 9 3 2 2 3 2 3" xfId="31720"/>
    <cellStyle name="常规 5 2 3 3 3 2 3" xfId="31721"/>
    <cellStyle name="常规 10 2 4 2 5 2" xfId="31722"/>
    <cellStyle name="常规 10 2 2 3 2 2 5" xfId="31723"/>
    <cellStyle name="常规 2 3 7 5 2 2" xfId="31724"/>
    <cellStyle name="常规 2 4 2 2 4 2 2" xfId="31725"/>
    <cellStyle name="常规 40 3 6" xfId="31726"/>
    <cellStyle name="常规 35 3 6" xfId="31727"/>
    <cellStyle name="常规 6 6 4 4 4 3" xfId="31728"/>
    <cellStyle name="常规 2 4 2 8 3" xfId="31729"/>
    <cellStyle name="常规 7 3 3 2 2 2 4 2 2" xfId="31730"/>
    <cellStyle name="常规 6 12 2 2" xfId="31731"/>
    <cellStyle name="常规 9 3 2 2 3 2 2" xfId="31732"/>
    <cellStyle name="60% - 强调文字颜色 1 2 2 2 2 3" xfId="31733"/>
    <cellStyle name="常规 3 2 2 3 2 2 2 2 3" xfId="31734"/>
    <cellStyle name="常规 6 13 2 2 3" xfId="31735"/>
    <cellStyle name="20% - 强调文字颜色 1 2 2 5 4 2" xfId="31736"/>
    <cellStyle name="常规 6 3 4 3 3" xfId="31737"/>
    <cellStyle name="常规 2 2 2 3 3 2 2 5 2" xfId="31738"/>
    <cellStyle name="常规 10 3 5 5 2 2" xfId="31739"/>
    <cellStyle name="常规 2 3 2 2 3 3 2 2" xfId="31740"/>
    <cellStyle name="常规 2 3 4 2 2 5 3" xfId="31741"/>
    <cellStyle name="常规 2 6 4 2 7" xfId="31742"/>
    <cellStyle name="常规 26 3 2" xfId="31743"/>
    <cellStyle name="常规 31 3 2" xfId="31744"/>
    <cellStyle name="常规 2 2 3 5 4 3" xfId="31745"/>
    <cellStyle name="常规 6 9 5 4 2" xfId="31746"/>
    <cellStyle name="常规 5 5 2 6" xfId="31747"/>
    <cellStyle name="60% - 强调文字颜色 1 2 2 3 3 3" xfId="31748"/>
    <cellStyle name="40% - 强调文字颜色 3 2 3 3 4 2" xfId="31749"/>
    <cellStyle name="常规 2 2 2 3 2 3 2 2 2" xfId="31750"/>
    <cellStyle name="常规 7 3 2 2 3 2 2 2" xfId="31751"/>
    <cellStyle name="40% - 强调文字颜色 6 6 2" xfId="31752"/>
    <cellStyle name="常规 6 4 11 2" xfId="31753"/>
    <cellStyle name="常规 6 6 3 3 3 4 2" xfId="31754"/>
    <cellStyle name="常规 4 3 5 2 3" xfId="31755"/>
    <cellStyle name="常规 6 9 4 2 6" xfId="31756"/>
    <cellStyle name="常规 6 9 2 3 5 2" xfId="31757"/>
    <cellStyle name="常规 2 9 3 6 2 2" xfId="31758"/>
    <cellStyle name="强调文字颜色 3 2 3 3 4" xfId="31759"/>
    <cellStyle name="20% - 强调文字颜色 1 2 6 5" xfId="31760"/>
    <cellStyle name="常规 11 2 2 2 2" xfId="31761"/>
    <cellStyle name="常规 56 3 3 2 2" xfId="31762"/>
    <cellStyle name="常规 6 8 6 3" xfId="31763"/>
    <cellStyle name="常规 3 2 3 3 4" xfId="31764"/>
    <cellStyle name="强调文字颜色 4 2 6" xfId="31765"/>
    <cellStyle name="常规 12 10 2" xfId="31766"/>
    <cellStyle name="常规 25 3 7" xfId="31767"/>
    <cellStyle name="常规 30 3 7" xfId="31768"/>
    <cellStyle name="常规 3 6 3 2 4 2 2" xfId="31769"/>
    <cellStyle name="常规 2 3 4 2 2 2 5 3" xfId="31770"/>
    <cellStyle name="常规 5 2 2 3 2" xfId="31771"/>
    <cellStyle name="60% - 强调文字颜色 4 2 2 2" xfId="31772"/>
    <cellStyle name="常规 30 8 2 2 2" xfId="31773"/>
    <cellStyle name="强调文字颜色 4 2 3 2 2 2 2" xfId="31774"/>
    <cellStyle name="40% - 强调文字颜色 6 2 2 5 4" xfId="31775"/>
    <cellStyle name="常规 4 2 4 2 3 3" xfId="31776"/>
    <cellStyle name="常规 59 4 5" xfId="31777"/>
    <cellStyle name="常规 10 3 3 2 3 3 2" xfId="31778"/>
    <cellStyle name="常规 5 2 2 3" xfId="31779"/>
    <cellStyle name="60% - 强调文字颜色 4 2 2" xfId="31780"/>
    <cellStyle name="常规 13 3 2 8" xfId="31781"/>
    <cellStyle name="常规 17 3 2 2 4 3" xfId="31782"/>
    <cellStyle name="常规 10 3 4 3 2 2 2" xfId="31783"/>
    <cellStyle name="20% - 强调文字颜色 1 2 2 3 3 3" xfId="31784"/>
    <cellStyle name="常规 6 3 2 2 4" xfId="31785"/>
    <cellStyle name="常规 4 7 7" xfId="31786"/>
    <cellStyle name="常规 2 2 5 2 4 3" xfId="31787"/>
    <cellStyle name="40% - 强调文字颜色 6 2 6 4 3" xfId="31788"/>
    <cellStyle name="常规 4 6 8" xfId="31789"/>
    <cellStyle name="常规 10 3" xfId="31790"/>
    <cellStyle name="40% - 强调文字颜色 4 2 5 3" xfId="31791"/>
    <cellStyle name="常规 2 2 2 4 2 3 4 3" xfId="31792"/>
    <cellStyle name="强调文字颜色 4 2 2 3 3 2 2" xfId="31793"/>
    <cellStyle name="常规 4 6 6" xfId="31794"/>
    <cellStyle name="常规 4 6 5 2" xfId="31795"/>
    <cellStyle name="常规 4 6 4 2" xfId="31796"/>
    <cellStyle name="常规 6 6 3 3 6" xfId="31797"/>
    <cellStyle name="常规 2 2 2 2 3 8 2" xfId="31798"/>
    <cellStyle name="常规 4 5 7" xfId="31799"/>
    <cellStyle name="常规 3 4 2 3" xfId="31800"/>
    <cellStyle name="常规 6 6 2 2 3 2 4 2" xfId="31801"/>
    <cellStyle name="常规 2 2 4 3 5" xfId="31802"/>
    <cellStyle name="常规 4 5 5 2" xfId="31803"/>
    <cellStyle name="常规 6 4 4 2 2 3" xfId="31804"/>
    <cellStyle name="常规 2 2 5 2 4 2 2" xfId="31805"/>
    <cellStyle name="40% - 强调文字颜色 6 2 3 9 3" xfId="31806"/>
    <cellStyle name="常规 10 2 2 3 3 3 2 2" xfId="31807"/>
    <cellStyle name="常规 2 11 5" xfId="31808"/>
    <cellStyle name="常规 6 3 2 2 2 4 3" xfId="31809"/>
    <cellStyle name="常规 49 9" xfId="31810"/>
    <cellStyle name="常规 54 9" xfId="31811"/>
    <cellStyle name="常规 4 4 6" xfId="31812"/>
    <cellStyle name="常规 5 3 3 2 3 3 2 2" xfId="31813"/>
    <cellStyle name="40% - 强调文字颜色 5 19 2" xfId="31814"/>
    <cellStyle name="常规 6 6 2 4 6 3" xfId="31815"/>
    <cellStyle name="常规 15 2 3 3 2 2 2" xfId="31816"/>
    <cellStyle name="常规 6 11 3 3 2" xfId="31817"/>
    <cellStyle name="强调文字颜色 1 2 4 4 2 2" xfId="31818"/>
    <cellStyle name="40% - 强调文字颜色 6 2 3 9 2" xfId="31819"/>
    <cellStyle name="常规 2 4 2 11" xfId="31820"/>
    <cellStyle name="常规 6 10 3 4 4 3" xfId="31821"/>
    <cellStyle name="常规 3 2 2 2 3 6" xfId="31822"/>
    <cellStyle name="常规 6 4 6 2 3" xfId="31823"/>
    <cellStyle name="常规 5 2 2 11" xfId="31824"/>
    <cellStyle name="常规 2 3 3 2 2 3 3 2" xfId="31825"/>
    <cellStyle name="20% - 强调文字颜色 1 4 2" xfId="31826"/>
    <cellStyle name="常规 4 4 4 6 2" xfId="31827"/>
    <cellStyle name="常规 2 5 3 2" xfId="31828"/>
    <cellStyle name="常规 2 12 7" xfId="31829"/>
    <cellStyle name="常规 7 3 2 2 2 4" xfId="31830"/>
    <cellStyle name="常规 6 12 5 5 2 2" xfId="31831"/>
    <cellStyle name="40% - 强调文字颜色 6 2 3 9" xfId="31832"/>
    <cellStyle name="常规 6 4 2 4 4" xfId="31833"/>
    <cellStyle name="常规 2 5 2 4 6 3" xfId="31834"/>
    <cellStyle name="常规 8 2 4 2 2 6" xfId="31835"/>
    <cellStyle name="常规 22 4 5 2 2" xfId="31836"/>
    <cellStyle name="常规 17 4 5 2 2" xfId="31837"/>
    <cellStyle name="好 3 2 2 3" xfId="31838"/>
    <cellStyle name="常规 21 2 5 2 2 2" xfId="31839"/>
    <cellStyle name="常规 2 2 5 8" xfId="31840"/>
    <cellStyle name="常规 10 3 2 7 3" xfId="31841"/>
    <cellStyle name="20% - 强调文字颜色 4 2 3 10" xfId="31842"/>
    <cellStyle name="常规 4 3 6" xfId="31843"/>
    <cellStyle name="40% - 强调文字颜色 6 2 3 8 2" xfId="31844"/>
    <cellStyle name="常规 6 7 2 2 2 7 2" xfId="31845"/>
    <cellStyle name="常规 2 2 2 2 6 3 3" xfId="31846"/>
    <cellStyle name="常规 10 2 4 2 7" xfId="31847"/>
    <cellStyle name="常规 6 7 3 2 8 2" xfId="31848"/>
    <cellStyle name="注释 2 2 8 2 2" xfId="31849"/>
    <cellStyle name="常规 7 3 4 6 2" xfId="31850"/>
    <cellStyle name="常规 28 2 3" xfId="31851"/>
    <cellStyle name="常规 33 2 3" xfId="31852"/>
    <cellStyle name="常规 6 4 3 2 2 6 3" xfId="31853"/>
    <cellStyle name="常规 8 4 2 2 3 2" xfId="31854"/>
    <cellStyle name="20% - 强调文字颜色 5 17" xfId="31855"/>
    <cellStyle name="警告文本 2 5 4 2" xfId="31856"/>
    <cellStyle name="20% - 强调文字颜色 5 2 6 3 3" xfId="31857"/>
    <cellStyle name="常规 10 2 5 2 4 2 2" xfId="31858"/>
    <cellStyle name="常规 6 6 2 6 4" xfId="31859"/>
    <cellStyle name="常规 2 2 4 8" xfId="31860"/>
    <cellStyle name="常规 10 3 2 6 3" xfId="31861"/>
    <cellStyle name="常规 30 13 3" xfId="31862"/>
    <cellStyle name="常规 6 6 2 4 4" xfId="31863"/>
    <cellStyle name="常规 2 2 2 8" xfId="31864"/>
    <cellStyle name="常规 10 3 2 4 3" xfId="31865"/>
    <cellStyle name="常规 14 3 5 2 2" xfId="31866"/>
    <cellStyle name="常规 4 2 3 2 2 3 2 2" xfId="31867"/>
    <cellStyle name="常规 6 4 5 7" xfId="31868"/>
    <cellStyle name="常规 2 3 3 4 2 4 4" xfId="31869"/>
    <cellStyle name="常规 7 4 2 2 2 7" xfId="31870"/>
    <cellStyle name="40% - 强调文字颜色 6 2 3 5" xfId="31871"/>
    <cellStyle name="链接单元格 2 5 2 2" xfId="31872"/>
    <cellStyle name="常规 27 4 2 2 2" xfId="31873"/>
    <cellStyle name="常规 32 4 2 2 2" xfId="31874"/>
    <cellStyle name="常规 3 3 5 2 7" xfId="31875"/>
    <cellStyle name="20% - 强调文字颜色 6 2 2 2 7 2" xfId="31876"/>
    <cellStyle name="常规 3 3 2 2 4 2 2 2" xfId="31877"/>
    <cellStyle name="常规 10 3 2 3 4" xfId="31878"/>
    <cellStyle name="常规 10 2 6 2 2 2 3" xfId="31879"/>
    <cellStyle name="常规 7 5 3 4 5" xfId="31880"/>
    <cellStyle name="40% - 强调文字颜色 6 2 3 3 4 3" xfId="31881"/>
    <cellStyle name="常规 2 4" xfId="31882"/>
    <cellStyle name="常规 10 3 2 2 4 3" xfId="31883"/>
    <cellStyle name="常规 10 8 2 6" xfId="31884"/>
    <cellStyle name="常规 10 3 2 2 4 2" xfId="31885"/>
    <cellStyle name="常规 2 2 4 4 3 4" xfId="31886"/>
    <cellStyle name="常规 4 4 5 3" xfId="31887"/>
    <cellStyle name="好 3 9 2 2" xfId="31888"/>
    <cellStyle name="常规 10 3 2 2 4" xfId="31889"/>
    <cellStyle name="常规 10 3 2 2 3 3" xfId="31890"/>
    <cellStyle name="常规 7 4 2 2 2 5 2 3" xfId="31891"/>
    <cellStyle name="40% - 强调文字颜色 3 2 11" xfId="31892"/>
    <cellStyle name="40% - 强调文字颜色 6 2 3 3 2 3" xfId="31893"/>
    <cellStyle name="常规 10 3 2 2 3 2" xfId="31894"/>
    <cellStyle name="40% - 强调文字颜色 3 2 10" xfId="31895"/>
    <cellStyle name="常规 7 4 2 2 2 5 2 2" xfId="31896"/>
    <cellStyle name="40% - 强调文字颜色 6 2 3 3 2 2" xfId="31897"/>
    <cellStyle name="常规 3 6 2 3 4 2" xfId="31898"/>
    <cellStyle name="常规 2 3 3 4 2 4 2 2" xfId="31899"/>
    <cellStyle name="汇总 2 7" xfId="31900"/>
    <cellStyle name="40% - 强调文字颜色 6 2 3 3 2" xfId="31901"/>
    <cellStyle name="常规 7 4 2 2 2 5 2" xfId="31902"/>
    <cellStyle name="常规 3 2 2 2 6 7" xfId="31903"/>
    <cellStyle name="常规 6 4 5 5 2" xfId="31904"/>
    <cellStyle name="常规 4 4 4 6" xfId="31905"/>
    <cellStyle name="20% - 强调文字颜色 1 4" xfId="31906"/>
    <cellStyle name="常规 2 2 3 4 2 2 4 3" xfId="31907"/>
    <cellStyle name="常规 2 3 3 2 3 4 3" xfId="31908"/>
    <cellStyle name="常规 6 3 4 2 2 3 3" xfId="31909"/>
    <cellStyle name="常规 4 5 5 6" xfId="31910"/>
    <cellStyle name="常规 11 6 2 3 2 3" xfId="31911"/>
    <cellStyle name="常规 6 6 3 2 5 2" xfId="31912"/>
    <cellStyle name="强调文字颜色 4 2 3 3 6" xfId="31913"/>
    <cellStyle name="常规 6 7 5 3 3" xfId="31914"/>
    <cellStyle name="常规 10 3 4 2 2" xfId="31915"/>
    <cellStyle name="常规 4 3 2 3 7" xfId="31916"/>
    <cellStyle name="60% - 强调文字颜色 4 2 2 5 2 3" xfId="31917"/>
    <cellStyle name="20% - 强调文字颜色 2 2 3 6 2" xfId="31918"/>
    <cellStyle name="标题 1 2 2 3 2 2" xfId="31919"/>
    <cellStyle name="常规 10 6 3 2 3" xfId="31920"/>
    <cellStyle name="20% - 强调文字颜色 5 2 2 2 4" xfId="31921"/>
    <cellStyle name="60% - 强调文字颜色 3 2 4 3 3" xfId="31922"/>
    <cellStyle name="常规 3 4 6 6 2" xfId="31923"/>
    <cellStyle name="20% - 强调文字颜色 5 19 2" xfId="31924"/>
    <cellStyle name="常规 6 2 4 3" xfId="31925"/>
    <cellStyle name="常规 10 2 3 4 3 3" xfId="31926"/>
    <cellStyle name="常规 5 2 2 2 3 2 3" xfId="31927"/>
    <cellStyle name="常规 21 3 2 2 4 2 2" xfId="31928"/>
    <cellStyle name="20% - 强调文字颜色 6 15" xfId="31929"/>
    <cellStyle name="20% - 强调文字颜色 6 20" xfId="31930"/>
    <cellStyle name="40% - 强调文字颜色 6 2 2 9 2" xfId="31931"/>
    <cellStyle name="40% - 强调文字颜色 6 2 2 9" xfId="31932"/>
    <cellStyle name="40% - 强调文字颜色 6 2 2 8 2" xfId="31933"/>
    <cellStyle name="常规 15 3 2 8" xfId="31934"/>
    <cellStyle name="常规 6 4 5 5" xfId="31935"/>
    <cellStyle name="常规 7 5 2 3 4 2" xfId="31936"/>
    <cellStyle name="20% - 强调文字颜色 6 2 3 2 3 2" xfId="31937"/>
    <cellStyle name="常规 2 3 3 4 2 4 2" xfId="31938"/>
    <cellStyle name="20% - 强调文字颜色 3 2 2 3 5" xfId="31939"/>
    <cellStyle name="警告文本 2 3 2 4 3" xfId="31940"/>
    <cellStyle name="常规 2 2 3 4 3 5 2 2" xfId="31941"/>
    <cellStyle name="常规 2 2 4 2 2 6 3" xfId="31942"/>
    <cellStyle name="常规 9 7 2 5" xfId="31943"/>
    <cellStyle name="常规 6 5 3 4 2 6" xfId="31944"/>
    <cellStyle name="常规 2 3 3 7" xfId="31945"/>
    <cellStyle name="常规 6 6 3 5 3" xfId="31946"/>
    <cellStyle name="常规 52 2 4 2" xfId="31947"/>
    <cellStyle name="常规 47 2 4 2" xfId="31948"/>
    <cellStyle name="常规 3 3 2 3 3 3 2" xfId="31949"/>
    <cellStyle name="常规 6 7 3 3 3 3" xfId="31950"/>
    <cellStyle name="60% - 强调文字颜色 1 2 2 2 2 5" xfId="31951"/>
    <cellStyle name="40% - 强调文字颜色 5 14" xfId="31952"/>
    <cellStyle name="60% - 强调文字颜色 5 2 2 2 2 5" xfId="31953"/>
    <cellStyle name="常规 54 7" xfId="31954"/>
    <cellStyle name="常规 49 7" xfId="31955"/>
    <cellStyle name="常规 2 11 3" xfId="31956"/>
    <cellStyle name="常规 3 2 6 6 3" xfId="31957"/>
    <cellStyle name="40% - 强调文字颜色 6 2 2 5" xfId="31958"/>
    <cellStyle name="常规 2 2 2 2 3 3 3 2" xfId="31959"/>
    <cellStyle name="常规 6 5 2 2 3 2 3 2 2" xfId="31960"/>
    <cellStyle name="常规 2 3 2 7" xfId="31961"/>
    <cellStyle name="常规 6 6 3 4 3" xfId="31962"/>
    <cellStyle name="常规 10 3 3 4 2" xfId="31963"/>
    <cellStyle name="20% - 强调文字颜色 2 2 6" xfId="31964"/>
    <cellStyle name="常规 50 2 3 4" xfId="31965"/>
    <cellStyle name="常规 45 2 3 4" xfId="31966"/>
    <cellStyle name="常规 5 2 6 6 2 2" xfId="31967"/>
    <cellStyle name="20% - 强调文字颜色 5 18" xfId="31968"/>
    <cellStyle name="常规 8 4 2 2 3 3" xfId="31969"/>
    <cellStyle name="警告文本 2 5 4 3" xfId="31970"/>
    <cellStyle name="常规 10 3 2 2 6" xfId="31971"/>
    <cellStyle name="常规 2 2 2 3 4 3 2" xfId="31972"/>
    <cellStyle name="40% - 强调文字颜色 6 2 2 4 5" xfId="31973"/>
    <cellStyle name="常规 7 3 3 2 2 2 4 3" xfId="31974"/>
    <cellStyle name="常规 6 12 3" xfId="31975"/>
    <cellStyle name="常规 4 9 8" xfId="31976"/>
    <cellStyle name="常规 27 3 3 4 2" xfId="31977"/>
    <cellStyle name="常规 2 3 3 4 2 7" xfId="31978"/>
    <cellStyle name="常规 6 3 3 6 4 2 2" xfId="31979"/>
    <cellStyle name="20% - 强调文字颜色 6 2 3 2 6" xfId="31980"/>
    <cellStyle name="40% - 强调文字颜色 6 2 2 4 4" xfId="31981"/>
    <cellStyle name="常规 7 3 3 2 2 2 4 2" xfId="31982"/>
    <cellStyle name="常规 6 12 2" xfId="31983"/>
    <cellStyle name="常规 2 6 2 2 5 3" xfId="31984"/>
    <cellStyle name="常规 4 2 2 2 2 2 3 2 2" xfId="31985"/>
    <cellStyle name="60% - 强调文字颜色 3 2 6 6" xfId="31986"/>
    <cellStyle name="40% - 强调文字颜色 6 2 2 3 5" xfId="31987"/>
    <cellStyle name="常规 4 2 2 3 2 3 4 3" xfId="31988"/>
    <cellStyle name="40% - 强调文字颜色 5 2 2 2 2 6" xfId="31989"/>
    <cellStyle name="40% - 强调文字颜色 3 2 9" xfId="31990"/>
    <cellStyle name="常规 12 3 7 2" xfId="31991"/>
    <cellStyle name="常规 35 2 3 4 2 2" xfId="31992"/>
    <cellStyle name="40% - 强调文字颜色 2 19" xfId="31993"/>
    <cellStyle name="常规 7 3 3 4 3 5 2" xfId="31994"/>
    <cellStyle name="常规 8 2 2 3 2 3 2 3" xfId="31995"/>
    <cellStyle name="40% - 强调文字颜色 2 2 2 2 7 2" xfId="31996"/>
    <cellStyle name="好 2 2 4 2 3" xfId="31997"/>
    <cellStyle name="常规 7 4 3 6" xfId="31998"/>
    <cellStyle name="常规 2 3 3 5 2 2 3" xfId="31999"/>
    <cellStyle name="常规 11 6 4 4 3" xfId="32000"/>
    <cellStyle name="常规 10 3 3 2 5" xfId="32001"/>
    <cellStyle name="60% - 强调文字颜色 6 2 2 2 2 5" xfId="32002"/>
    <cellStyle name="常规 2 4 2 3 3 4" xfId="32003"/>
    <cellStyle name="常规 9 6 2 8 2" xfId="32004"/>
    <cellStyle name="计算 2 2 2 2" xfId="32005"/>
    <cellStyle name="常规 6 3 3 3 2 5" xfId="32006"/>
    <cellStyle name="标题 5 2 6" xfId="32007"/>
    <cellStyle name="常规 29 2 4 2" xfId="32008"/>
    <cellStyle name="常规 34 2 4 2" xfId="32009"/>
    <cellStyle name="常规 20 5 3 2 2" xfId="32010"/>
    <cellStyle name="常规 15 5 3 2 2" xfId="32011"/>
    <cellStyle name="常规 6 15 3 3" xfId="32012"/>
    <cellStyle name="常规 3 2 2 3 2 4 3 3" xfId="32013"/>
    <cellStyle name="40% - 强调文字颜色 6 2 2 2 8 3" xfId="32014"/>
    <cellStyle name="常规 15 2 2 4 4 2" xfId="32015"/>
    <cellStyle name="20% - 强调文字颜色 1 2 6 6" xfId="32016"/>
    <cellStyle name="常规 11 2 2 2 3" xfId="32017"/>
    <cellStyle name="常规 3 6 5 2 2 2" xfId="32018"/>
    <cellStyle name="常规 2 7 2 3 2 3" xfId="32019"/>
    <cellStyle name="常规 7 2 2 5 2 2 2" xfId="32020"/>
    <cellStyle name="60% - 强调文字颜色 6 2 2 2 2 4 2" xfId="32021"/>
    <cellStyle name="常规 10 12 6 3" xfId="32022"/>
    <cellStyle name="40% - 强调文字颜色 4 2 2 7" xfId="32023"/>
    <cellStyle name="常规 6 15 3" xfId="32024"/>
    <cellStyle name="常规 3 2 2 3 2 4 3" xfId="32025"/>
    <cellStyle name="40% - 强调文字颜色 6 2 2 2 8" xfId="32026"/>
    <cellStyle name="常规 2 4 3 5 3 2 2" xfId="32027"/>
    <cellStyle name="60% - 强调文字颜色 4 2 2 2 2 3 3" xfId="32028"/>
    <cellStyle name="注释 2 2 10 3" xfId="32029"/>
    <cellStyle name="常规 7 2 3 2 2 2 3 2" xfId="32030"/>
    <cellStyle name="常规 2 2 4 2 2 2 3" xfId="32031"/>
    <cellStyle name="常规 17 3 2 6 3" xfId="32032"/>
    <cellStyle name="常规 22 3 2 6 3" xfId="32033"/>
    <cellStyle name="常规 2 2 4 3 2 2 7" xfId="32034"/>
    <cellStyle name="常规 6 11 8 2 2" xfId="32035"/>
    <cellStyle name="常规 14 11" xfId="32036"/>
    <cellStyle name="常规 8 2 2 3 5" xfId="32037"/>
    <cellStyle name="常规 5 7 4 3" xfId="32038"/>
    <cellStyle name="常规 10 4 2 3 2 2 2" xfId="32039"/>
    <cellStyle name="常规 3 4 4 2 6" xfId="32040"/>
    <cellStyle name="常规 10 5 3 5" xfId="32041"/>
    <cellStyle name="常规 21 4 3 5 3" xfId="32042"/>
    <cellStyle name="常规 2 2 2 3 6 2" xfId="32043"/>
    <cellStyle name="常规 4 2 2 4 2 5 2 2" xfId="32044"/>
    <cellStyle name="常规 3 9 3 2 2 2" xfId="32045"/>
    <cellStyle name="常规 2 5 4 3 7" xfId="32046"/>
    <cellStyle name="常规 2 2 3 2 3 2 2 5 2" xfId="32047"/>
    <cellStyle name="常规 4 3 4 3 5" xfId="32048"/>
    <cellStyle name="常规 14 3 3 2 2" xfId="32049"/>
    <cellStyle name="常规 7 2 3 6 3 2" xfId="32050"/>
    <cellStyle name="常规 6 2 5 7" xfId="32051"/>
    <cellStyle name="常规 10 7 2 7 2" xfId="32052"/>
    <cellStyle name="常规 3 2 2 3 5 4" xfId="32053"/>
    <cellStyle name="常规 2 2 11" xfId="32054"/>
    <cellStyle name="常规 6 6 2 2 3 3 3 2 2" xfId="32055"/>
    <cellStyle name="常规 2 9 2 3" xfId="32056"/>
    <cellStyle name="40% - 强调文字颜色 1 2 4" xfId="32057"/>
    <cellStyle name="40% - 强调文字颜色 1 2 2 6" xfId="32058"/>
    <cellStyle name="常规 14 4 4 3 2" xfId="32059"/>
    <cellStyle name="60% - 强调文字颜色 5 2 2 3 5" xfId="32060"/>
    <cellStyle name="常规 2 2 3 2 6 5 2" xfId="32061"/>
    <cellStyle name="常规 10 2 3 3 2 2 2" xfId="32062"/>
    <cellStyle name="常规 6 8 2 2 2 4" xfId="32063"/>
    <cellStyle name="常规 46 2 5 3" xfId="32064"/>
    <cellStyle name="常规 51 2 5 3" xfId="32065"/>
    <cellStyle name="常规 10 2 3 2 4 4 3" xfId="32066"/>
    <cellStyle name="常规 6 6 2 2 2 3 2 2" xfId="32067"/>
    <cellStyle name="好 2 6 5" xfId="32068"/>
    <cellStyle name="常规 2 4 3 3 2 9" xfId="32069"/>
    <cellStyle name="常规 13 3 2 2" xfId="32070"/>
    <cellStyle name="常规 13 3 2 2 2 2 2" xfId="32071"/>
    <cellStyle name="40% - 强调文字颜色 6 2 2 2 3 5" xfId="32072"/>
    <cellStyle name="60% - 强调文字颜色 1 2 6 2" xfId="32073"/>
    <cellStyle name="标题 1 2 2 7" xfId="32074"/>
    <cellStyle name="常规 9 3 3 5" xfId="32075"/>
    <cellStyle name="好 2 4 3 2 2" xfId="32076"/>
    <cellStyle name="20% - 强调文字颜色 1 2 2 5" xfId="32077"/>
    <cellStyle name="常规 2 2 7 3 5 2" xfId="32078"/>
    <cellStyle name="常规 4 2 3 2 4 7" xfId="32079"/>
    <cellStyle name="差 2 2" xfId="32080"/>
    <cellStyle name="常规 6 2 2 2 2 2 2" xfId="32081"/>
    <cellStyle name="常规 7 2 4 3 3 5 3" xfId="32082"/>
    <cellStyle name="常规 11 5 7 2" xfId="32083"/>
    <cellStyle name="常规 4 3 4 2 4 3" xfId="32084"/>
    <cellStyle name="40% - 强调文字颜色 6 2 2 2 2 4 3" xfId="32085"/>
    <cellStyle name="常规 6 12 5 7" xfId="32086"/>
    <cellStyle name="40% - 强调文字颜色 5 2 5 2 3" xfId="32087"/>
    <cellStyle name="常规 4 2 4 2 2 3 2 2" xfId="32088"/>
    <cellStyle name="常规 6 10 3 2 3" xfId="32089"/>
    <cellStyle name="60% - 强调文字颜色 2 2 2 2 3 2" xfId="32090"/>
    <cellStyle name="40% - 强调文字颜色 6 2 2 2 2 4 2" xfId="32091"/>
    <cellStyle name="常规 11 5 6 2" xfId="32092"/>
    <cellStyle name="常规 7 2 4 3 3 4 3" xfId="32093"/>
    <cellStyle name="常规 26 2 3 4" xfId="32094"/>
    <cellStyle name="常规 31 2 3 4" xfId="32095"/>
    <cellStyle name="60% - 强调文字颜色 2 2 2 2 2 3" xfId="32096"/>
    <cellStyle name="常规 53 2 2 2" xfId="32097"/>
    <cellStyle name="常规 48 2 2 2" xfId="32098"/>
    <cellStyle name="常规 6 2 4 4 4 2" xfId="32099"/>
    <cellStyle name="常规 5 3 3 7 3" xfId="32100"/>
    <cellStyle name="常规 15 2 3 4 6" xfId="32101"/>
    <cellStyle name="常规 9 2 3 8 2" xfId="32102"/>
    <cellStyle name="常规 3 3 2 3 4 2 3" xfId="32103"/>
    <cellStyle name="常规 6 9 3 2 6 2" xfId="32104"/>
    <cellStyle name="常规 6 6 3 3 2 4 2 2" xfId="32105"/>
    <cellStyle name="常规 4 3 4 2 3 2" xfId="32106"/>
    <cellStyle name="常规 6 6 3 3 2 4 2" xfId="32107"/>
    <cellStyle name="常规 4 3 4 2 3" xfId="32108"/>
    <cellStyle name="常规 15 2 2 2 3 5" xfId="32109"/>
    <cellStyle name="强调文字颜色 1 2 6 4" xfId="32110"/>
    <cellStyle name="常规 6 7 2 2 4 6" xfId="32111"/>
    <cellStyle name="常规 6 5 2 2 2 2 3 3 2" xfId="32112"/>
    <cellStyle name="常规 2 2 3 3 3 3 2 2" xfId="32113"/>
    <cellStyle name="60% - 强调文字颜色 6 2 2 2 2 2" xfId="32114"/>
    <cellStyle name="常规 5 4 2 3 2 2 2" xfId="32115"/>
    <cellStyle name="常规 6 9 3 3 5 2" xfId="32116"/>
    <cellStyle name="常规 4 3 4 3 2 2" xfId="32117"/>
    <cellStyle name="常规 2 3 2 5 4 2" xfId="32118"/>
    <cellStyle name="常规 4 4 3 2 3" xfId="32119"/>
    <cellStyle name="常规 5 2 7 2 3" xfId="32120"/>
    <cellStyle name="40% - 强调文字颜色 6 2 2 11 2" xfId="32121"/>
    <cellStyle name="常规 6 4 3 2 8" xfId="32122"/>
    <cellStyle name="常规 8 2 2 2 2 5 2" xfId="32123"/>
    <cellStyle name="常规 3 2 2 2 2 3 4" xfId="32124"/>
    <cellStyle name="常规 6 4 2 9" xfId="32125"/>
    <cellStyle name="常规 10 8 6 2" xfId="32126"/>
    <cellStyle name="20% - 强调文字颜色 3 11 2" xfId="32127"/>
    <cellStyle name="常规 21 2 2 2 3 4" xfId="32128"/>
    <cellStyle name="检查单元格 2 2 4 5 2" xfId="32129"/>
    <cellStyle name="常规 13 5 2 2 2" xfId="32130"/>
    <cellStyle name="20% - 强调文字颜色 3 2 2 2 3 2 2" xfId="32131"/>
    <cellStyle name="常规 10 4 2 2 5" xfId="32132"/>
    <cellStyle name="40% - 强调文字颜色 6 2 2" xfId="32133"/>
    <cellStyle name="常规 6 4 2 6 4 3" xfId="32134"/>
    <cellStyle name="40% - 强调文字颜色 6 2 12 2" xfId="32135"/>
    <cellStyle name="40% - 强调文字颜色 3 2 2 2 2 2 3" xfId="32136"/>
    <cellStyle name="常规 3 3 2 2 3 5" xfId="32137"/>
    <cellStyle name="常规 7 4 6 2 2" xfId="32138"/>
    <cellStyle name="常规 7 8 2 3 3 2 3" xfId="32139"/>
    <cellStyle name="常规 36 7" xfId="32140"/>
    <cellStyle name="常规 41 7" xfId="32141"/>
    <cellStyle name="解释性文本 2 4 5" xfId="32142"/>
    <cellStyle name="常规 39 3 6 2" xfId="32143"/>
    <cellStyle name="常规 10 2 2 3 2 2" xfId="32144"/>
    <cellStyle name="常规 6 6 3 3 2 7" xfId="32145"/>
    <cellStyle name="常规 2 2 2 2 2 2 2 8" xfId="32146"/>
    <cellStyle name="常规 40 5 3" xfId="32147"/>
    <cellStyle name="常规 35 5 3" xfId="32148"/>
    <cellStyle name="解释性文本 2 3 3 3" xfId="32149"/>
    <cellStyle name="40% - 强调文字颜色 1 2 2 8 2" xfId="32150"/>
    <cellStyle name="注释 2 6" xfId="32151"/>
    <cellStyle name="常规 6 4 2 6 3 3" xfId="32152"/>
    <cellStyle name="40% - 强调文字颜色 6 2 11 2" xfId="32153"/>
    <cellStyle name="常规 3 2 2 2 2 4 3 3" xfId="32154"/>
    <cellStyle name="40% - 强调文字颜色 6 10 2" xfId="32155"/>
    <cellStyle name="60% - 强调文字颜色 1 2 2 2 2" xfId="32156"/>
    <cellStyle name="常规 6 9 2 3 4 2 2" xfId="32157"/>
    <cellStyle name="常规 6 10 3 2 2 4 3" xfId="32158"/>
    <cellStyle name="常规 6 9 2 3 4 2" xfId="32159"/>
    <cellStyle name="常规 21 2 2 2 4" xfId="32160"/>
    <cellStyle name="常规 2 3 5 2 2 7" xfId="32161"/>
    <cellStyle name="常规 3 2 3 2 5" xfId="32162"/>
    <cellStyle name="常规 7 4 4 9 2" xfId="32163"/>
    <cellStyle name="常规 4 2 9 3" xfId="32164"/>
    <cellStyle name="常规 6 10 2 2 2 3 2" xfId="32165"/>
    <cellStyle name="常规 10 2 2 9 2 2" xfId="32166"/>
    <cellStyle name="常规 2 4 2 6 2" xfId="32167"/>
    <cellStyle name="常规 6 6 4 4 2 2" xfId="32168"/>
    <cellStyle name="20% - 强调文字颜色 3 2 2 2 2 4 2" xfId="32169"/>
    <cellStyle name="常规 6 12 8" xfId="32170"/>
    <cellStyle name="40% - 强调文字颜色 3 2 3 2 2 2" xfId="32171"/>
    <cellStyle name="强调文字颜色 6 2 2 9 2 2" xfId="32172"/>
    <cellStyle name="40% - 强调文字颜色 5 4 2" xfId="32173"/>
    <cellStyle name="常规 21 2 2 2 2 2 3" xfId="32174"/>
    <cellStyle name="常规 10 8 3 2 2 2" xfId="32175"/>
    <cellStyle name="40% - 强调文字颜色 5 2 5 2 2" xfId="32176"/>
    <cellStyle name="常规 7 2 3 3 2 2 3 2 2" xfId="32177"/>
    <cellStyle name="常规 43 2 2 3" xfId="32178"/>
    <cellStyle name="常规 38 2 2 3" xfId="32179"/>
    <cellStyle name="常规 4 2 5 3 5" xfId="32180"/>
    <cellStyle name="标题 5 4 2" xfId="32181"/>
    <cellStyle name="强调文字颜色 4 2 2 2 2 4 2" xfId="32182"/>
    <cellStyle name="40% - 强调文字颜色 2 2 3 2 2 2" xfId="32183"/>
    <cellStyle name="链接单元格 2 3 5" xfId="32184"/>
    <cellStyle name="40% - 强调文字颜色 1 5" xfId="32185"/>
    <cellStyle name="常规 7 2 6 2 2 2 2 2" xfId="32186"/>
    <cellStyle name="强调文字颜色 6 2 2 5 3" xfId="32187"/>
    <cellStyle name="常规 10 2 4 3 5" xfId="32188"/>
    <cellStyle name="常规 6 4 3 6 2 2" xfId="32189"/>
    <cellStyle name="20% - 强调文字颜色 2 2 2 4 5" xfId="32190"/>
    <cellStyle name="常规 7 4 4 2 2 2 2" xfId="32191"/>
    <cellStyle name="20% - 强调文字颜色 4 2 5" xfId="32192"/>
    <cellStyle name="常规 45 4 3 3" xfId="32193"/>
    <cellStyle name="常规 50 4 3 3" xfId="32194"/>
    <cellStyle name="常规 5 2 3 2 2 3 3 3" xfId="32195"/>
    <cellStyle name="常规 6 5 5 2" xfId="32196"/>
    <cellStyle name="适中 2 2 6" xfId="32197"/>
    <cellStyle name="60% - 强调文字颜色 1 2 2 2 7 2" xfId="32198"/>
    <cellStyle name="常规 6 2 8 4 2 2" xfId="32199"/>
    <cellStyle name="常规 6 5 3 2 2 7" xfId="32200"/>
    <cellStyle name="常规 6 7 2 6 2" xfId="32201"/>
    <cellStyle name="常规 3 2 4 6" xfId="32202"/>
    <cellStyle name="常规 4 2 2 3 2 5 3" xfId="32203"/>
    <cellStyle name="常规 2 2 10 2 3 2" xfId="32204"/>
    <cellStyle name="强调文字颜色 3 2 2 2 8" xfId="32205"/>
    <cellStyle name="链接单元格 2 2 2 2 2 2" xfId="32206"/>
    <cellStyle name="标题 4 2 2 6 2" xfId="32207"/>
    <cellStyle name="常规 10 8 3 2 3" xfId="32208"/>
    <cellStyle name="常规 3 2 2 2 3 3 2 2" xfId="32209"/>
    <cellStyle name="常规 2 3 3 3 2 6 2" xfId="32210"/>
    <cellStyle name="20% - 强调文字颜色 6 2 2 2 5 2" xfId="32211"/>
    <cellStyle name="常规 2 5 4 4 3" xfId="32212"/>
    <cellStyle name="20% - 强调文字颜色 1 2 5 3 2" xfId="32213"/>
    <cellStyle name="40% - 强调文字颜色 5 2 5 3" xfId="32214"/>
    <cellStyle name="注释 2 2 2 4 2 2" xfId="32215"/>
    <cellStyle name="常规 6 7 2 2 3 4 2" xfId="32216"/>
    <cellStyle name="常规 7 2 3 3 2 2 3 3" xfId="32217"/>
    <cellStyle name="常规 6 2 2 3 3 5 2" xfId="32218"/>
    <cellStyle name="标题 5 2 2" xfId="32219"/>
    <cellStyle name="常规 2 2 15 4" xfId="32220"/>
    <cellStyle name="常规 40 2 8" xfId="32221"/>
    <cellStyle name="常规 35 2 8" xfId="32222"/>
    <cellStyle name="40% - 强调文字颜色 4 2 3 2 4 3" xfId="32223"/>
    <cellStyle name="常规 2 2 5" xfId="32224"/>
    <cellStyle name="常规 10 8 3 2 2" xfId="32225"/>
    <cellStyle name="强调文字颜色 1 2 2 2" xfId="32226"/>
    <cellStyle name="常规 2 2 5 2 2 2 3" xfId="32227"/>
    <cellStyle name="常规 7 2 3 3 2 2 3 2" xfId="32228"/>
    <cellStyle name="40% - 强调文字颜色 5 2 5 2" xfId="32229"/>
    <cellStyle name="常规 3 2 2 2 2 4 4" xfId="32230"/>
    <cellStyle name="常规 3 4 2 2 2 4 2 2" xfId="32231"/>
    <cellStyle name="常规 9 6 3 3" xfId="32232"/>
    <cellStyle name="40% - 强调文字颜色 5 2 4 4" xfId="32233"/>
    <cellStyle name="常规 21 2 3 2 2" xfId="32234"/>
    <cellStyle name="常规 16 2 3 2 2" xfId="32235"/>
    <cellStyle name="常规 2 4 3 3 2 4 5" xfId="32236"/>
    <cellStyle name="常规 6 7 2 5 2" xfId="32237"/>
    <cellStyle name="常规 3 2 3 6" xfId="32238"/>
    <cellStyle name="常规 3 3 2 2 2 2 5 2" xfId="32239"/>
    <cellStyle name="60% - 强调文字颜色 2 2 2 6 2" xfId="32240"/>
    <cellStyle name="常规 6 4 4 4 4 2 2" xfId="32241"/>
    <cellStyle name="40% - 强调文字颜色 5 2 4 3 3" xfId="32242"/>
    <cellStyle name="20% - 强调文字颜色 6 2 2 2 3 4" xfId="32243"/>
    <cellStyle name="常规 25 6 3" xfId="32244"/>
    <cellStyle name="常规 30 6 3" xfId="32245"/>
    <cellStyle name="常规 17 3 2 2 2 2 2" xfId="32246"/>
    <cellStyle name="常规 22 3 2 2 2 2 2" xfId="32247"/>
    <cellStyle name="常规 3 2 3 4" xfId="32248"/>
    <cellStyle name="常规 2 6 9 2 2" xfId="32249"/>
    <cellStyle name="常规 2 3 3 2 6 2 2" xfId="32250"/>
    <cellStyle name="常规 7 2 4 4 2 3" xfId="32251"/>
    <cellStyle name="常规 7 2 4 3 2 6 2" xfId="32252"/>
    <cellStyle name="常规 2 2 3 5 2 3" xfId="32253"/>
    <cellStyle name="常规 7 2 3 4 2 3 4 2 2" xfId="32254"/>
    <cellStyle name="常规 6 9 3 2 4 3" xfId="32255"/>
    <cellStyle name="60% - 强调文字颜色 6 2 9 2" xfId="32256"/>
    <cellStyle name="常规 2 6 2 3 6 2 2" xfId="32257"/>
    <cellStyle name="常规 22 4 4 5 2" xfId="32258"/>
    <cellStyle name="40% - 强调文字颜色 5 13" xfId="32259"/>
    <cellStyle name="60% - 强调文字颜色 5 2 2 2 2 4" xfId="32260"/>
    <cellStyle name="常规 6 2 4 3 2 2 2" xfId="32261"/>
    <cellStyle name="常规 15 2 4 2 4 2 2" xfId="32262"/>
    <cellStyle name="40% - 强调文字颜色 5 2 3 6" xfId="32263"/>
    <cellStyle name="常规 7 3 3 2 2 6 2 2" xfId="32264"/>
    <cellStyle name="常规 6 10 2 2 3 2 2" xfId="32265"/>
    <cellStyle name="常规 3 5 4 4 2 2" xfId="32266"/>
    <cellStyle name="常规 55 2 8" xfId="32267"/>
    <cellStyle name="常规 6 10 3 2" xfId="32268"/>
    <cellStyle name="60% - 强调文字颜色 1 2 2 2 2 3 3" xfId="32269"/>
    <cellStyle name="常规 2 6 2 2 3 3 2" xfId="32270"/>
    <cellStyle name="常规 2 2 3 4 7 3" xfId="32271"/>
    <cellStyle name="20% - 强调文字颜色 2 2 3 4 3" xfId="32272"/>
    <cellStyle name="常规 6 5 2 8 3" xfId="32273"/>
    <cellStyle name="20% - 强调文字颜色 5 2 3 7 2" xfId="32274"/>
    <cellStyle name="解释性文本 2 2 2 2 2 2 2" xfId="32275"/>
    <cellStyle name="常规 25 6 2" xfId="32276"/>
    <cellStyle name="常规 30 6 2" xfId="32277"/>
    <cellStyle name="常规 6 5 5 3 5" xfId="32278"/>
    <cellStyle name="常规 17 2 2 2 2 2 2" xfId="32279"/>
    <cellStyle name="常规 22 2 2 2 2 2 2" xfId="32280"/>
    <cellStyle name="20% - 强调文字颜色 6 2 2 2 3 3" xfId="32281"/>
    <cellStyle name="常规 2 3 3 3 2 4 3" xfId="32282"/>
    <cellStyle name="40% - 强调文字颜色 5 2 3 4" xfId="32283"/>
    <cellStyle name="常规 4 2 2 3 2 3 3" xfId="32284"/>
    <cellStyle name="标题 4 2 2 4 2" xfId="32285"/>
    <cellStyle name="常规 4 2 4 2 2 4 2" xfId="32286"/>
    <cellStyle name="20% - 强调文字颜色 6 2 4 3" xfId="32287"/>
    <cellStyle name="常规 7 4 3 3 4 2 2" xfId="32288"/>
    <cellStyle name="常规 27 4 3 3 2" xfId="32289"/>
    <cellStyle name="常规 6 3 2 2 3 3 3" xfId="32290"/>
    <cellStyle name="40% - 强调文字颜色 5 2 3 3 3 3" xfId="32291"/>
    <cellStyle name="链接单元格 2 6 2 2" xfId="32292"/>
    <cellStyle name="常规 32 4 3 2 2" xfId="32293"/>
    <cellStyle name="常规 27 4 3 2 2" xfId="32294"/>
    <cellStyle name="40% - 强调文字颜色 5 2 3 3 2 3" xfId="32295"/>
    <cellStyle name="常规 2 2 2 2" xfId="32296"/>
    <cellStyle name="常规 21 3 3 6" xfId="32297"/>
    <cellStyle name="60% - 强调文字颜色 2 2 6 6" xfId="32298"/>
    <cellStyle name="常规 2 6 2 3 7 3" xfId="32299"/>
    <cellStyle name="60% - 强调文字颜色 1 2 2 2 2 3 2" xfId="32300"/>
    <cellStyle name="常规 7 5 10 2" xfId="32301"/>
    <cellStyle name="常规 6 5 3 2 2 5 2 2" xfId="32302"/>
    <cellStyle name="40% - 强调文字颜色 4 2 2 4 6" xfId="32303"/>
    <cellStyle name="40% - 强调文字颜色 5 2 3 3" xfId="32304"/>
    <cellStyle name="常规 5 2 4 2 3 2 2 2" xfId="32305"/>
    <cellStyle name="常规 3 3 2 8 2 2" xfId="32306"/>
    <cellStyle name="常规 6 7 3 4 4 2 2" xfId="32307"/>
    <cellStyle name="常规 2 4 2 4 3 3 2" xfId="32308"/>
    <cellStyle name="常规 9 2 2 2 2 3" xfId="32309"/>
    <cellStyle name="常规 3 4 5 5 2 2" xfId="32310"/>
    <cellStyle name="20% - 强调文字颜色 1 5 2" xfId="32311"/>
    <cellStyle name="常规 3 2 3 2 3" xfId="32312"/>
    <cellStyle name="常规 15 2 3 3 3 2" xfId="32313"/>
    <cellStyle name="警告文本 2 2 2 7 2" xfId="32314"/>
    <cellStyle name="常规 6 5 2 2 4 3 3" xfId="32315"/>
    <cellStyle name="差 2 2 5 2" xfId="32316"/>
    <cellStyle name="常规 2 4 2 4 3 7 2" xfId="32317"/>
    <cellStyle name="40% - 强调文字颜色 5 2 3 2 4 3" xfId="32318"/>
    <cellStyle name="60% - 强调文字颜色 6 2 11" xfId="32319"/>
    <cellStyle name="标题 3 2 3 3" xfId="32320"/>
    <cellStyle name="常规 11 5 4 2 2" xfId="32321"/>
    <cellStyle name="常规 6 2 5 2 6" xfId="32322"/>
    <cellStyle name="常规 6 3 2 2 2 2 2 3" xfId="32323"/>
    <cellStyle name="40% - 强调文字颜色 6 2 2 2 9" xfId="32324"/>
    <cellStyle name="常规 3 2 2 3 2 4 4" xfId="32325"/>
    <cellStyle name="常规 6 15 4" xfId="32326"/>
    <cellStyle name="常规 6 6 2 2 7 3" xfId="32327"/>
    <cellStyle name="强调文字颜色 3 2 2 8" xfId="32328"/>
    <cellStyle name="常规 2 6 2 2 2 2 2" xfId="32329"/>
    <cellStyle name="常规 3 3 2 3 2 3 4 2" xfId="32330"/>
    <cellStyle name="60% - 强调文字颜色 3 2 3 5 2" xfId="32331"/>
    <cellStyle name="常规 7 2 2 2 2 3 3 2" xfId="32332"/>
    <cellStyle name="常规 2 2 6 2 2" xfId="32333"/>
    <cellStyle name="常规 49 2 3 4" xfId="32334"/>
    <cellStyle name="常规 54 2 3 4" xfId="32335"/>
    <cellStyle name="常规 2 2 3 3 6 3" xfId="32336"/>
    <cellStyle name="20% - 强调文字颜色 2 16" xfId="32337"/>
    <cellStyle name="20% - 强调文字颜色 2 2 2 3 3" xfId="32338"/>
    <cellStyle name="常规 2 5 11" xfId="32339"/>
    <cellStyle name="常规 6 2 2 2 2 9" xfId="32340"/>
    <cellStyle name="60% - 强调文字颜色 3 2 2 2 3 2" xfId="32341"/>
    <cellStyle name="常规 7 9 2" xfId="32342"/>
    <cellStyle name="20% - 强调文字颜色 5 2 3 6" xfId="32343"/>
    <cellStyle name="常规 30 5" xfId="32344"/>
    <cellStyle name="常规 25 5" xfId="32345"/>
    <cellStyle name="20% - 强调文字颜色 3 6" xfId="32346"/>
    <cellStyle name="常规 6 5 3 6 4" xfId="32347"/>
    <cellStyle name="常规 10 2 5 2 2 4 2" xfId="32348"/>
    <cellStyle name="60% - 强调文字颜色 3 2 2 2 2 3 3" xfId="32349"/>
    <cellStyle name="常规 2 2 2 3 3 6 2 2" xfId="32350"/>
    <cellStyle name="20% - 强调文字颜色 1 2 2 11 2" xfId="32351"/>
    <cellStyle name="强调文字颜色 5 2 2 4 6" xfId="32352"/>
    <cellStyle name="常规 5 3 6" xfId="32353"/>
    <cellStyle name="60% - 强调文字颜色 6 2 10" xfId="32354"/>
    <cellStyle name="标题 3 2 3 2" xfId="32355"/>
    <cellStyle name="常规 2 2 3 2 3 2 3 2 2 2" xfId="32356"/>
    <cellStyle name="常规 10 2 10 2 2" xfId="32357"/>
    <cellStyle name="常规 6 3 3 3 3 2 2 2" xfId="32358"/>
    <cellStyle name="常规 14 3 2 7" xfId="32359"/>
    <cellStyle name="常规 7 2 3 5 8" xfId="32360"/>
    <cellStyle name="40% - 强调文字颜色 4 2 3 2 2 3" xfId="32361"/>
    <cellStyle name="常规 6 3 2 2 2 2 3 4 2" xfId="32362"/>
    <cellStyle name="好 2 4 4 2 3" xfId="32363"/>
    <cellStyle name="常规 9 4 3 6" xfId="32364"/>
    <cellStyle name="常规 2 7 9" xfId="32365"/>
    <cellStyle name="常规 3 3 2 3 2 5 2 2" xfId="32366"/>
    <cellStyle name="60% - 强调文字颜色 3 2 5 3 2" xfId="32367"/>
    <cellStyle name="常规 10 2 3 2 4 2" xfId="32368"/>
    <cellStyle name="常规 51 2 3" xfId="32369"/>
    <cellStyle name="常规 46 2 3" xfId="32370"/>
    <cellStyle name="常规 6 12 5 5 3" xfId="32371"/>
    <cellStyle name="常规 4 2 5 2 2 4 2 2" xfId="32372"/>
    <cellStyle name="常规 4 6 2 6" xfId="32373"/>
    <cellStyle name="常规 6 3 2 2 3 2 3" xfId="32374"/>
    <cellStyle name="常规 22 4 2 2 4 2 2" xfId="32375"/>
    <cellStyle name="20% - 强调文字颜色 3 2 2 2 2 2 3" xfId="32376"/>
    <cellStyle name="常规 7 2 3 4 2 7 2" xfId="32377"/>
    <cellStyle name="60% - 强调文字颜色 1 2 3 2 2 2" xfId="32378"/>
    <cellStyle name="60% - 强调文字颜色 6 2 8" xfId="32379"/>
    <cellStyle name="常规 5 2 2 3 2 3 2 3" xfId="32380"/>
    <cellStyle name="常规 3 10 2 7" xfId="32381"/>
    <cellStyle name="常规 9 3 3" xfId="32382"/>
    <cellStyle name="20% - 强调文字颜色 4 2 6 4" xfId="32383"/>
    <cellStyle name="常规 2 9 4 2 3" xfId="32384"/>
    <cellStyle name="常规 10 2 6 5 2" xfId="32385"/>
    <cellStyle name="40% - 强调文字颜色 5 2 2 8 2" xfId="32386"/>
    <cellStyle name="40% - 强调文字颜色 5 2 2 8" xfId="32387"/>
    <cellStyle name="40% - 强调文字颜色 5 2 2 7" xfId="32388"/>
    <cellStyle name="常规 10 2 3 2 2 6 3" xfId="32389"/>
    <cellStyle name="输出" xfId="32390" builtinId="21"/>
    <cellStyle name="常规 2 2 8 2 3 4 3" xfId="32391"/>
    <cellStyle name="常规 6 12 2 3 2 2" xfId="32392"/>
    <cellStyle name="常规 30 5 4" xfId="32393"/>
    <cellStyle name="20% - 强调文字颜色 6 2 2 2 2 5" xfId="32394"/>
    <cellStyle name="常规 2 3 3 3 2 3 5" xfId="32395"/>
    <cellStyle name="注释 2 4 3 3" xfId="32396"/>
    <cellStyle name="常规 8 3 7 2 2" xfId="32397"/>
    <cellStyle name="警告文本 2 2 7 3" xfId="32398"/>
    <cellStyle name="常规 2 2 2 2 5 3 2 2" xfId="32399"/>
    <cellStyle name="40% - 强调文字颜色 5 2 2 6" xfId="32400"/>
    <cellStyle name="常规 6 3 2 2 3 2 4 2 2" xfId="32401"/>
    <cellStyle name="常规 4 5 2 2 4 2" xfId="32402"/>
    <cellStyle name="常规 7 2 6 2 3 3" xfId="32403"/>
    <cellStyle name="常规 2 3 3 4 4 3 2" xfId="32404"/>
    <cellStyle name="常规 6 3 4 4 3 2 2" xfId="32405"/>
    <cellStyle name="常规 6 6 4 5" xfId="32406"/>
    <cellStyle name="常规 58 2 6 3" xfId="32407"/>
    <cellStyle name="常规 13 10 2" xfId="32408"/>
    <cellStyle name="链接单元格" xfId="32409" builtinId="24"/>
    <cellStyle name="常规 6 7 3 2 5 2 2" xfId="32410"/>
    <cellStyle name="常规 3 2 2 2 2 2 4" xfId="32411"/>
    <cellStyle name="20% - 强调文字颜色 3 2 2 10 2" xfId="32412"/>
    <cellStyle name="汇总 2 2 10" xfId="32413"/>
    <cellStyle name="常规 22 7 3 2 2" xfId="32414"/>
    <cellStyle name="常规 6 9 4 6 2" xfId="32415"/>
    <cellStyle name="常规 5 4 4 6" xfId="32416"/>
    <cellStyle name="20% - 强调文字颜色 6 2 2 2 2 3" xfId="32417"/>
    <cellStyle name="60% - 强调文字颜色 2 2 2 5 6" xfId="32418"/>
    <cellStyle name="常规 2 3 3 3 2 3 3" xfId="32419"/>
    <cellStyle name="常规 30 5 2" xfId="32420"/>
    <cellStyle name="常规 25 5 2" xfId="32421"/>
    <cellStyle name="常规 6 5 2 7 3" xfId="32422"/>
    <cellStyle name="20% - 强调文字颜色 5 2 3 6 2" xfId="32423"/>
    <cellStyle name="40% - 强调文字颜色 5 2 2 4" xfId="32424"/>
    <cellStyle name="标题 4 2 2 3 2" xfId="32425"/>
    <cellStyle name="常规 2 6 5 4" xfId="32426"/>
    <cellStyle name="强调文字颜色 6 2 2 2 3 5" xfId="32427"/>
    <cellStyle name="常规 5 2 2 3 2 3 2 2 2" xfId="32428"/>
    <cellStyle name="常规 6 9 3 2 2 3" xfId="32429"/>
    <cellStyle name="常规 2 2 7 9 2" xfId="32430"/>
    <cellStyle name="60% - 强调文字颜色 6 2 7 2" xfId="32431"/>
    <cellStyle name="常规 7 3 2 3 4 6" xfId="32432"/>
    <cellStyle name="常规 6 5 5 6 2" xfId="32433"/>
    <cellStyle name="常规 2 2 2 4 2 4 2" xfId="32434"/>
    <cellStyle name="常规 10 5 3" xfId="32435"/>
    <cellStyle name="常规 10 2 2 3 3 2 2" xfId="32436"/>
    <cellStyle name="20% - 强调文字颜色 1 2 2 5 5" xfId="32437"/>
    <cellStyle name="常规 7 4 3 2 2 3 2" xfId="32438"/>
    <cellStyle name="强调文字颜色 6 2 2 2 2 5" xfId="32439"/>
    <cellStyle name="常规 2 6 4 4" xfId="32440"/>
    <cellStyle name="常规 6 2 2 4 3 3 2" xfId="32441"/>
    <cellStyle name="40% - 强调文字颜色 2 2 14" xfId="32442"/>
    <cellStyle name="40% - 强调文字颜色 5 2 2 2 8 2" xfId="32443"/>
    <cellStyle name="常规 2 3 2 2 2 3 3 2 2" xfId="32444"/>
    <cellStyle name="常规 41 3 2" xfId="32445"/>
    <cellStyle name="常规 36 3 2" xfId="32446"/>
    <cellStyle name="常规 2 5 5 3 2 3" xfId="32447"/>
    <cellStyle name="常规 2 3 5 3 5" xfId="32448"/>
    <cellStyle name="常规 15 3 3 2 7" xfId="32449"/>
    <cellStyle name="常规 10 4 2 3 4" xfId="32450"/>
    <cellStyle name="常规 51 4 3 2 2" xfId="32451"/>
    <cellStyle name="常规 46 4 3 2 2" xfId="32452"/>
    <cellStyle name="常规 2 3 6 2 8 2" xfId="32453"/>
    <cellStyle name="常规 5 5 3 2 4" xfId="32454"/>
    <cellStyle name="常规 2 4 3 5 4 3" xfId="32455"/>
    <cellStyle name="强调文字颜色 3 2 4 4 2 2" xfId="32456"/>
    <cellStyle name="60% - 强调文字颜色 6 2" xfId="32457"/>
    <cellStyle name="常规 2 3 3 3 9" xfId="32458"/>
    <cellStyle name="20% - 强调文字颜色 3 2 2 6" xfId="32459"/>
    <cellStyle name="常规 10 2 5 9" xfId="32460"/>
    <cellStyle name="60% - 强调文字颜色 4 2 2 2 2 4 2" xfId="32461"/>
    <cellStyle name="常规 5 2 2 5 2 2 2" xfId="32462"/>
    <cellStyle name="常规 10 2 6 3 3 2" xfId="32463"/>
    <cellStyle name="常规 35 6" xfId="32464"/>
    <cellStyle name="常规 40 6" xfId="32465"/>
    <cellStyle name="解释性文本 2 3 4" xfId="32466"/>
    <cellStyle name="常规 2 2 3 2 4 7 2" xfId="32467"/>
    <cellStyle name="常规 6 2 4 2 7 3" xfId="32468"/>
    <cellStyle name="60% - 强调文字颜色 4 2 9 2" xfId="32469"/>
    <cellStyle name="常规 10 2 5 4 3 2 2" xfId="32470"/>
    <cellStyle name="常规 3 4 2 8" xfId="32471"/>
    <cellStyle name="常规 5 2 4 3 3 2" xfId="32472"/>
    <cellStyle name="常规 3 2 2 3 2 3 5 2 2" xfId="32473"/>
    <cellStyle name="常规 11 4 2 2 2 2" xfId="32474"/>
    <cellStyle name="常规 2 3 3 7 8 2" xfId="32475"/>
    <cellStyle name="常规 2 3 3 2 2 2 2 3" xfId="32476"/>
    <cellStyle name="常规 2 2 2 2 2 2 3 3 3" xfId="32477"/>
    <cellStyle name="常规 52 4 5 2" xfId="32478"/>
    <cellStyle name="常规 47 4 5 2" xfId="32479"/>
    <cellStyle name="常规 11 4 4 3 2" xfId="32480"/>
    <cellStyle name="60% - 强调文字颜色 2 2 2 3 5" xfId="32481"/>
    <cellStyle name="常规 7 2 4 3 2 2 4 2" xfId="32482"/>
    <cellStyle name="强调文字颜色 3 2 3 3 4 2" xfId="32483"/>
    <cellStyle name="常规 2 4 2 4 6 3" xfId="32484"/>
    <cellStyle name="常规 6 5 2 2 2 3 5 2" xfId="32485"/>
    <cellStyle name="常规 2 3 5 2 2 3 3" xfId="32486"/>
    <cellStyle name="60% - 强调文字颜色 2 2 2 5 4" xfId="32487"/>
    <cellStyle name="常规 4 2 2 2 3 5 2 2" xfId="32488"/>
    <cellStyle name="常规 3 2 3 3 2 3 3 2 2" xfId="32489"/>
    <cellStyle name="40% - 强调文字颜色 3 2 8" xfId="32490"/>
    <cellStyle name="40% - 强调文字颜色 5 2 2 2 2 5" xfId="32491"/>
    <cellStyle name="常规 3 4 3 4 4 2" xfId="32492"/>
    <cellStyle name="常规 8 5 3 6" xfId="32493"/>
    <cellStyle name="常规 2 2 2 2 2 3 2 5 2" xfId="32494"/>
    <cellStyle name="常规 4 4 4 2 3" xfId="32495"/>
    <cellStyle name="常规 2 3 2 6 4 2" xfId="32496"/>
    <cellStyle name="常规 6 6 3 4 2 4 2" xfId="32497"/>
    <cellStyle name="常规 6 2 2 6 2 3" xfId="32498"/>
    <cellStyle name="40% - 强调文字颜色 2 2 2 2 2 2 2" xfId="32499"/>
    <cellStyle name="常规 2 2 2 2 2 2 3 2 3" xfId="32500"/>
    <cellStyle name="40% - 强调文字颜色 2 2 2 4 4 3" xfId="32501"/>
    <cellStyle name="常规 6 6 2 3 2 6" xfId="32502"/>
    <cellStyle name="常规 63 6" xfId="32503"/>
    <cellStyle name="常规 58 6" xfId="32504"/>
    <cellStyle name="常规 2 15 2" xfId="32505"/>
    <cellStyle name="常规 2 20 2" xfId="32506"/>
    <cellStyle name="常规 15 3 2 2 2 2 2 2" xfId="32507"/>
    <cellStyle name="60% - 强调文字颜色 1 2 3 3 3 2" xfId="32508"/>
    <cellStyle name="常规 3 2 2 4 7 2" xfId="32509"/>
    <cellStyle name="常规 2 4 3 2 2 4 2" xfId="32510"/>
    <cellStyle name="常规 6 6 3 3 2 2 5 2" xfId="32511"/>
    <cellStyle name="常规 2 2 2 2 2 2 2 3 5 2" xfId="32512"/>
    <cellStyle name="常规 2 2 3 2 4 2 5" xfId="32513"/>
    <cellStyle name="常规 9 2 6 2 2" xfId="32514"/>
    <cellStyle name="常规 5 2 2 5 5" xfId="32515"/>
    <cellStyle name="常规 53 2 2 2 2" xfId="32516"/>
    <cellStyle name="常规 48 2 2 2 2" xfId="32517"/>
    <cellStyle name="40% - 强调文字颜色 5 2 2 2" xfId="32518"/>
    <cellStyle name="常规 4 2 2 5 3 2" xfId="32519"/>
    <cellStyle name="20% - 强调文字颜色 5 2 5 6" xfId="32520"/>
    <cellStyle name="强调文字颜色 4 2 2 4 2 2 2" xfId="32521"/>
    <cellStyle name="常规 27 5" xfId="32522"/>
    <cellStyle name="常规 32 5" xfId="32523"/>
    <cellStyle name="常规 2 2 4 3 2 2 3 2" xfId="32524"/>
    <cellStyle name="常规 2 2 2 6 3 3" xfId="32525"/>
    <cellStyle name="常规 6 6 2 4 2 3 3" xfId="32526"/>
    <cellStyle name="20% - 强调文字颜色 4 2 2 5 4 3" xfId="32527"/>
    <cellStyle name="常规 2 10 3" xfId="32528"/>
    <cellStyle name="常规 53 7" xfId="32529"/>
    <cellStyle name="常规 48 7" xfId="32530"/>
    <cellStyle name="常规 10 2 5 3 6 2" xfId="32531"/>
    <cellStyle name="常规 5 2 4 3 5" xfId="32532"/>
    <cellStyle name="常规 5 2 2 4 2 5 2" xfId="32533"/>
    <cellStyle name="20% - 强调文字颜色 4 8 2" xfId="32534"/>
    <cellStyle name="常规 2 2 2 2 2 2 2 2 3 3" xfId="32535"/>
    <cellStyle name="常规 4 2 5 7 2 2" xfId="32536"/>
    <cellStyle name="40% - 强调文字颜色 5 2 2 12" xfId="32537"/>
    <cellStyle name="常规 2 3 9 3" xfId="32538"/>
    <cellStyle name="常规 2 4 2 4 2" xfId="32539"/>
    <cellStyle name="20% - 强调文字颜色 3 2 2 2 2 2 2" xfId="32540"/>
    <cellStyle name="40% - 强调文字颜色 5 2 2" xfId="32541"/>
    <cellStyle name="常规 2 2 3 5 3 3 3" xfId="32542"/>
    <cellStyle name="40% - 强调文字颜色 5 2 2 3 2" xfId="32543"/>
    <cellStyle name="常规 2 3 7 3 6" xfId="32544"/>
    <cellStyle name="常规 2 4 2 2 2 6" xfId="32545"/>
    <cellStyle name="计算 2 3 2" xfId="32546"/>
    <cellStyle name="常规 4 2 6 2 2 2 2" xfId="32547"/>
    <cellStyle name="常规 6 4 2 4 7 2" xfId="32548"/>
    <cellStyle name="常规 6 4 2 2 2 2 5 3" xfId="32549"/>
    <cellStyle name="常规 2 4 2 2 2 2 6" xfId="32550"/>
    <cellStyle name="常规 21 4 3 2 3" xfId="32551"/>
    <cellStyle name="40% - 强调文字颜色 5 2 13" xfId="32552"/>
    <cellStyle name="常规 8 2 2 2 2 3 5" xfId="32553"/>
    <cellStyle name="常规 2 10 4 2 2" xfId="32554"/>
    <cellStyle name="常规 6 3 2 2 2 3 2 2 2" xfId="32555"/>
    <cellStyle name="40% - 强调文字颜色 5 2 11 2" xfId="32556"/>
    <cellStyle name="常规 8 2 2 2 2 3 3 2" xfId="32557"/>
    <cellStyle name="常规 21 3 2 3 4 3" xfId="32558"/>
    <cellStyle name="常规 10 2 4 3 3 2 2" xfId="32559"/>
    <cellStyle name="常规 6 6 3 5 4" xfId="32560"/>
    <cellStyle name="常规 2 3 3 8" xfId="32561"/>
    <cellStyle name="常规 10 3 3 5 3" xfId="32562"/>
    <cellStyle name="常规 47 2 7 2" xfId="32563"/>
    <cellStyle name="常规 52 2 7 2" xfId="32564"/>
    <cellStyle name="常规 3 3 2 3 3 6 2" xfId="32565"/>
    <cellStyle name="常规 67 2" xfId="32566"/>
    <cellStyle name="常规 72 2" xfId="32567"/>
    <cellStyle name="常规 12 3 3 6" xfId="32568"/>
    <cellStyle name="常规 10 7 4 5 3" xfId="32569"/>
    <cellStyle name="常规 2 5 6 3 2" xfId="32570"/>
    <cellStyle name="常规 27 3 2 2 2 3" xfId="32571"/>
    <cellStyle name="常规 3 7 8 3" xfId="32572"/>
    <cellStyle name="常规 4 2 8 4" xfId="32573"/>
    <cellStyle name="常规 14 2 5 2 2" xfId="32574"/>
    <cellStyle name="常规 6 2 2 7 2" xfId="32575"/>
    <cellStyle name="20% - 强调文字颜色 5 12" xfId="32576"/>
    <cellStyle name="常规 6 9 2 3 3 2 2" xfId="32577"/>
    <cellStyle name="常规 4 2 3 2 2 2 2 2" xfId="32578"/>
    <cellStyle name="常规 6 3 5 7" xfId="32579"/>
    <cellStyle name="常规 7 2 3 7 3 2" xfId="32580"/>
    <cellStyle name="常规 14 3 4 2 2" xfId="32581"/>
    <cellStyle name="常规 2 2 10 3 4" xfId="32582"/>
    <cellStyle name="常规 10 3 5 2 3" xfId="32583"/>
    <cellStyle name="60% - 强调文字颜色 4 2 2 2 3 6" xfId="32584"/>
    <cellStyle name="60% - 强调文字颜色 4 2 2 2 2 6" xfId="32585"/>
    <cellStyle name="40% - 强调文字颜色 4 5 2" xfId="32586"/>
    <cellStyle name="强调文字颜色 4 2 2 2 3 4" xfId="32587"/>
    <cellStyle name="40% - 强调文字颜色 2 2 3 3 2" xfId="32588"/>
    <cellStyle name="20% - 强调文字颜色 3 2 13" xfId="32589"/>
    <cellStyle name="常规 7 4 3 2 5" xfId="32590"/>
    <cellStyle name="常规 6 3 3 3 2 2 3" xfId="32591"/>
    <cellStyle name="标题 5 2 3 3" xfId="32592"/>
    <cellStyle name="强调文字颜色 6 2 2 8 2 2" xfId="32593"/>
    <cellStyle name="40% - 强调文字颜色 4 4 2" xfId="32594"/>
    <cellStyle name="常规 47" xfId="32595"/>
    <cellStyle name="常规 52" xfId="32596"/>
    <cellStyle name="40% - 强调文字颜色 4 3 2" xfId="32597"/>
    <cellStyle name="常规 3 3 2 3 3 5 3" xfId="32598"/>
    <cellStyle name="常规 52 2 6 3" xfId="32599"/>
    <cellStyle name="常规 47 2 6 3" xfId="32600"/>
    <cellStyle name="常规 2 2 2 2 4 6" xfId="32601"/>
    <cellStyle name="常规 6 8 2 4 5" xfId="32602"/>
    <cellStyle name="常规 4 2 2 9" xfId="32603"/>
    <cellStyle name="40% - 强调文字颜色 4 3" xfId="32604"/>
    <cellStyle name="常规 4 3 3 4 3 2 2" xfId="32605"/>
    <cellStyle name="常规 10 2 3 2 2 2 5 3" xfId="32606"/>
    <cellStyle name="常规 10 2 6 4 2 2" xfId="32607"/>
    <cellStyle name="20% - 强调文字颜色 4 2 5 4 2" xfId="32608"/>
    <cellStyle name="常规 9 2 3 2" xfId="32609"/>
    <cellStyle name="60% - 强调文字颜色 6 2 2 2 9" xfId="32610"/>
    <cellStyle name="常规 2 2 3 2 2 4 3 2 2" xfId="32611"/>
    <cellStyle name="强调文字颜色 1 2 9" xfId="32612"/>
    <cellStyle name="常规 2 4 4 4 2 2 2" xfId="32613"/>
    <cellStyle name="常规 3 3 4 4 5 2" xfId="32614"/>
    <cellStyle name="常规 10 3 2 7 2" xfId="32615"/>
    <cellStyle name="常规 6 6 2 7 3" xfId="32616"/>
    <cellStyle name="常规 2 2 5 7" xfId="32617"/>
    <cellStyle name="60% - 强调文字颜色 3 2 5 2 3" xfId="32618"/>
    <cellStyle name="常规 22 3 2 2 3" xfId="32619"/>
    <cellStyle name="常规 17 3 2 2 3" xfId="32620"/>
    <cellStyle name="常规 2 3 5 2 4 2" xfId="32621"/>
    <cellStyle name="常规 2 4 2 6 5" xfId="32622"/>
    <cellStyle name="常规 6 6 2 7 2" xfId="32623"/>
    <cellStyle name="常规 2 2 5 6" xfId="32624"/>
    <cellStyle name="常规 6 2 5 7 2 2" xfId="32625"/>
    <cellStyle name="常规 2 6 9" xfId="32626"/>
    <cellStyle name="常规 22 3 2 2 2" xfId="32627"/>
    <cellStyle name="常规 17 3 2 2 2" xfId="32628"/>
    <cellStyle name="60% - 强调文字颜色 3 2 5 2 2" xfId="32629"/>
    <cellStyle name="常规 4 2 4 4 2 2 2" xfId="32630"/>
    <cellStyle name="输入 2 4 2 2" xfId="32631"/>
    <cellStyle name="常规 7 2 2 2 3 3" xfId="32632"/>
    <cellStyle name="常规 2 3 5 3 6 2" xfId="32633"/>
    <cellStyle name="常规 2 4 2 2 2 2 5 3" xfId="32634"/>
    <cellStyle name="60% - 强调文字颜色 6 2 2 3 2" xfId="32635"/>
    <cellStyle name="常规 2 2 7 4 3 2" xfId="32636"/>
    <cellStyle name="常规 10 3 4 2" xfId="32637"/>
    <cellStyle name="常规 7 8 2 8 2" xfId="32638"/>
    <cellStyle name="常规 2 2 4 3 3 4" xfId="32639"/>
    <cellStyle name="常规 10 7 3 3 2" xfId="32640"/>
    <cellStyle name="常规 7 4 2 2 3 2 3" xfId="32641"/>
    <cellStyle name="常规 10 4 2 5 2 2" xfId="32642"/>
    <cellStyle name="常规 6 7 2 5 3 2" xfId="32643"/>
    <cellStyle name="常规 3 2 3 7 2" xfId="32644"/>
    <cellStyle name="常规 10 2 7 7 2" xfId="32645"/>
    <cellStyle name="常规 13 4 4 2" xfId="32646"/>
    <cellStyle name="常规 6 4 3 3 6 2 2" xfId="32647"/>
    <cellStyle name="40% - 强调文字颜色 5 2 2 2 2 2 3" xfId="32648"/>
    <cellStyle name="常规 3 2 3 9 2 2" xfId="32649"/>
    <cellStyle name="常规 3 2 2 3 2 2 3" xfId="32650"/>
    <cellStyle name="常规 6 13 3" xfId="32651"/>
    <cellStyle name="40% - 强调文字颜色 6 2 2 5 5" xfId="32652"/>
    <cellStyle name="常规 10 2 6 4 2 3" xfId="32653"/>
    <cellStyle name="常规 2 6 11" xfId="32654"/>
    <cellStyle name="常规 10 7 3 2 2" xfId="32655"/>
    <cellStyle name="常规 6 9 4 5 2 2" xfId="32656"/>
    <cellStyle name="常规 15 3 3 3 5" xfId="32657"/>
    <cellStyle name="常规 2 2 6 3 3 8" xfId="32658"/>
    <cellStyle name="常规 10 2 2 3 4 3 3" xfId="32659"/>
    <cellStyle name="40% - 强调文字颜色 4 2 2 2 4 3" xfId="32660"/>
    <cellStyle name="常规 7 6 2 3 5 2" xfId="32661"/>
    <cellStyle name="常规 10 2" xfId="32662"/>
    <cellStyle name="40% - 强调文字颜色 4 2 5 2" xfId="32663"/>
    <cellStyle name="常规 38 2 6 3" xfId="32664"/>
    <cellStyle name="常规 43 2 6 3" xfId="32665"/>
    <cellStyle name="常规 7 3 3 3 3 5 2 3" xfId="32666"/>
    <cellStyle name="常规 2 2 2 4 2 3 4 2" xfId="32667"/>
    <cellStyle name="常规 7 11 2 2" xfId="32668"/>
    <cellStyle name="常规 2 3 3 4 4" xfId="32669"/>
    <cellStyle name="常规 7 5 3 3 3" xfId="32670"/>
    <cellStyle name="20% - 强调文字颜色 6 2 4 2 2" xfId="32671"/>
    <cellStyle name="常规 6 3 2 2 3 3 2 2" xfId="32672"/>
    <cellStyle name="常规 40 6 2" xfId="32673"/>
    <cellStyle name="常规 35 6 2" xfId="32674"/>
    <cellStyle name="解释性文本 2 3 4 2" xfId="32675"/>
    <cellStyle name="40% - 强调文字颜色 4 2 2 2 3 4" xfId="32676"/>
    <cellStyle name="常规 7 6 2 3 4 3" xfId="32677"/>
    <cellStyle name="常规 28 2 6" xfId="32678"/>
    <cellStyle name="常规 33 2 6" xfId="32679"/>
    <cellStyle name="常规 15 4 3 4" xfId="32680"/>
    <cellStyle name="40% - 强调文字颜色 4 2 4 3" xfId="32681"/>
    <cellStyle name="常规 2 2 2 4 2 3 3 3" xfId="32682"/>
    <cellStyle name="常规 2 2 15 2 2" xfId="32683"/>
    <cellStyle name="常规 6 9 2 2 4 3" xfId="32684"/>
    <cellStyle name="60% - 强调文字颜色 5 2 9 2" xfId="32685"/>
    <cellStyle name="标题 3 3" xfId="32686"/>
    <cellStyle name="常规 2 9 2 3 6 3" xfId="32687"/>
    <cellStyle name="常规 37 3 4" xfId="32688"/>
    <cellStyle name="常规 42 3 4" xfId="32689"/>
    <cellStyle name="40% - 强调文字颜色 4 2 2 2 3 3" xfId="32690"/>
    <cellStyle name="常规 7 6 2 3 4 2" xfId="32691"/>
    <cellStyle name="常规 10 2 2 3 4 2 3" xfId="32692"/>
    <cellStyle name="输入 2 5 4 2" xfId="32693"/>
    <cellStyle name="常规 2 2 2 4 2 3 3" xfId="32694"/>
    <cellStyle name="40% - 强调文字颜色 4 2 4" xfId="32695"/>
    <cellStyle name="常规 14 2 2 2 4 2" xfId="32696"/>
    <cellStyle name="常规 10 2 2 2 2 2 7" xfId="32697"/>
    <cellStyle name="常规 2 2 2 2 6 5" xfId="32698"/>
    <cellStyle name="常规 10 5 2 6 3" xfId="32699"/>
    <cellStyle name="常规 2 2 3 3 4 7" xfId="32700"/>
    <cellStyle name="常规 5 2 2 4 3 3 2 2" xfId="32701"/>
    <cellStyle name="常规 19 3 6" xfId="32702"/>
    <cellStyle name="常规 24 3 6" xfId="32703"/>
    <cellStyle name="常规 2 2 15 2" xfId="32704"/>
    <cellStyle name="20% - 强调文字颜色 5 2 2 4 6" xfId="32705"/>
    <cellStyle name="60% - 强调文字颜色 5 2 9" xfId="32706"/>
    <cellStyle name="常规 2 5 2 4 6 2" xfId="32707"/>
    <cellStyle name="常规 6 4 2 4 3" xfId="32708"/>
    <cellStyle name="常规 10 13 2" xfId="32709"/>
    <cellStyle name="20% - 强调文字颜色 6 10" xfId="32710"/>
    <cellStyle name="常规 2 2 2 4 3 2 3" xfId="32711"/>
    <cellStyle name="40% - 强调文字颜色 4 2 11" xfId="32712"/>
    <cellStyle name="60% - 强调文字颜色 4 2 4 2" xfId="32713"/>
    <cellStyle name="40% - 强调文字颜色 4 2 3 9 3" xfId="32714"/>
    <cellStyle name="常规 6 2 4 2 2 3" xfId="32715"/>
    <cellStyle name="常规 2 2 3 2 4 2 2" xfId="32716"/>
    <cellStyle name="20% - 强调文字颜色 6 2 3 3 6" xfId="32717"/>
    <cellStyle name="常规 2 2 3 2 2 2 2 2 2 2" xfId="32718"/>
    <cellStyle name="常规 3 5 6 2" xfId="32719"/>
    <cellStyle name="40% - 强调文字颜色 4 2 13" xfId="32720"/>
    <cellStyle name="60% - 强调文字颜色 5 2 5 4 2" xfId="32721"/>
    <cellStyle name="常规 2 9 5 2 3" xfId="32722"/>
    <cellStyle name="常规 2 4 2 4 3 6 2 2" xfId="32723"/>
    <cellStyle name="常规 3 2 2 2 2 2 2 3 3" xfId="32724"/>
    <cellStyle name="40% - 强调文字颜色 3 2 2 6" xfId="32725"/>
    <cellStyle name="常规 4 3 5 2 2 2" xfId="32726"/>
    <cellStyle name="常规 6 9 4 2 5 2" xfId="32727"/>
    <cellStyle name="强调文字颜色 2 2 5 4 2" xfId="32728"/>
    <cellStyle name="常规 15 2 3 2 2 5 2" xfId="32729"/>
    <cellStyle name="常规 3 7 10" xfId="32730"/>
    <cellStyle name="40% - 强调文字颜色 4 2 3 9 2" xfId="32731"/>
    <cellStyle name="常规 4 3 5 2 2" xfId="32732"/>
    <cellStyle name="常规 6 9 4 2 5" xfId="32733"/>
    <cellStyle name="常规 6 12 3 5 2 2" xfId="32734"/>
    <cellStyle name="常规 6 2 2 2 2 4 4 3" xfId="32735"/>
    <cellStyle name="40% - 强调文字颜色 4 2 3 9" xfId="32736"/>
    <cellStyle name="常规 10 3 4 3 6" xfId="32737"/>
    <cellStyle name="常规 4 3 4 7 2" xfId="32738"/>
    <cellStyle name="常规 2 2 2 3 6 4 2" xfId="32739"/>
    <cellStyle name="常规 2 6 2 4 3 2" xfId="32740"/>
    <cellStyle name="60% - 强调文字颜色 4 2 2 2 7 2" xfId="32741"/>
    <cellStyle name="常规 2 2 3 4 4 3" xfId="32742"/>
    <cellStyle name="常规 3 5 2 2 4" xfId="32743"/>
    <cellStyle name="常规 2 2 7 7" xfId="32744"/>
    <cellStyle name="60% - 强调文字颜色 6 2 5" xfId="32745"/>
    <cellStyle name="常规 6 6 2 9 3" xfId="32746"/>
    <cellStyle name="40% - 强调文字颜色 4 2 3 8 3" xfId="32747"/>
    <cellStyle name="60% - 强调文字颜色 4 2 3 2" xfId="32748"/>
    <cellStyle name="强调文字颜色 3 2 3 11" xfId="32749"/>
    <cellStyle name="常规 30 3 2" xfId="32750"/>
    <cellStyle name="常规 25 3 2" xfId="32751"/>
    <cellStyle name="常规 11 6 2 3 4 3" xfId="32752"/>
    <cellStyle name="常规 6 2 2 2 2 4 4 2" xfId="32753"/>
    <cellStyle name="40% - 强调文字颜色 4 2 3 8" xfId="32754"/>
    <cellStyle name="常规 6 10 3 7" xfId="32755"/>
    <cellStyle name="常规 6 3 3 2 6 2" xfId="32756"/>
    <cellStyle name="20% - 强调文字颜色 4 2 3 2 5" xfId="32757"/>
    <cellStyle name="常规 38 4 2 3" xfId="32758"/>
    <cellStyle name="常规 43 4 2 3" xfId="32759"/>
    <cellStyle name="40% - 强调文字颜色 4 2 3 5 2" xfId="32760"/>
    <cellStyle name="常规 6 3 3 2 5 3" xfId="32761"/>
    <cellStyle name="常规 6 10 2 8" xfId="32762"/>
    <cellStyle name="40% - 强调文字颜色 4 2 3 3 6" xfId="32763"/>
    <cellStyle name="常规 2 2 2 4 2 3 2 3" xfId="32764"/>
    <cellStyle name="常规 4 6 2 3 2 2 2" xfId="32765"/>
    <cellStyle name="40% - 强调文字颜色 4 2 3 3 5" xfId="32766"/>
    <cellStyle name="常规 9 3 2 3 2 2" xfId="32767"/>
    <cellStyle name="常规 6 5 2 2 3 5 3" xfId="32768"/>
    <cellStyle name="常规 2 2 2 4 7 3" xfId="32769"/>
    <cellStyle name="常规 13 3 2 2 7" xfId="32770"/>
    <cellStyle name="常规 9 2 5 2 4 2 2" xfId="32771"/>
    <cellStyle name="40% - 强调文字颜色 4 2 3 3 4 3" xfId="32772"/>
    <cellStyle name="常规 3 2 5" xfId="32773"/>
    <cellStyle name="常规 10 8 4 2 2" xfId="32774"/>
    <cellStyle name="常规 10 2 4 4 4" xfId="32775"/>
    <cellStyle name="常规 9 5 5 5" xfId="32776"/>
    <cellStyle name="常规 5 2 2 3 3 3" xfId="32777"/>
    <cellStyle name="常规 2 2 2 4 2 3 2 2 2" xfId="32778"/>
    <cellStyle name="40% - 强调文字颜色 4 2 3 3 4 2" xfId="32779"/>
    <cellStyle name="常规 3 2 4" xfId="32780"/>
    <cellStyle name="40% - 强调文字颜色 1 2 2 2 2" xfId="32781"/>
    <cellStyle name="常规 7 3 6 3 2" xfId="32782"/>
    <cellStyle name="常规 2 2 2 4 2 3 2 2" xfId="32783"/>
    <cellStyle name="40% - 强调文字颜色 4 2 3 3 4" xfId="32784"/>
    <cellStyle name="常规 10 2 2 4 5 3" xfId="32785"/>
    <cellStyle name="常规 6 4 3 4 3 2 3" xfId="32786"/>
    <cellStyle name="40% - 强调文字颜色 4 2 3 2 6" xfId="32787"/>
    <cellStyle name="20% - 强调文字颜色 5 2 2 2 5 2" xfId="32788"/>
    <cellStyle name="常规 10 2 2 2 2 4" xfId="32789"/>
    <cellStyle name="常规 48 5 2 2" xfId="32790"/>
    <cellStyle name="常规 53 5 2 2" xfId="32791"/>
    <cellStyle name="60% - 强调文字颜色 2 2 2 5 2 3" xfId="32792"/>
    <cellStyle name="常规 2 6 2 2 2 6" xfId="32793"/>
    <cellStyle name="40% - 强调文字颜色 4 2 3 2 4 2" xfId="32794"/>
    <cellStyle name="60% - 强调文字颜色 3 2 3 9" xfId="32795"/>
    <cellStyle name="常规 2 2 4" xfId="32796"/>
    <cellStyle name="常规 25 2 3 2 3" xfId="32797"/>
    <cellStyle name="常规 30 2 3 2 3" xfId="32798"/>
    <cellStyle name="常规 6 2 4 7 3" xfId="32799"/>
    <cellStyle name="常规 4 2 2 2 3 2 2" xfId="32800"/>
    <cellStyle name="常规 20 2 2 7" xfId="32801"/>
    <cellStyle name="常规 15 2 2 7" xfId="32802"/>
    <cellStyle name="常规 7 4 2 2 8 2 3" xfId="32803"/>
    <cellStyle name="常规 2 3 4 2 4 7" xfId="32804"/>
    <cellStyle name="常规 3 2 2 4 2 2 3 3" xfId="32805"/>
    <cellStyle name="常规 15 2 3 2 3 5 2" xfId="32806"/>
    <cellStyle name="强调文字颜色 2 2 6 4 2" xfId="32807"/>
    <cellStyle name="常规 10 2 2 4 4 3" xfId="32808"/>
    <cellStyle name="40% - 强调文字颜色 4 2 3 2 4" xfId="32809"/>
    <cellStyle name="常规 2 4 2 3 3 5 2" xfId="32810"/>
    <cellStyle name="计算 2 2 2 3 2" xfId="32811"/>
    <cellStyle name="常规 3 3 2 2 2 2 4 2" xfId="32812"/>
    <cellStyle name="60% - 强调文字颜色 2 2 2 5 2" xfId="32813"/>
    <cellStyle name="40% - 强调文字颜色 3 2 6" xfId="32814"/>
    <cellStyle name="40% - 强调文字颜色 5 2 2 2 2 3" xfId="32815"/>
    <cellStyle name="常规 57 2 8" xfId="32816"/>
    <cellStyle name="常规 6 3 4 2 2 6" xfId="32817"/>
    <cellStyle name="强调文字颜色 2 2 4 4 2" xfId="32818"/>
    <cellStyle name="常规 3 2 10" xfId="32819"/>
    <cellStyle name="40% - 强调文字颜色 4 2 2 9 2" xfId="32820"/>
    <cellStyle name="常规 6 2 4 2 3 3 2 2" xfId="32821"/>
    <cellStyle name="常规 2 2 3 2 4 3 2 2 2" xfId="32822"/>
    <cellStyle name="常规 2 3 3 2 2 3 6" xfId="32823"/>
    <cellStyle name="常规 14 5 5" xfId="32824"/>
    <cellStyle name="常规 4 2 3 2 4 3" xfId="32825"/>
    <cellStyle name="适中 2 8 3" xfId="32826"/>
    <cellStyle name="常规 3 2 5 2 2 3 3" xfId="32827"/>
    <cellStyle name="40% - 强调文字颜色 4 2 2 6" xfId="32828"/>
    <cellStyle name="常规 2 5 2 2 5 2 3" xfId="32829"/>
    <cellStyle name="常规 14 7 2" xfId="32830"/>
    <cellStyle name="常规 3 2 5 5 3" xfId="32831"/>
    <cellStyle name="常规 6 6 2 2 3 7 2" xfId="32832"/>
    <cellStyle name="常规 4 2 5 6 2 2" xfId="32833"/>
    <cellStyle name="20% - 强调文字颜色 3 8 2" xfId="32834"/>
    <cellStyle name="常规 10 2 5 2 6 2" xfId="32835"/>
    <cellStyle name="常规 5 2 3 3 5" xfId="32836"/>
    <cellStyle name="常规 2 2 3 4 3 2 2" xfId="32837"/>
    <cellStyle name="40% - 强调文字颜色 5 2 3 3 6" xfId="32838"/>
    <cellStyle name="检查单元格 2 3 2 2 2" xfId="32839"/>
    <cellStyle name="常规 10 3 2 3 4 3" xfId="32840"/>
    <cellStyle name="40% - 强调文字颜色 5 2 2 2 4" xfId="32841"/>
    <cellStyle name="常规 5 2 4 2 2 3 2 2" xfId="32842"/>
    <cellStyle name="强调文字颜色 3 2 5 4 2" xfId="32843"/>
    <cellStyle name="常规 2 3 3 4 9" xfId="32844"/>
    <cellStyle name="20% - 强调文字颜色 3 2 3 6" xfId="32845"/>
    <cellStyle name="常规 10 2 6 9" xfId="32846"/>
    <cellStyle name="强调文字颜色 5 2 5 2 2 2" xfId="32847"/>
    <cellStyle name="常规 4 2 2 3 2 7 2" xfId="32848"/>
    <cellStyle name="常规 2 3 4 3 2 6" xfId="32849"/>
    <cellStyle name="常规 6 14 2 3" xfId="32850"/>
    <cellStyle name="常规 3 2 2 3 2 3 2 3" xfId="32851"/>
    <cellStyle name="常规 11 7 2 2" xfId="32852"/>
    <cellStyle name="20% - 强调文字颜色 3 2 3 3 6" xfId="32853"/>
    <cellStyle name="常规 6 6 2 3 2 3 4" xfId="32854"/>
    <cellStyle name="常规 2 2 3 3 4 4 2" xfId="32855"/>
    <cellStyle name="常规 6 2 5 2 4 3" xfId="32856"/>
    <cellStyle name="20% - 强调文字颜色 5 2 2 4 3 2" xfId="32857"/>
    <cellStyle name="常规 10 6 3 4 2 2" xfId="32858"/>
    <cellStyle name="常规 15 2 2 4 5" xfId="32859"/>
    <cellStyle name="常规 6 9 3 4 3 2" xfId="32860"/>
    <cellStyle name="常规 5 3 2 7 2" xfId="32861"/>
    <cellStyle name="60% - 强调文字颜色 5 2 6 2" xfId="32862"/>
    <cellStyle name="常规 19 3 3 2" xfId="32863"/>
    <cellStyle name="常规 24 3 3 2" xfId="32864"/>
    <cellStyle name="20% - 强调文字颜色 6 18" xfId="32865"/>
    <cellStyle name="常规 3 11 2 6" xfId="32866"/>
    <cellStyle name="40% - 强调文字颜色 2 2 5 4 2" xfId="32867"/>
    <cellStyle name="常规 2 3 3 2 2 3 3" xfId="32868"/>
    <cellStyle name="40% - 强调文字颜色 4 2 2 4" xfId="32869"/>
    <cellStyle name="常规 10 3 6 3" xfId="32870"/>
    <cellStyle name="常规 2 3 2 3 4 7" xfId="32871"/>
    <cellStyle name="警告文本 2 2 2 2 5" xfId="32872"/>
    <cellStyle name="常规 4 3 4 3 4 2" xfId="32873"/>
    <cellStyle name="40% - 强调文字颜色 6 2 2 2 3 4 2" xfId="32874"/>
    <cellStyle name="常规 22 2 4 4" xfId="32875"/>
    <cellStyle name="常规 17 2 4 4" xfId="32876"/>
    <cellStyle name="常规 7 5 4 7" xfId="32877"/>
    <cellStyle name="常规 7 2 4 9 2 2" xfId="32878"/>
    <cellStyle name="常规 2 2 2 2 2 2 2 6 3" xfId="32879"/>
    <cellStyle name="40% - 强调文字颜色 3 2 13" xfId="32880"/>
    <cellStyle name="常规 6 6 3 3 2 5 3" xfId="32881"/>
    <cellStyle name="常规 4 3 4 3 4" xfId="32882"/>
    <cellStyle name="常规 3 4 9 2 2" xfId="32883"/>
    <cellStyle name="警告文本 2 2 2 2 2 2" xfId="32884"/>
    <cellStyle name="常规 2 3 2 3 4 4 2" xfId="32885"/>
    <cellStyle name="常规 10 2 2 3 4 3 2 2" xfId="32886"/>
    <cellStyle name="常规 9 4 2 2 4 3" xfId="32887"/>
    <cellStyle name="常规 7 4 5 7" xfId="32888"/>
    <cellStyle name="常规 4 2 3 2 3 3 2 2" xfId="32889"/>
    <cellStyle name="40% - 强调文字颜色 2 2 2 2 9 3" xfId="32890"/>
    <cellStyle name="60% - 强调文字颜色 5 2 3 2 5" xfId="32891"/>
    <cellStyle name="常规 10 7 3 6 2" xfId="32892"/>
    <cellStyle name="常规 12 2 2 4 3" xfId="32893"/>
    <cellStyle name="常规 2 3 2 3 3 7" xfId="32894"/>
    <cellStyle name="常规 21 2 3 2 3" xfId="32895"/>
    <cellStyle name="40% - 强调文字颜色 5 2 4 5" xfId="32896"/>
    <cellStyle name="常规 7 4 5 6" xfId="32897"/>
    <cellStyle name="40% - 强调文字颜色 2 2 2 2 9 2" xfId="32898"/>
    <cellStyle name="好 2 2 4 4 3" xfId="32899"/>
    <cellStyle name="60% - 强调文字颜色 5 2 3 2 4" xfId="32900"/>
    <cellStyle name="常规 4 5 2 3 3 3" xfId="32901"/>
    <cellStyle name="常规 13 3 8 2" xfId="32902"/>
    <cellStyle name="20% - 强调文字颜色 3 2 3 2 2 3" xfId="32903"/>
    <cellStyle name="20% - 强调文字颜色 4 2 6 4 3" xfId="32904"/>
    <cellStyle name="标题 1 2 2 5" xfId="32905"/>
    <cellStyle name="常规 9 3 3 3" xfId="32906"/>
    <cellStyle name="常规 2 2 2 2 4 3 5 2" xfId="32907"/>
    <cellStyle name="常规 8 2 6 3 2 2" xfId="32908"/>
    <cellStyle name="常规 5 2 5 2 6 2 2" xfId="32909"/>
    <cellStyle name="常规 2 2 2 3 2 4 2" xfId="32910"/>
    <cellStyle name="常规 7 6 2 7 2 2" xfId="32911"/>
    <cellStyle name="40% - 强调文字颜色 5 2 3 5" xfId="32912"/>
    <cellStyle name="常规 2 2 4 3 2 3 2 2 2" xfId="32913"/>
    <cellStyle name="40% - 强调文字颜色 5 2 2 5" xfId="32914"/>
    <cellStyle name="常规 3 6 3 3 2" xfId="32915"/>
    <cellStyle name="常规 3 2 5 2 6 2 2" xfId="32916"/>
    <cellStyle name="常规 21 2 3 3 4 2 2" xfId="32917"/>
    <cellStyle name="60% - 强调文字颜色 2 2 2 2" xfId="32918"/>
    <cellStyle name="常规 2 3 6 3 6" xfId="32919"/>
    <cellStyle name="20% - 强调文字颜色 2 2 5 6" xfId="32920"/>
    <cellStyle name="常规 2 5 4 6 2 3" xfId="32921"/>
    <cellStyle name="60% - 强调文字颜色 2 2 2" xfId="32922"/>
    <cellStyle name="常规 21 2 3 3 4 2" xfId="32923"/>
    <cellStyle name="常规 10 2 2 3 4 5" xfId="32924"/>
    <cellStyle name="40% - 强调文字颜色 4 2 2 2 6" xfId="32925"/>
    <cellStyle name="常规 4 3 5 5 3" xfId="32926"/>
    <cellStyle name="20% - 强调文字颜色 2 2 12" xfId="32927"/>
    <cellStyle name="常规 2 4 5 4" xfId="32928"/>
    <cellStyle name="60% - 强调文字颜色 5 2 11" xfId="32929"/>
    <cellStyle name="常规 5 2 4 2 2 5 2" xfId="32930"/>
    <cellStyle name="常规 42 7 2 2" xfId="32931"/>
    <cellStyle name="常规 37 7 2 2" xfId="32932"/>
    <cellStyle name="常规 2 2 7 2 9" xfId="32933"/>
    <cellStyle name="60% - 强调文字颜色 1 2 3 2 3 2" xfId="32934"/>
    <cellStyle name="常规 5 2 2 3 2 3 3 3" xfId="32935"/>
    <cellStyle name="常规 2 3 3 2 2 2 4 2 2" xfId="32936"/>
    <cellStyle name="警告文本 2 2 2 3 6" xfId="32937"/>
    <cellStyle name="常规 7 2 4 2 2 5 2 2" xfId="32938"/>
    <cellStyle name="40% - 强调文字颜色 2 2 2 2 3 2 3" xfId="32939"/>
    <cellStyle name="常规 27 4 2 3 2" xfId="32940"/>
    <cellStyle name="20% - 强调文字颜色 6 2 2 2 8 2" xfId="32941"/>
    <cellStyle name="常规 10 2 2 4 2 2" xfId="32942"/>
    <cellStyle name="60% - 强调文字颜色 6 2 2 2 2 2 3" xfId="32943"/>
    <cellStyle name="常规 5 2 3 2" xfId="32944"/>
    <cellStyle name="常规 6 5 2 2 4 2 3" xfId="32945"/>
    <cellStyle name="警告文本 2 2 2 6 2" xfId="32946"/>
    <cellStyle name="强调文字颜色 4 2 11 3" xfId="32947"/>
    <cellStyle name="差 2 2 4 2" xfId="32948"/>
    <cellStyle name="常规 6 2 2 2 2 2 2 4 2" xfId="32949"/>
    <cellStyle name="常规 2 4 2 4 3 6 2" xfId="32950"/>
    <cellStyle name="常规 9 8 4 2 2" xfId="32951"/>
    <cellStyle name="40% - 强调文字颜色 5 2 3 2 3 3" xfId="32952"/>
    <cellStyle name="常规 8 2 2 4 7 2" xfId="32953"/>
    <cellStyle name="标题 3 2 2 3" xfId="32954"/>
    <cellStyle name="常规 5 2 6 3" xfId="32955"/>
    <cellStyle name="标题 3 2 2 2 3" xfId="32956"/>
    <cellStyle name="标题 3 2 2 2 2" xfId="32957"/>
    <cellStyle name="常规 6 4 3 4 3 2 2" xfId="32958"/>
    <cellStyle name="40% - 强调文字颜色 4 2 3 3 3" xfId="32959"/>
    <cellStyle name="常规 10 2 2 4 5 2" xfId="32960"/>
    <cellStyle name="常规 5 2 6 2" xfId="32961"/>
    <cellStyle name="常规 29 4 3 2 2" xfId="32962"/>
    <cellStyle name="常规 34 4 3 2 2" xfId="32963"/>
    <cellStyle name="解释性文本 2 2 2 3 2 2" xfId="32964"/>
    <cellStyle name="40% - 强调文字颜色 3 2 2 3" xfId="32965"/>
    <cellStyle name="常规 9 3 6 4" xfId="32966"/>
    <cellStyle name="常规 7 8 2" xfId="32967"/>
    <cellStyle name="60% - 强调文字颜色 3 2 2 2 2 2" xfId="32968"/>
    <cellStyle name="强调文字颜色 5 2 2 3 6" xfId="32969"/>
    <cellStyle name="20% - 强调文字颜色 1 2 2 10 2" xfId="32970"/>
    <cellStyle name="标题 2 2 2 3 3" xfId="32971"/>
    <cellStyle name="常规 6 2 5 5 2 2" xfId="32972"/>
    <cellStyle name="20% - 强调文字颜色 5 2 2 6" xfId="32973"/>
    <cellStyle name="常规 24 5" xfId="32974"/>
    <cellStyle name="常规 19 5" xfId="32975"/>
    <cellStyle name="20% - 强调文字颜色 2 6" xfId="32976"/>
    <cellStyle name="标题 3 2 2 2" xfId="32977"/>
    <cellStyle name="常规 3 3 2 4 6" xfId="32978"/>
    <cellStyle name="常规 22 3 8 2" xfId="32979"/>
    <cellStyle name="常规 17 3 8 2" xfId="32980"/>
    <cellStyle name="常规 18 2" xfId="32981"/>
    <cellStyle name="常规 23 2" xfId="32982"/>
    <cellStyle name="解释性文本 2 4" xfId="32983"/>
    <cellStyle name="40% - 强调文字颜色 6 2 3 3 3 3" xfId="32984"/>
    <cellStyle name="20% - 强调文字颜色 2 2 2 2 3 4 2" xfId="32985"/>
    <cellStyle name="常规 8 2 12" xfId="32986"/>
    <cellStyle name="常规 6 5 2 2 2 2 3 3 2 2" xfId="32987"/>
    <cellStyle name="常规 2 2 3 3 3 2 3" xfId="32988"/>
    <cellStyle name="40% - 强调文字颜色 3 2 3 2 4" xfId="32989"/>
    <cellStyle name="60% - 强调文字颜色 4 2 2 2 2 4" xfId="32990"/>
    <cellStyle name="常规 4 5 4 2 2" xfId="32991"/>
    <cellStyle name="常规 35 3 3 2" xfId="32992"/>
    <cellStyle name="常规 40 3 3 2" xfId="32993"/>
    <cellStyle name="常规 10 2 2 3 2 2 2 2" xfId="32994"/>
    <cellStyle name="常规 13 10" xfId="32995"/>
    <cellStyle name="常规 15 4 2 3 4 2 2" xfId="32996"/>
    <cellStyle name="差 2 2 3 2" xfId="32997"/>
    <cellStyle name="常规 6 2 2 2 2 2 2 3 2" xfId="32998"/>
    <cellStyle name="常规 7 6 2 3 3 3" xfId="32999"/>
    <cellStyle name="40% - 强调文字颜色 4 2 2 2 2 4" xfId="33000"/>
    <cellStyle name="常规 2 3 2 3 3 5 3" xfId="33001"/>
    <cellStyle name="常规 5 2 2 2 2 6 2 2" xfId="33002"/>
    <cellStyle name="40% - 强调文字颜色 4 2 3 3" xfId="33003"/>
    <cellStyle name="40% - 强调文字颜色 5 2 3 2 2 2" xfId="33004"/>
    <cellStyle name="常规 2 5 2 2 2 7" xfId="33005"/>
    <cellStyle name="常规 3 9 6 3" xfId="33006"/>
    <cellStyle name="常规 9 2 6 5" xfId="33007"/>
    <cellStyle name="好 2 4 2 5 2" xfId="33008"/>
    <cellStyle name="常规 7 3 2 9 3" xfId="33009"/>
    <cellStyle name="常规 20 2 6 2" xfId="33010"/>
    <cellStyle name="常规 15 2 6 2" xfId="33011"/>
    <cellStyle name="常规 3 3 3 3 2 5 2 2" xfId="33012"/>
    <cellStyle name="常规 3 2 2 2 2 2 3 4 2 2" xfId="33013"/>
    <cellStyle name="40% - 强调文字颜色 1 2 2 2 10" xfId="33014"/>
    <cellStyle name="常规 3 9 5 3" xfId="33015"/>
    <cellStyle name="常规 63 5 2" xfId="33016"/>
    <cellStyle name="常规 58 5 2" xfId="33017"/>
    <cellStyle name="检查单元格 2 2 2 5 3" xfId="33018"/>
    <cellStyle name="常规 6 3 2 2 3 3 2 2 2" xfId="33019"/>
    <cellStyle name="常规 8 5 2 3 4 2" xfId="33020"/>
    <cellStyle name="常规 8 7 4 2 2" xfId="33021"/>
    <cellStyle name="40% - 强调文字颜色 4 2 2 2 2 2 3" xfId="33022"/>
    <cellStyle name="常规 10 2 2 2 2 5 3" xfId="33023"/>
    <cellStyle name="40% - 强调文字颜色 4 2 2 2 2 2 2" xfId="33024"/>
    <cellStyle name="常规 3 3 2 3 4 3 2 2" xfId="33025"/>
    <cellStyle name="常规 10 2 2 2 2 5 2" xfId="33026"/>
    <cellStyle name="40% - 强调文字颜色 3 2 2 2 2" xfId="33027"/>
    <cellStyle name="常规 9 3 6 3 2" xfId="33028"/>
    <cellStyle name="常规 3 3 3 3 4" xfId="33029"/>
    <cellStyle name="标题 2 2 2 3 2 2" xfId="33030"/>
    <cellStyle name="常规 4 2 3 2 2 7" xfId="33031"/>
    <cellStyle name="常规 14 3 9" xfId="33032"/>
    <cellStyle name="40% - 强调文字颜色 4 2 2 2" xfId="33033"/>
    <cellStyle name="常规 4 3 3 4 2 2 2" xfId="33034"/>
    <cellStyle name="常规 8 2 3 3 3 2 2" xfId="33035"/>
    <cellStyle name="常规 6 2 3 2 4 5" xfId="33036"/>
    <cellStyle name="20% - 强调文字颜色 2 2 3 7 2" xfId="33037"/>
    <cellStyle name="常规 4 5 8 2 2" xfId="33038"/>
    <cellStyle name="常规 10 2 3 2 2 2 5 2 2" xfId="33039"/>
    <cellStyle name="40% - 强调文字颜色 4 2 2" xfId="33040"/>
    <cellStyle name="标题 1 2 2 3 3" xfId="33041"/>
    <cellStyle name="20% - 强调文字颜色 2 2 3 7" xfId="33042"/>
    <cellStyle name="常规 4 5 8 2" xfId="33043"/>
    <cellStyle name="40% - 强调文字颜色 2 2 5 5" xfId="33044"/>
    <cellStyle name="常规 3 2 2 3 2 2 6 2 2" xfId="33045"/>
    <cellStyle name="常规 6 13 6 2 2" xfId="33046"/>
    <cellStyle name="常规 22 3 3 3 2" xfId="33047"/>
    <cellStyle name="常规 17 3 3 3 2" xfId="33048"/>
    <cellStyle name="常规 10 2 6 2 2 4 2 2" xfId="33049"/>
    <cellStyle name="常规 2 3 3 2 2 2 3 3" xfId="33050"/>
    <cellStyle name="常规 3 3 2 3 2 6 2 2" xfId="33051"/>
    <cellStyle name="常规 6 4 2 5 6" xfId="33052"/>
    <cellStyle name="60% - 强调文字颜色 3 2 6 3 2" xfId="33053"/>
    <cellStyle name="40% - 强调文字颜色 4 2 12 2" xfId="33054"/>
    <cellStyle name="计算 2 9 3" xfId="33055"/>
    <cellStyle name="适中 2 3 5" xfId="33056"/>
    <cellStyle name="常规 8 2 4 2 2 2 2 2" xfId="33057"/>
    <cellStyle name="常规 13 3 2 3 4" xfId="33058"/>
    <cellStyle name="常规 6 3 3 5 5" xfId="33059"/>
    <cellStyle name="常规 21 2 3 2 8" xfId="33060"/>
    <cellStyle name="常规 54 3 3 2 2" xfId="33061"/>
    <cellStyle name="常规 49 3 3 2 2" xfId="33062"/>
    <cellStyle name="常规 7 5 11 2" xfId="33063"/>
    <cellStyle name="40% - 强调文字颜色 4 2 2 5 6" xfId="33064"/>
    <cellStyle name="常规 9 4 2 2 2 2 2" xfId="33065"/>
    <cellStyle name="常规 7 3 4 4 2 3" xfId="33066"/>
    <cellStyle name="常规 2 3 4 2 6 2 2" xfId="33067"/>
    <cellStyle name="常规 7 2 5 3 2 6 2" xfId="33068"/>
    <cellStyle name="常规 3 5 2 3 2 2 2" xfId="33069"/>
    <cellStyle name="40% - 强调文字颜色 4 2 11 2" xfId="33070"/>
    <cellStyle name="常规 2 11 3 3" xfId="33071"/>
    <cellStyle name="常规 49 7 3" xfId="33072"/>
    <cellStyle name="常规 54 7 3" xfId="33073"/>
    <cellStyle name="常规 7 2 2 2 3 4" xfId="33074"/>
    <cellStyle name="常规 3 2 2 4 2 2 3 2 2" xfId="33075"/>
    <cellStyle name="常规 6 9 2 3 3" xfId="33076"/>
    <cellStyle name="常规 2 4 4 2 3 5 2" xfId="33077"/>
    <cellStyle name="常规 2 6 2 7 2" xfId="33078"/>
    <cellStyle name="60% - 强调文字颜色 4 2 2 5 6" xfId="33079"/>
    <cellStyle name="60% - 强调文字颜色 1 2 4" xfId="33080"/>
    <cellStyle name="40% - 强调文字颜色 5 16" xfId="33081"/>
    <cellStyle name="常规 47 2 6 2" xfId="33082"/>
    <cellStyle name="常规 52 2 6 2" xfId="33083"/>
    <cellStyle name="常规 7 4 7 2 2 2" xfId="33084"/>
    <cellStyle name="常规 3 3 2 3 3 5 2" xfId="33085"/>
    <cellStyle name="常规 9 6 7 2" xfId="33086"/>
    <cellStyle name="常规 10 3 3 8" xfId="33087"/>
    <cellStyle name="40% - 强调文字颜色 3 5 2" xfId="33088"/>
    <cellStyle name="40% - 强调文字颜色 3 3 2" xfId="33089"/>
    <cellStyle name="常规 47 2 5 3" xfId="33090"/>
    <cellStyle name="常规 52 2 5 3" xfId="33091"/>
    <cellStyle name="常规 2 2 3 2 3 2 2 3 2 2" xfId="33092"/>
    <cellStyle name="常规 7 3 2 3 2 3 5" xfId="33093"/>
    <cellStyle name="常规 2 2 2 2 3 2 3 4 3" xfId="33094"/>
    <cellStyle name="常规 6 4 2 4 3 2" xfId="33095"/>
    <cellStyle name="60% - 强调文字颜色 4 2 3 9" xfId="33096"/>
    <cellStyle name="常规 2 9 5 6 3" xfId="33097"/>
    <cellStyle name="40% - 强调文字颜色 3 2 6 6" xfId="33098"/>
    <cellStyle name="常规 6 4 5 8" xfId="33099"/>
    <cellStyle name="常规 4 2 3 2 2 3 2 3" xfId="33100"/>
    <cellStyle name="常规 6 5 2 3 2 4 2 2" xfId="33101"/>
    <cellStyle name="常规 5 3 2 2 2 2 2" xfId="33102"/>
    <cellStyle name="常规 2 3 3 4 2 4 5" xfId="33103"/>
    <cellStyle name="常规 6 5 5 7" xfId="33104"/>
    <cellStyle name="常规 4 2 3 2 2 4 2 2" xfId="33105"/>
    <cellStyle name="强调文字颜色 4 2 2 2 3 5 2" xfId="33106"/>
    <cellStyle name="适中 2 2 4 4" xfId="33107"/>
    <cellStyle name="40% - 强调文字颜色 2 2 3 3 3 2" xfId="33108"/>
    <cellStyle name="常规 7 4 3 2 6 2" xfId="33109"/>
    <cellStyle name="20% - 强调文字颜色 3 2 14 2" xfId="33110"/>
    <cellStyle name="常规 2 9 5 6 2" xfId="33111"/>
    <cellStyle name="40% - 强调文字颜色 3 2 6 5" xfId="33112"/>
    <cellStyle name="常规 6 4 3 3 2 2 4 3" xfId="33113"/>
    <cellStyle name="40% - 强调文字颜色 6 2 2 2 3 3 2" xfId="33114"/>
    <cellStyle name="常规 22 2 3 4" xfId="33115"/>
    <cellStyle name="常规 17 2 3 4" xfId="33116"/>
    <cellStyle name="链接单元格 2 2 2 3 3" xfId="33117"/>
    <cellStyle name="常规 3 2 6 4 2" xfId="33118"/>
    <cellStyle name="20% - 强调文字颜色 5 13" xfId="33119"/>
    <cellStyle name="40% - 强调文字颜色 6 2 3 4 2" xfId="33120"/>
    <cellStyle name="常规 7 4 2 2 2 6 2" xfId="33121"/>
    <cellStyle name="常规 2 3 2 2 4 7" xfId="33122"/>
    <cellStyle name="常规 2 2 4 4 2" xfId="33123"/>
    <cellStyle name="输出 2 7" xfId="33124"/>
    <cellStyle name="常规 6 4 5 6 2" xfId="33125"/>
    <cellStyle name="常规 2 3 3 4 2 4 3 2" xfId="33126"/>
    <cellStyle name="常规 2 12 2" xfId="33127"/>
    <cellStyle name="常规 60 6" xfId="33128"/>
    <cellStyle name="常规 55 6" xfId="33129"/>
    <cellStyle name="常规 6 5 3 3 4 2 2 2" xfId="33130"/>
    <cellStyle name="20% - 强调文字颜色 4 2 2 5 3 2" xfId="33131"/>
    <cellStyle name="60% - 强调文字颜色 6 2 3 8 2" xfId="33132"/>
    <cellStyle name="常规 3 9 3 6 3" xfId="33133"/>
    <cellStyle name="20% - 强调文字颜色 6 2 3 2 3 3" xfId="33134"/>
    <cellStyle name="常规 7 5 2 3 4 3" xfId="33135"/>
    <cellStyle name="常规 6 6 5 3 5" xfId="33136"/>
    <cellStyle name="常规 17 2 2 3 2 2 2" xfId="33137"/>
    <cellStyle name="常规 22 2 2 3 2 2 2" xfId="33138"/>
    <cellStyle name="常规 6 4 5 6" xfId="33139"/>
    <cellStyle name="常规 2 3 3 4 2 4 3" xfId="33140"/>
    <cellStyle name="常规 14 3 2 4 4" xfId="33141"/>
    <cellStyle name="警告文本 2 3 2 4 2 2" xfId="33142"/>
    <cellStyle name="常规 7 2 5 4 4 3" xfId="33143"/>
    <cellStyle name="常规 10 2 3 3 2 5 2 2" xfId="33144"/>
    <cellStyle name="常规 36 3 4 3" xfId="33145"/>
    <cellStyle name="常规 41 3 4 3" xfId="33146"/>
    <cellStyle name="常规 19 2 5 2" xfId="33147"/>
    <cellStyle name="常规 24 2 5 2" xfId="33148"/>
    <cellStyle name="常规 2 2 3 3 3 5" xfId="33149"/>
    <cellStyle name="常规 5 2 6 2 2 2" xfId="33150"/>
    <cellStyle name="常规 6 5 3 2 2 3 3 2 2" xfId="33151"/>
    <cellStyle name="20% - 强调文字颜色 5 2 2 3 4" xfId="33152"/>
    <cellStyle name="常规 10 6 3 3 3" xfId="33153"/>
    <cellStyle name="常规 24 2 4" xfId="33154"/>
    <cellStyle name="常规 19 2 4" xfId="33155"/>
    <cellStyle name="常规 4 2 3 2 5 2 2" xfId="33156"/>
    <cellStyle name="常规 7 2 6 7 3" xfId="33157"/>
    <cellStyle name="常规 3 2 2 2 2 4 2 3" xfId="33158"/>
    <cellStyle name="常规 2 2 3 3 2 4 4 3" xfId="33159"/>
    <cellStyle name="常规 10 6 3 3 2" xfId="33160"/>
    <cellStyle name="20% - 强调文字颜色 5 2 2 3 3" xfId="33161"/>
    <cellStyle name="常规 19 2 3" xfId="33162"/>
    <cellStyle name="常规 24 2 3" xfId="33163"/>
    <cellStyle name="常规 2 2 3 3 3 4" xfId="33164"/>
    <cellStyle name="40% - 强调文字颜色 3 2 5 5" xfId="33165"/>
    <cellStyle name="常规 3 2 2 2 2 2 2 6 2" xfId="33166"/>
    <cellStyle name="常规 9 7 2 4 2 2" xfId="33167"/>
    <cellStyle name="常规 2 9 5 5 2" xfId="33168"/>
    <cellStyle name="40% - 强调文字颜色 6 2 2 5 2" xfId="33169"/>
    <cellStyle name="常规 6 4 4 7 2" xfId="33170"/>
    <cellStyle name="常规 12 3 2 8" xfId="33171"/>
    <cellStyle name="常规 2 3 3 4 2 3 4 2" xfId="33172"/>
    <cellStyle name="20% - 强调文字颜色 2 13" xfId="33173"/>
    <cellStyle name="常规 7 2 3 3 2 6 3" xfId="33174"/>
    <cellStyle name="40% - 强调文字颜色 3 2 5 4 2" xfId="33175"/>
    <cellStyle name="常规 2 2 20" xfId="33176"/>
    <cellStyle name="常规 2 2 15" xfId="33177"/>
    <cellStyle name="常规 50 2 3 2" xfId="33178"/>
    <cellStyle name="常规 45 2 3 2" xfId="33179"/>
    <cellStyle name="20% - 强调文字颜色 2 2 4" xfId="33180"/>
    <cellStyle name="常规 4 3 6 3" xfId="33181"/>
    <cellStyle name="常规 5 2 2 5 4" xfId="33182"/>
    <cellStyle name="常规 3 3 2 4 2 4 3" xfId="33183"/>
    <cellStyle name="60% - 强调文字颜色 4 2 4 4" xfId="33184"/>
    <cellStyle name="常规 6 2 4 2 2 5" xfId="33185"/>
    <cellStyle name="常规 2 2 3 2 4 2 4" xfId="33186"/>
    <cellStyle name="20% - 强调文字颜色 4 2 2 3 3 2" xfId="33187"/>
    <cellStyle name="40% - 强调文字颜色 1 2 2 2 2 3 3" xfId="33188"/>
    <cellStyle name="常规 6 6 2 3 2 3 2 3" xfId="33189"/>
    <cellStyle name="常规 2 2 2 2 3 2 2 7" xfId="33190"/>
    <cellStyle name="常规 10 2 10 3" xfId="33191"/>
    <cellStyle name="常规 2 2 3 2 3 2 3 2 3" xfId="33192"/>
    <cellStyle name="常规 5 2 2 4 4" xfId="33193"/>
    <cellStyle name="常规 7 2 9 3 2 2" xfId="33194"/>
    <cellStyle name="常规 3 2 2 4 4" xfId="33195"/>
    <cellStyle name="40% - 强调文字颜色 1 2 2 2 2 3 2" xfId="33196"/>
    <cellStyle name="常规 2 2 2 2 3 4 6 2" xfId="33197"/>
    <cellStyle name="常规 6 6 3 3 2 5 2 2" xfId="33198"/>
    <cellStyle name="常规 4 3 4 3 3 2" xfId="33199"/>
    <cellStyle name="常规 2 4 3 2 2 3 2 2 2" xfId="33200"/>
    <cellStyle name="40% - 强调文字颜色 5 2 2 2 8 3" xfId="33201"/>
    <cellStyle name="40% - 强调文字颜色 6 2 3 3 3 2" xfId="33202"/>
    <cellStyle name="解释性文本 2 3" xfId="33203"/>
    <cellStyle name="40% - 强调文字颜色 6 2 2 3 2" xfId="33204"/>
    <cellStyle name="20% - 强调文字颜色 5 2 3 3 4" xfId="33205"/>
    <cellStyle name="常规 6 5 2 4 5" xfId="33206"/>
    <cellStyle name="常规 7 4 2 2 2 5 3" xfId="33207"/>
    <cellStyle name="40% - 强调文字颜色 6 2 3 3 3" xfId="33208"/>
    <cellStyle name="常规 2 3 3 4 2 3 2" xfId="33209"/>
    <cellStyle name="常规 7 5 2 3 3 2" xfId="33210"/>
    <cellStyle name="20% - 强调文字颜色 6 2 3 2 2 2" xfId="33211"/>
    <cellStyle name="常规 3 6 2 4 3" xfId="33212"/>
    <cellStyle name="常规 2 2 4 4 6 2" xfId="33213"/>
    <cellStyle name="标题 2 2 2 6 2" xfId="33214"/>
    <cellStyle name="40% - 强调文字颜色 3 2 5 2" xfId="33215"/>
    <cellStyle name="常规 9 3 9 3" xfId="33216"/>
    <cellStyle name="常规 6 5 3 2 4 4 2 2" xfId="33217"/>
    <cellStyle name="输入 2 2 3 2 3" xfId="33218"/>
    <cellStyle name="常规 5 3 2 2 6" xfId="33219"/>
    <cellStyle name="常规 2 2 9 5 5" xfId="33220"/>
    <cellStyle name="常规 7 4 3 6 3" xfId="33221"/>
    <cellStyle name="常规 16 3 3 2" xfId="33222"/>
    <cellStyle name="常规 21 3 3 2" xfId="33223"/>
    <cellStyle name="标题 2 2 2 7" xfId="33224"/>
    <cellStyle name="40% - 强调文字颜色 3 2 14 2" xfId="33225"/>
    <cellStyle name="好 2 5 3 2 2" xfId="33226"/>
    <cellStyle name="60% - 强调文字颜色 2 2 6 2" xfId="33227"/>
    <cellStyle name="20% - 强调文字颜色 3 2 12 2" xfId="33228"/>
    <cellStyle name="常规 7 4 3 2 4 2" xfId="33229"/>
    <cellStyle name="常规 2 9 5 4 2" xfId="33230"/>
    <cellStyle name="常规 7 6 9 3" xfId="33231"/>
    <cellStyle name="常规 9 3 4 3 4 2" xfId="33232"/>
    <cellStyle name="20% - 强调文字颜色 6 9 2" xfId="33233"/>
    <cellStyle name="常规 17 2 5 2" xfId="33234"/>
    <cellStyle name="常规 22 2 5 2" xfId="33235"/>
    <cellStyle name="20% - 强调文字颜色 6 2 3 7 2" xfId="33236"/>
    <cellStyle name="常规 7 5 2 8 3" xfId="33237"/>
    <cellStyle name="常规 2 3 4 3 2 4 3" xfId="33238"/>
    <cellStyle name="40% - 强调文字颜色 6 2 3 2 5" xfId="33239"/>
    <cellStyle name="常规 10 5 2 6 2" xfId="33240"/>
    <cellStyle name="常规 6 2 2 2 2 7 2 2" xfId="33241"/>
    <cellStyle name="常规 2 2 2 2 6 4" xfId="33242"/>
    <cellStyle name="60% - 强调文字颜色 4 2 6 4" xfId="33243"/>
    <cellStyle name="常规 9 2 2 2 6" xfId="33244"/>
    <cellStyle name="常规 2 5 2 2 2 6 3" xfId="33245"/>
    <cellStyle name="常规 2 2 2 2 3 4 5 3" xfId="33246"/>
    <cellStyle name="20% - 强调文字颜色 4 2 2 3 2 2" xfId="33247"/>
    <cellStyle name="40% - 强调文字颜色 1 2 2 2 2 2 3" xfId="33248"/>
    <cellStyle name="40% - 强调文字颜色 3 2 4 4" xfId="33249"/>
    <cellStyle name="40% - 强调文字颜色 3 2 4 3 2" xfId="33250"/>
    <cellStyle name="40% - 强调文字颜色 3 2 4 2 2" xfId="33251"/>
    <cellStyle name="强调文字颜色 5 2" xfId="33252"/>
    <cellStyle name="常规 2 3 5 2 3 4 3" xfId="33253"/>
    <cellStyle name="常规 2 3 3 3 3 2 2" xfId="33254"/>
    <cellStyle name="常规 7 2 4 3 2 3 5 2" xfId="33255"/>
    <cellStyle name="常规 2 2 6 3 4 2" xfId="33256"/>
    <cellStyle name="常规 7 3 3 3 4 5 2" xfId="33257"/>
    <cellStyle name="常规 39 2 6" xfId="33258"/>
    <cellStyle name="常规 44 2 6" xfId="33259"/>
    <cellStyle name="常规 6 9 4 2 2 2 2" xfId="33260"/>
    <cellStyle name="40% - 强调文字颜色 6 17" xfId="33261"/>
    <cellStyle name="常规 15 8 2" xfId="33262"/>
    <cellStyle name="常规 20 8 2" xfId="33263"/>
    <cellStyle name="60% - 强调文字颜色 6 2 2 2 3 3 3" xfId="33264"/>
    <cellStyle name="常规 5 3 4 2" xfId="33265"/>
    <cellStyle name="常规 10 2 2 5 3 2" xfId="33266"/>
    <cellStyle name="常规 9 10 2 2" xfId="33267"/>
    <cellStyle name="常规 7 3 2 2 4 3 2 2" xfId="33268"/>
    <cellStyle name="40% - 强调文字颜色 6 2 12" xfId="33269"/>
    <cellStyle name="40% - 强调文字颜色 3 2 3 9" xfId="33270"/>
    <cellStyle name="60% - 强调文字颜色 3 2 3 7 2" xfId="33271"/>
    <cellStyle name="常规 3 7 5 5 2 2" xfId="33272"/>
    <cellStyle name="常规 9 5 2 2 2 3" xfId="33273"/>
    <cellStyle name="常规 2 8 2 6 2 3" xfId="33274"/>
    <cellStyle name="常规 6 2 3 2 2 8 2" xfId="33275"/>
    <cellStyle name="40% - 强调文字颜色 6 2 3 2 4 2" xfId="33276"/>
    <cellStyle name="常规 2 2 10 3 4 3" xfId="33277"/>
    <cellStyle name="常规 46 2 7 2" xfId="33278"/>
    <cellStyle name="常规 51 2 7 2" xfId="33279"/>
    <cellStyle name="常规 10 2 3 2 4 6 2" xfId="33280"/>
    <cellStyle name="常规 4 2 6 2" xfId="33281"/>
    <cellStyle name="常规 7 2 2 4 2 3 3" xfId="33282"/>
    <cellStyle name="40% - 强调文字颜色 3 2 3 8" xfId="33283"/>
    <cellStyle name="强调文字颜色 1 2 2 4 3 3" xfId="33284"/>
    <cellStyle name="常规 15 11 2" xfId="33285"/>
    <cellStyle name="40% - 强调文字颜色 5 9 2" xfId="33286"/>
    <cellStyle name="常规 7 2 2 4 2 3 2" xfId="33287"/>
    <cellStyle name="常规 59 5 2" xfId="33288"/>
    <cellStyle name="40% - 强调文字颜色 3 2 3 7" xfId="33289"/>
    <cellStyle name="常规 3 4 3 6 3" xfId="33290"/>
    <cellStyle name="常规 6 5 2 2 2 2 3 5" xfId="33291"/>
    <cellStyle name="常规 2 2 3 3 3 3 4" xfId="33292"/>
    <cellStyle name="常规 24 2 2 4" xfId="33293"/>
    <cellStyle name="常规 19 2 2 4" xfId="33294"/>
    <cellStyle name="40% - 强调文字颜色 6 2 9 2" xfId="33295"/>
    <cellStyle name="40% - 强调文字颜色 3 2 3 4 2" xfId="33296"/>
    <cellStyle name="常规 28 3 3 2" xfId="33297"/>
    <cellStyle name="常规 33 3 3 2" xfId="33298"/>
    <cellStyle name="常规 7 3 4 7 2 2" xfId="33299"/>
    <cellStyle name="常规 3 3 2 2 3 6 2" xfId="33300"/>
    <cellStyle name="常规 2 2 3 2 3 4 7" xfId="33301"/>
    <cellStyle name="常规 4 2 9 2 2" xfId="33302"/>
    <cellStyle name="常规 3 2 3 2 4 2" xfId="33303"/>
    <cellStyle name="常规 15 3 2 2 4 2" xfId="33304"/>
    <cellStyle name="常规 4 2 5 4 2 2" xfId="33305"/>
    <cellStyle name="20% - 强调文字颜色 1 8 2" xfId="33306"/>
    <cellStyle name="常规 3 2 3 5 3" xfId="33307"/>
    <cellStyle name="40% - 强调文字颜色 5 2 6 3" xfId="33308"/>
    <cellStyle name="常规 8 5 3 2" xfId="33309"/>
    <cellStyle name="常规 2 7 3 2 4 3" xfId="33310"/>
    <cellStyle name="常规 3 2 2 2 5 2 2" xfId="33311"/>
    <cellStyle name="常规 2 3 3 2 4 5 3" xfId="33312"/>
    <cellStyle name="常规 10 2 5 7 2 2" xfId="33313"/>
    <cellStyle name="常规 7 2 5 5 2 3" xfId="33314"/>
    <cellStyle name="常规 2 3 3 3 7 2 2" xfId="33315"/>
    <cellStyle name="20% - 强调文字颜色 3 2 2 4 2 2" xfId="33316"/>
    <cellStyle name="常规 10 12 2" xfId="33317"/>
    <cellStyle name="常规 10 3 3 2 5 3" xfId="33318"/>
    <cellStyle name="40% - 强调文字颜色 3 2 2 2 8 2" xfId="33319"/>
    <cellStyle name="常规 15 2 3 3 6 2" xfId="33320"/>
    <cellStyle name="差 2 2 2 2 3" xfId="33321"/>
    <cellStyle name="常规 4 2 2 6 3" xfId="33322"/>
    <cellStyle name="常规 6 8 2 4 2 3" xfId="33323"/>
    <cellStyle name="40% - 强调文字颜色 3 2 3 4" xfId="33324"/>
    <cellStyle name="40% - 强调文字颜色 3 2 3 3 2" xfId="33325"/>
    <cellStyle name="40% - 强调文字颜色 6 4" xfId="33326"/>
    <cellStyle name="60% - 强调文字颜色 1 2 2 5 4" xfId="33327"/>
    <cellStyle name="40% - 强调文字颜色 3 2 3 2 4 2" xfId="33328"/>
    <cellStyle name="常规 7 2 2 2 2 2 2 2" xfId="33329"/>
    <cellStyle name="常规 3 2 2 2 9 2" xfId="33330"/>
    <cellStyle name="常规 2 2 12 3 2" xfId="33331"/>
    <cellStyle name="常规 9 2 3 3 2 4" xfId="33332"/>
    <cellStyle name="常规 6 4 2 6 5" xfId="33333"/>
    <cellStyle name="常规 9 3 2 2 3 3 2 2" xfId="33334"/>
    <cellStyle name="常规 2 2 3 2 2 4 3 3" xfId="33335"/>
    <cellStyle name="20% - 强调文字颜色 4 2 2 2 2 4" xfId="33336"/>
    <cellStyle name="常规 2 3 4 2 2 2 5 2 2" xfId="33337"/>
    <cellStyle name="40% - 强调文字颜色 2 2 2 2 5" xfId="33338"/>
    <cellStyle name="标题 1 2 2 3 2" xfId="33339"/>
    <cellStyle name="常规 2 2 3 4 9" xfId="33340"/>
    <cellStyle name="20% - 强调文字颜色 2 2 3 6" xfId="33341"/>
    <cellStyle name="常规 2 3 3 3 2 6" xfId="33342"/>
    <cellStyle name="20% - 强调文字颜色 6 2 2 2 5" xfId="33343"/>
    <cellStyle name="40% - 强调文字颜色 1 2 3 3 3 2" xfId="33344"/>
    <cellStyle name="常规 12 3 2 7 2" xfId="33345"/>
    <cellStyle name="强调文字颜色 6 2 2 9 2" xfId="33346"/>
    <cellStyle name="40% - 强调文字颜色 5 4" xfId="33347"/>
    <cellStyle name="常规 15 2 3 2 2 4" xfId="33348"/>
    <cellStyle name="强调文字颜色 2 2 5 3" xfId="33349"/>
    <cellStyle name="常规 5 2 2 9 2" xfId="33350"/>
    <cellStyle name="常规 6 9 2 4 5 2" xfId="33351"/>
    <cellStyle name="60% - 强调文字颜色 4 2 8 2" xfId="33352"/>
    <cellStyle name="常规 6 2 4 2 6 3" xfId="33353"/>
    <cellStyle name="常规 2 2 3 2 4 6 2" xfId="33354"/>
    <cellStyle name="常规 2 3 4 2 2 2 4 3" xfId="33355"/>
    <cellStyle name="40% - 强调文字颜色 3 2 2 9 2" xfId="33356"/>
    <cellStyle name="常规 2 2 3 2 5 2" xfId="33357"/>
    <cellStyle name="常规 10 2 2 4 2 5" xfId="33358"/>
    <cellStyle name="常规 2 3 5 3 5 2" xfId="33359"/>
    <cellStyle name="常规 2 2 2 2 3 4 4 2" xfId="33360"/>
    <cellStyle name="常规 8 2 2 4 2 2 2 2" xfId="33361"/>
    <cellStyle name="20% - 强调文字颜色 4 2 6 2" xfId="33362"/>
    <cellStyle name="常规 2 4 3 7 5" xfId="33363"/>
    <cellStyle name="常规 2 4 2 2 2 2 4 3" xfId="33364"/>
    <cellStyle name="检查单元格 2 3 2 3 2 2" xfId="33365"/>
    <cellStyle name="常规 2 3 4 2 2 2 3 3" xfId="33366"/>
    <cellStyle name="40% - 强调文字颜色 3 2 2 8 2" xfId="33367"/>
    <cellStyle name="20% - 强调文字颜色 4 2 2 10" xfId="33368"/>
    <cellStyle name="常规 15 10 3" xfId="33369"/>
    <cellStyle name="40% - 强调文字颜色 1 2 5 2 2" xfId="33370"/>
    <cellStyle name="常规 2 9 2 4 2 2" xfId="33371"/>
    <cellStyle name="常规 4 2 5 2" xfId="33372"/>
    <cellStyle name="常规 7 2 2 4 2 2 3" xfId="33373"/>
    <cellStyle name="常规 2 4 4 2 8 2 2" xfId="33374"/>
    <cellStyle name="40% - 强调文字颜色 3 2 2 8" xfId="33375"/>
    <cellStyle name="40% - 强调文字颜色 3 2 2 7 2" xfId="33376"/>
    <cellStyle name="常规 7 2 2 4 2 2 2 2" xfId="33377"/>
    <cellStyle name="常规 8 2 4 5 3" xfId="33378"/>
    <cellStyle name="常规 2 2 2 2 2 5 6" xfId="33379"/>
    <cellStyle name="常规 59 4 2 2" xfId="33380"/>
    <cellStyle name="常规 2 3 4 2 2 2 2 3" xfId="33381"/>
    <cellStyle name="40% - 强调文字颜色 2 2 5 4 3" xfId="33382"/>
    <cellStyle name="常规 3 11 2 7" xfId="33383"/>
    <cellStyle name="60% - 强调文字颜色 2 2 8" xfId="33384"/>
    <cellStyle name="常规 4 2 4 3 5 2 2" xfId="33385"/>
    <cellStyle name="常规 4 3 4 3 3 3" xfId="33386"/>
    <cellStyle name="常规 4 2 4 2 3" xfId="33387"/>
    <cellStyle name="常规 6 6 3 2 2 4 2" xfId="33388"/>
    <cellStyle name="常规 2 4 2 3 5 5" xfId="33389"/>
    <cellStyle name="计算 2 2 4 3" xfId="33390"/>
    <cellStyle name="20% - 强调文字颜色 1 2 2 3 4" xfId="33391"/>
    <cellStyle name="常规 2 2 2 6 5" xfId="33392"/>
    <cellStyle name="常规 6 6 2 4 2 5" xfId="33393"/>
    <cellStyle name="常规 50 2 2 3 2" xfId="33394"/>
    <cellStyle name="常规 45 2 2 3 2" xfId="33395"/>
    <cellStyle name="常规 12 4 2 6 2" xfId="33396"/>
    <cellStyle name="常规 3 3 3 4 5" xfId="33397"/>
    <cellStyle name="60% - 强调文字颜色 1 2 5 6" xfId="33398"/>
    <cellStyle name="输出 2 3 2 2 2" xfId="33399"/>
    <cellStyle name="好 3 9 2" xfId="33400"/>
    <cellStyle name="常规 2 4 2 3 5 2 2" xfId="33401"/>
    <cellStyle name="20% - 强调文字颜色 5 2 6 2" xfId="33402"/>
    <cellStyle name="常规 2 3 3 2 4 5 2 2" xfId="33403"/>
    <cellStyle name="20% - 强调文字颜色 5 2 4 5" xfId="33404"/>
    <cellStyle name="常规 31 4" xfId="33405"/>
    <cellStyle name="常规 26 4" xfId="33406"/>
    <cellStyle name="常规 6 2 7 5" xfId="33407"/>
    <cellStyle name="常规 8 2 2 7 2" xfId="33408"/>
    <cellStyle name="常规 6 5 4 2 4 3" xfId="33409"/>
    <cellStyle name="常规 2 2 6 2 4 4 2" xfId="33410"/>
    <cellStyle name="常规 10 6 2 3 2" xfId="33411"/>
    <cellStyle name="常规 2 2 3 2 3 4" xfId="33412"/>
    <cellStyle name="常规 6 8 2 4 2 2" xfId="33413"/>
    <cellStyle name="常规 4 2 2 6 2" xfId="33414"/>
    <cellStyle name="常规 6 10 2 2 3 2 3" xfId="33415"/>
    <cellStyle name="40% - 强调文字颜色 5 2 3 7" xfId="33416"/>
    <cellStyle name="注释 2 3 10 2" xfId="33417"/>
    <cellStyle name="常规 2 3 3 5 2 6 2" xfId="33418"/>
    <cellStyle name="常规 7 4 3 2 2 2" xfId="33419"/>
    <cellStyle name="常规 6 3 3 3 2 5 3" xfId="33420"/>
    <cellStyle name="20% - 强调文字颜色 3 2 10 2" xfId="33421"/>
    <cellStyle name="常规 7 6 7 3" xfId="33422"/>
    <cellStyle name="常规 2 9 5 2 2" xfId="33423"/>
    <cellStyle name="常规 2 2 2 3 5 2 2" xfId="33424"/>
    <cellStyle name="常规 8 4 2 3 2 3" xfId="33425"/>
    <cellStyle name="常规 2 6 5 6 2 2" xfId="33426"/>
    <cellStyle name="常规 6 6 3 2 2 3 2" xfId="33427"/>
    <cellStyle name="常规 3 8 3 7" xfId="33428"/>
    <cellStyle name="常规 21 2 3 2 4 2 2" xfId="33429"/>
    <cellStyle name="60% - 强调文字颜色 1 2 2 2" xfId="33430"/>
    <cellStyle name="常规 10 7 2 2 3 2 2" xfId="33431"/>
    <cellStyle name="常规 6 5 2 3 2 2 5 2" xfId="33432"/>
    <cellStyle name="常规 3 2 2 7 5 3" xfId="33433"/>
    <cellStyle name="强调文字颜色 2 2 3 4 2" xfId="33434"/>
    <cellStyle name="常规 3 2 2 2 2 2 2 2 2 2" xfId="33435"/>
    <cellStyle name="常规 2 2 4 2 2 5 2 2" xfId="33436"/>
    <cellStyle name="常规 2 5 3 5 2" xfId="33437"/>
    <cellStyle name="常规 2 4 10 2" xfId="33438"/>
    <cellStyle name="常规 7 3 2 2 2 7 2" xfId="33439"/>
    <cellStyle name="常规 7 2 4 3 10" xfId="33440"/>
    <cellStyle name="常规 2 4 3 2 5 2 2" xfId="33441"/>
    <cellStyle name="常规 2 2 2 2 2 3 5 3" xfId="33442"/>
    <cellStyle name="常规 8 2 4 3 2 3" xfId="33443"/>
    <cellStyle name="常规 13 4 2 6" xfId="33444"/>
    <cellStyle name="常规 51 2 2 4 2 2" xfId="33445"/>
    <cellStyle name="常规 46 2 2 4 2 2" xfId="33446"/>
    <cellStyle name="常规 3 2 2 7 5 2" xfId="33447"/>
    <cellStyle name="常规 11 6 2 3 4 2 2" xfId="33448"/>
    <cellStyle name="常规 7 2 6 2 2 6" xfId="33449"/>
    <cellStyle name="40% - 强调文字颜色 3 2 2 4" xfId="33450"/>
    <cellStyle name="常规 9 3 6 5" xfId="33451"/>
    <cellStyle name="好 2 4 3 5 2" xfId="33452"/>
    <cellStyle name="常规 10 9 3 2 2" xfId="33453"/>
    <cellStyle name="常规 2 2 6 3 2 4" xfId="33454"/>
    <cellStyle name="常规 6 13 5 3" xfId="33455"/>
    <cellStyle name="常规 3 2 2 3 2 2 5 3" xfId="33456"/>
    <cellStyle name="强调文字颜色 1 2 2 3 2 2 2" xfId="33457"/>
    <cellStyle name="常规 7 8 3" xfId="33458"/>
    <cellStyle name="60% - 强调文字颜色 3 2 2 2 2 3" xfId="33459"/>
    <cellStyle name="常规 20 2 2 3 4" xfId="33460"/>
    <cellStyle name="常规 15 2 2 3 4" xfId="33461"/>
    <cellStyle name="常规 30 10 2 2 2" xfId="33462"/>
    <cellStyle name="常规 6 10 3 3 3 2 2" xfId="33463"/>
    <cellStyle name="40% - 强调文字颜色 1 2 3 2 4 3" xfId="33464"/>
    <cellStyle name="常规 2 2 3 3 2 4 4 2" xfId="33465"/>
    <cellStyle name="常规 2 2 2 3 2 2 2 2" xfId="33466"/>
    <cellStyle name="常规 6 4 2 4 2 2 3" xfId="33467"/>
    <cellStyle name="40% - 强调文字颜色 3 2 2 3 4" xfId="33468"/>
    <cellStyle name="常规 6 4 2 4 2 2 2" xfId="33469"/>
    <cellStyle name="40% - 强调文字颜色 3 2 2 3 3" xfId="33470"/>
    <cellStyle name="常规 9 3 6 4 3" xfId="33471"/>
    <cellStyle name="40% - 强调文字颜色 1 2 3 2 4 2" xfId="33472"/>
    <cellStyle name="常规 6 5 4 2 2 3 2 2" xfId="33473"/>
    <cellStyle name="常规 5 2 4 2 6 3" xfId="33474"/>
    <cellStyle name="强调文字颜色 2 2 2 4 2" xfId="33475"/>
    <cellStyle name="常规 3 2 2 6 5 3" xfId="33476"/>
    <cellStyle name="20% - 强调文字颜色 6 2 4 3 3" xfId="33477"/>
    <cellStyle name="常规 10 2 6 2 2 2 2" xfId="33478"/>
    <cellStyle name="常规 7 5 3 4 4" xfId="33479"/>
    <cellStyle name="常规 8 8 4" xfId="33480"/>
    <cellStyle name="40% - 强调文字颜色 3 2 3 3 3" xfId="33481"/>
    <cellStyle name="常规 6 4 2 4 3 2 2" xfId="33482"/>
    <cellStyle name="常规 2 3" xfId="33483"/>
    <cellStyle name="40% - 强调文字颜色 6 2 3 3 4 2" xfId="33484"/>
    <cellStyle name="40% - 强调文字颜色 6 5" xfId="33485"/>
    <cellStyle name="60% - 强调文字颜色 4 2 2 2 3 3" xfId="33486"/>
    <cellStyle name="常规 10 2 4 3 4 3" xfId="33487"/>
    <cellStyle name="常规 2 3 4 3 3 5 2" xfId="33488"/>
    <cellStyle name="注释 2 2 2 3 4 2 2" xfId="33489"/>
    <cellStyle name="常规 9 3 4 3 2 2" xfId="33490"/>
    <cellStyle name="常规 2 2 3 3 2 3 5 2" xfId="33491"/>
    <cellStyle name="常规 20 2 2 3 3 2" xfId="33492"/>
    <cellStyle name="常规 15 2 2 3 3 2" xfId="33493"/>
    <cellStyle name="常规 7 2 4 3 2 3 3 2" xfId="33494"/>
    <cellStyle name="60% - 强调文字颜色 2 2 3 2 5" xfId="33495"/>
    <cellStyle name="常规 2 2 5 7 2" xfId="33496"/>
    <cellStyle name="常规 10 3 2 7 2 2" xfId="33497"/>
    <cellStyle name="常规 6 3 2 2 3 4 3" xfId="33498"/>
    <cellStyle name="20% - 强调文字颜色 6 2 5 3" xfId="33499"/>
    <cellStyle name="40% - 强调文字颜色 5 2 3 3 4 3" xfId="33500"/>
    <cellStyle name="常规 2 2 6 3 2 2" xfId="33501"/>
    <cellStyle name="常规 7 2 4 4 2 2 3" xfId="33502"/>
    <cellStyle name="常规 12 4 4 2" xfId="33503"/>
    <cellStyle name="常规 35 3 5 3" xfId="33504"/>
    <cellStyle name="常规 10 2 2 3 2 2 4 3" xfId="33505"/>
    <cellStyle name="常规 17 5" xfId="33506"/>
    <cellStyle name="常规 22 5" xfId="33507"/>
    <cellStyle name="常规 7 2 2 3 5 3" xfId="33508"/>
    <cellStyle name="常规 35 3 5 2 2" xfId="33509"/>
    <cellStyle name="常规 10 2 2 3 2 2 4 2 2" xfId="33510"/>
    <cellStyle name="常规 6 6 3 2 2 2 5 2" xfId="33511"/>
    <cellStyle name="常规 7 2 6 6 2 2" xfId="33512"/>
    <cellStyle name="常规 9 2 4 7" xfId="33513"/>
    <cellStyle name="常规 3 2 5 2 3 5" xfId="33514"/>
    <cellStyle name="常规 6 7 6 2 2" xfId="33515"/>
    <cellStyle name="常规 2 2 3 3 2 4 3 2" xfId="33516"/>
    <cellStyle name="40% - 强调文字颜色 3 2 2 2 4" xfId="33517"/>
    <cellStyle name="60% - 强调文字颜色 1 2 2 2 3 3 2" xfId="33518"/>
    <cellStyle name="40% - 强调文字颜色 3 2 2 2 8" xfId="33519"/>
    <cellStyle name="常规 3 6 2 10" xfId="33520"/>
    <cellStyle name="常规 6 7 9 3" xfId="33521"/>
    <cellStyle name="20% - 强调文字颜色 3 2 2 2 2 2" xfId="33522"/>
    <cellStyle name="常规 7 2 5 3 2 3" xfId="33523"/>
    <cellStyle name="常规 2 3 3 3 5 2 2" xfId="33524"/>
    <cellStyle name="20% - 强调文字颜色 2 2 6 2 2" xfId="33525"/>
    <cellStyle name="常规 2 2 3 7 5 2" xfId="33526"/>
    <cellStyle name="常规 53 4 2 2 2" xfId="33527"/>
    <cellStyle name="常规 48 4 2 2 2" xfId="33528"/>
    <cellStyle name="常规 15 3 2 2 8" xfId="33529"/>
    <cellStyle name="常规 2 5 2 2 2 3 2 2" xfId="33530"/>
    <cellStyle name="常规 30 2_总表  " xfId="33531"/>
    <cellStyle name="常规 10 5 5" xfId="33532"/>
    <cellStyle name="常规 7 10 3" xfId="33533"/>
    <cellStyle name="常规 17 6 5 2" xfId="33534"/>
    <cellStyle name="常规 2 2 2 3 2 3 6 2" xfId="33535"/>
    <cellStyle name="常规 8 3 4 3 3 2" xfId="33536"/>
    <cellStyle name="常规 6 5 3 2 3 5" xfId="33537"/>
    <cellStyle name="常规 2 2 10 3 2 3" xfId="33538"/>
    <cellStyle name="常规 15 3 2 7 2 2" xfId="33539"/>
    <cellStyle name="60% - 强调文字颜色 3 2 9 2" xfId="33540"/>
    <cellStyle name="常规 7 5 3 9 3" xfId="33541"/>
    <cellStyle name="常规 3 3 2 2 6" xfId="33542"/>
    <cellStyle name="常规 22 3 6 2" xfId="33543"/>
    <cellStyle name="常规 17 3 6 2" xfId="33544"/>
    <cellStyle name="常规 7 2 3 7 4 2" xfId="33545"/>
    <cellStyle name="常规 4 2 3 2 2 2 3 2" xfId="33546"/>
    <cellStyle name="常规 14 3 4 3 2" xfId="33547"/>
    <cellStyle name="计算 2 2 3 3 2 2" xfId="33548"/>
    <cellStyle name="常规 3 7 5 3" xfId="33549"/>
    <cellStyle name="常规 6 9 4 3 2 2" xfId="33550"/>
    <cellStyle name="常规 7 3 3 4 4 5" xfId="33551"/>
    <cellStyle name="常规 15 3 2 2 3 2 2" xfId="33552"/>
    <cellStyle name="常规 4 2 2 2 2 2 3" xfId="33553"/>
    <cellStyle name="常规 10 2 9 3 2 2" xfId="33554"/>
    <cellStyle name="常规 10 9 2 6" xfId="33555"/>
    <cellStyle name="40% - 强调文字颜色 5 2 2 2 3" xfId="33556"/>
    <cellStyle name="常规 10 3 2 3 4 2" xfId="33557"/>
    <cellStyle name="常规 3 3 2 3 3 5" xfId="33558"/>
    <cellStyle name="常规 7 4 7 2 2" xfId="33559"/>
    <cellStyle name="常规 6 7 3 2 2 3 3" xfId="33560"/>
    <cellStyle name="常规 3 11 2 3 2" xfId="33561"/>
    <cellStyle name="常规 39 4 6 2" xfId="33562"/>
    <cellStyle name="常规 4 5 3 3 2 2" xfId="33563"/>
    <cellStyle name="40% - 强调文字颜色 3 2 2 2 3 2 3" xfId="33564"/>
    <cellStyle name="40% - 强调文字颜色 1 2 3 2 3 2" xfId="33565"/>
    <cellStyle name="注释 2 2 2 10 2 2" xfId="33566"/>
    <cellStyle name="40% - 强调文字颜色 3 2 2 2 2 3 3" xfId="33567"/>
    <cellStyle name="常规 4 2 7 2 2" xfId="33568"/>
    <cellStyle name="常规 3 3 4 2 4 2 2" xfId="33569"/>
    <cellStyle name="40% - 强调文字颜色 3 2 2 2 2 3 2" xfId="33570"/>
    <cellStyle name="常规 6 2 5 3 3" xfId="33571"/>
    <cellStyle name="汇总 2 3 8 2" xfId="33572"/>
    <cellStyle name="60% - 强调文字颜色 1 2 2 2 2 4 2" xfId="33573"/>
    <cellStyle name="常规 2 2 2 5 2 2 2" xfId="33574"/>
    <cellStyle name="20% - 强调文字颜色 3 5" xfId="33575"/>
    <cellStyle name="常规 6 5 3 6 3" xfId="33576"/>
    <cellStyle name="60% - 强调文字颜色 3 2 2 2 2 3 2" xfId="33577"/>
    <cellStyle name="常规 3 2 2 3 4 3 2 2" xfId="33578"/>
    <cellStyle name="40% - 强调文字颜色 2 2 2 2 8 2" xfId="33579"/>
    <cellStyle name="好 2 2 4 3 3" xfId="33580"/>
    <cellStyle name="常规 7 4 4 6" xfId="33581"/>
    <cellStyle name="常规 2 3 3 5 2 3 3" xfId="33582"/>
    <cellStyle name="常规 4 3 3 2 2 2 3" xfId="33583"/>
    <cellStyle name="常规 9 3 6 3 2 2" xfId="33584"/>
    <cellStyle name="40% - 强调文字颜色 3 2 2 2 2 2" xfId="33585"/>
    <cellStyle name="常规 10 2 2 4 3 3 3" xfId="33586"/>
    <cellStyle name="常规 2 2 3 5 3 3 2" xfId="33587"/>
    <cellStyle name="差 2 2 4 2 3" xfId="33588"/>
    <cellStyle name="常规 2 2 3 3 4 3 2 2" xfId="33589"/>
    <cellStyle name="常规 6 2 5 2 3 3 2" xfId="33590"/>
    <cellStyle name="强调文字颜色 1 2 5 2 3" xfId="33591"/>
    <cellStyle name="常规 15 2 2 2 2 3 3" xfId="33592"/>
    <cellStyle name="常规 6 2 2 3 4 3 2" xfId="33593"/>
    <cellStyle name="常规 3 4 6 3 2 2" xfId="33594"/>
    <cellStyle name="40% - 强调文字颜色 3 2 2 11 2" xfId="33595"/>
    <cellStyle name="40% - 强调文字颜色 3 2 2 10 2" xfId="33596"/>
    <cellStyle name="60% - 强调文字颜色 1 2 2 4 2 3" xfId="33597"/>
    <cellStyle name="常规 4 6 7" xfId="33598"/>
    <cellStyle name="常规 2 2 3 2 6 4 2 2" xfId="33599"/>
    <cellStyle name="常规 6 4 3 3 3 4 2 2" xfId="33600"/>
    <cellStyle name="常规 10 2 3 7" xfId="33601"/>
    <cellStyle name="常规 9 3 2 4 3 2" xfId="33602"/>
    <cellStyle name="20% - 强调文字颜色 2 2 2 2 9 3" xfId="33603"/>
    <cellStyle name="常规 9 3 2 4 3" xfId="33604"/>
    <cellStyle name="20% - 强调文字颜色 1 16 2" xfId="33605"/>
    <cellStyle name="警告文本 2 2 2 9" xfId="33606"/>
    <cellStyle name="常规 9 3 2 4 2" xfId="33607"/>
    <cellStyle name="20% - 强调文字颜色 2 2 2 2 9 2" xfId="33608"/>
    <cellStyle name="常规 6 4 2 2 2 2 3 3 2 2" xfId="33609"/>
    <cellStyle name="常规 6 5 3 2 2 3 3" xfId="33610"/>
    <cellStyle name="常规 2 2 4 3 2 5 3" xfId="33611"/>
    <cellStyle name="常规 10 11 6" xfId="33612"/>
    <cellStyle name="常规 22 4 4 3 3" xfId="33613"/>
    <cellStyle name="40% - 强调文字颜色 1 2 2 3 4" xfId="33614"/>
    <cellStyle name="常规 9 3 6 5 2" xfId="33615"/>
    <cellStyle name="40% - 强调文字颜色 3 2 2 4 2" xfId="33616"/>
    <cellStyle name="常规 46 2 2 4 2" xfId="33617"/>
    <cellStyle name="常规 51 2 2 4 2" xfId="33618"/>
    <cellStyle name="常规 3 2 2 7 5" xfId="33619"/>
    <cellStyle name="常规 2 2 2 2 2 2 2 6 2" xfId="33620"/>
    <cellStyle name="常规 7 5 4 6" xfId="33621"/>
    <cellStyle name="常规 4 3 4 3 3" xfId="33622"/>
    <cellStyle name="常规 6 6 3 3 2 5 2" xfId="33623"/>
    <cellStyle name="40% - 强调文字颜色 3 2 12" xfId="33624"/>
    <cellStyle name="常规 2 4 6 4 2 3" xfId="33625"/>
    <cellStyle name="常规 3 2 2 7 4 2" xfId="33626"/>
    <cellStyle name="60% - 强调文字颜色 2 2 2 2 3 3 3" xfId="33627"/>
    <cellStyle name="常规 10 2 3 3 6 3" xfId="33628"/>
    <cellStyle name="常规 52 4 4" xfId="33629"/>
    <cellStyle name="常规 47 4 4" xfId="33630"/>
    <cellStyle name="汇总 2 3 3 6" xfId="33631"/>
    <cellStyle name="适中 2 4 4 2" xfId="33632"/>
    <cellStyle name="常规 7 8 2 3 2 3" xfId="33633"/>
    <cellStyle name="40% - 强调文字颜色 3 2 11 2" xfId="33634"/>
    <cellStyle name="常规 4 2 2 4 3 4 2 2" xfId="33635"/>
    <cellStyle name="常规 2 2 3 2 6 2" xfId="33636"/>
    <cellStyle name="常规 10 2 2 4 3 5" xfId="33637"/>
    <cellStyle name="常规 10 2 2 2 2 8" xfId="33638"/>
    <cellStyle name="常规 3 2 2 7 3 2" xfId="33639"/>
    <cellStyle name="常规 4 2 7 6 2" xfId="33640"/>
    <cellStyle name="好 3 7" xfId="33641"/>
    <cellStyle name="常规 2 2 3 4 4 6 2" xfId="33642"/>
    <cellStyle name="常规 6 9 3 2 3 3" xfId="33643"/>
    <cellStyle name="60% - 强调文字颜色 6 2 8 2" xfId="33644"/>
    <cellStyle name="常规 2 2 4 4 3 5" xfId="33645"/>
    <cellStyle name="常规 25 3 5 2" xfId="33646"/>
    <cellStyle name="常规 30 3 5 2" xfId="33647"/>
    <cellStyle name="常规 47 2 5 2" xfId="33648"/>
    <cellStyle name="常规 52 2 5 2" xfId="33649"/>
    <cellStyle name="常规 3 3 2 3 3 4 2" xfId="33650"/>
    <cellStyle name="常规 4 5 5 3" xfId="33651"/>
    <cellStyle name="常规 2 2 7 2 2 5 2" xfId="33652"/>
    <cellStyle name="常规 15 4 2 2 2 2" xfId="33653"/>
    <cellStyle name="常规 2 2 3 2 6 6" xfId="33654"/>
    <cellStyle name="常规 6 4 3 3 3 6" xfId="33655"/>
    <cellStyle name="强调文字颜色 5 2 3 5 3" xfId="33656"/>
    <cellStyle name="40% - 强调文字颜色 3 10 2" xfId="33657"/>
    <cellStyle name="常规 4 6 2 3 3 3" xfId="33658"/>
    <cellStyle name="40% - 强调文字颜色 1 2 2 2 2 4" xfId="33659"/>
    <cellStyle name="常规 15 2 9 2 2" xfId="33660"/>
    <cellStyle name="20% - 强调文字颜色 5 2 2 10 2" xfId="33661"/>
    <cellStyle name="常规 2 2 2 4 2 3" xfId="33662"/>
    <cellStyle name="常规 7 2 3 4 2 2 3 2 2" xfId="33663"/>
    <cellStyle name="常规 7 2 2 4 2 2" xfId="33664"/>
    <cellStyle name="40% - 强调文字颜色 3 2 2 2 2 5" xfId="33665"/>
    <cellStyle name="常规 6 6 2 3 3 4" xfId="33666"/>
    <cellStyle name="20% - 强调文字颜色 1 2 4" xfId="33667"/>
    <cellStyle name="常规 4 2 6 3" xfId="33668"/>
    <cellStyle name="常规 2 2 2 2 3 2 2 2" xfId="33669"/>
    <cellStyle name="常规 11 7 5 2" xfId="33670"/>
    <cellStyle name="常规 7 4 5 2 4 2 2" xfId="33671"/>
    <cellStyle name="常规 10 2 3 2 2 3 4" xfId="33672"/>
    <cellStyle name="20% - 强调文字颜色 6 2 2 8 2" xfId="33673"/>
    <cellStyle name="20% - 强调文字颜色 1 2 3 2" xfId="33674"/>
    <cellStyle name="常规 4 2 6 2 2" xfId="33675"/>
    <cellStyle name="40% - 强调文字颜色 2 5 2" xfId="33676"/>
    <cellStyle name="常规 6 6 6 3 3" xfId="33677"/>
    <cellStyle name="常规 4 2 3 2 7 2" xfId="33678"/>
    <cellStyle name="常规 4 2 3 2 2 2 3 2 2" xfId="33679"/>
    <cellStyle name="常规 7 2 3 7 4 2 2" xfId="33680"/>
    <cellStyle name="常规 3 3 2 3 3 3 2 2" xfId="33681"/>
    <cellStyle name="常规 47 2 4 2 2" xfId="33682"/>
    <cellStyle name="常规 52 2 4 2 2" xfId="33683"/>
    <cellStyle name="常规 2 2 4 3 2 5" xfId="33684"/>
    <cellStyle name="常规 30 2 4 2" xfId="33685"/>
    <cellStyle name="常规 25 2 4 2" xfId="33686"/>
    <cellStyle name="常规 7 8 2 7 3" xfId="33687"/>
    <cellStyle name="常规 6 4 2 3 2 2 3 3" xfId="33688"/>
    <cellStyle name="常规 6 5 2 4 5 2" xfId="33689"/>
    <cellStyle name="20% - 强调文字颜色 5 2 3 3 4 2" xfId="33690"/>
    <cellStyle name="40% - 强调文字颜色 2 2 4" xfId="33691"/>
    <cellStyle name="常规 3 2 2 2 2 3 2 2" xfId="33692"/>
    <cellStyle name="常规 10 7 3 2 3" xfId="33693"/>
    <cellStyle name="常规 2 6 12" xfId="33694"/>
    <cellStyle name="常规 2 5 3 3 3 2 2" xfId="33695"/>
    <cellStyle name="常规 21 3 2 5" xfId="33696"/>
    <cellStyle name="60% - 强调文字颜色 2 2 5 5" xfId="33697"/>
    <cellStyle name="警告文本 2 2 2 8 2 2" xfId="33698"/>
    <cellStyle name="60% - 强调文字颜色 2 2 4 5" xfId="33699"/>
    <cellStyle name="常规 2 3 3 4 2 2 3" xfId="33700"/>
    <cellStyle name="40% - 强调文字颜色 6 2 3 2 4" xfId="33701"/>
    <cellStyle name="常规 2 2 3 2 3 2 2 7" xfId="33702"/>
    <cellStyle name="常规 6 6 3 3 2 3 2 3" xfId="33703"/>
    <cellStyle name="输入 2 4 4 3" xfId="33704"/>
    <cellStyle name="常规 8 2 2 3 4 2" xfId="33705"/>
    <cellStyle name="常规 5 7 4 2 2" xfId="33706"/>
    <cellStyle name="常规 14 10 2" xfId="33707"/>
    <cellStyle name="常规 3 3 4 3 4 2 2" xfId="33708"/>
    <cellStyle name="常规 24 3 5" xfId="33709"/>
    <cellStyle name="常规 19 3 5" xfId="33710"/>
    <cellStyle name="常规 3 3 2 3 3 5 2 2" xfId="33711"/>
    <cellStyle name="20% - 强调文字颜色 5 2 2 4 5" xfId="33712"/>
    <cellStyle name="常规 5 3 2 9" xfId="33713"/>
    <cellStyle name="常规 6 9 3 4 5" xfId="33714"/>
    <cellStyle name="常规 4 3 4 4 2" xfId="33715"/>
    <cellStyle name="常规 5 2 2 3 5 2" xfId="33716"/>
    <cellStyle name="60% - 强调文字颜色 4 2 2 5 2" xfId="33717"/>
    <cellStyle name="常规 10 2 4 6 3" xfId="33718"/>
    <cellStyle name="常规 34 3 2 2 2" xfId="33719"/>
    <cellStyle name="常规 29 3 2 2 2" xfId="33720"/>
    <cellStyle name="常规 10 15 3" xfId="33721"/>
    <cellStyle name="常规 6 3 2 2 2 3 4" xfId="33722"/>
    <cellStyle name="常规 2 10 6" xfId="33723"/>
    <cellStyle name="常规 4 4 4 3" xfId="33724"/>
    <cellStyle name="40% - 强调文字颜色 1 2 2 2 3 3 2" xfId="33725"/>
    <cellStyle name="60% - 强调文字颜色 3 2 5 6" xfId="33726"/>
    <cellStyle name="输出 2 5 2 2 2" xfId="33727"/>
    <cellStyle name="常规 17 6 6" xfId="33728"/>
    <cellStyle name="常规 6 9 4 2" xfId="33729"/>
    <cellStyle name="常规 8 3 4 3 4" xfId="33730"/>
    <cellStyle name="常规 2 2 2 3 2 3 7" xfId="33731"/>
    <cellStyle name="常规 15 3 2 7 3" xfId="33732"/>
    <cellStyle name="常规 11 6 3 6 2" xfId="33733"/>
    <cellStyle name="常规 2 5 3 2 6 2 2" xfId="33734"/>
    <cellStyle name="常规 2 2 3 2 2 4 5 3" xfId="33735"/>
    <cellStyle name="常规 9 2 4 4 2 3" xfId="33736"/>
    <cellStyle name="常规 10 2 2 2 3 5 2 2" xfId="33737"/>
    <cellStyle name="常规 3 2 2 2 2 4 3" xfId="33738"/>
    <cellStyle name="常规 7 3 2 3 2 2 5 2 3" xfId="33739"/>
    <cellStyle name="40% - 强调文字颜色 4 11" xfId="33740"/>
    <cellStyle name="常规 6 10 4 3 2 2 2" xfId="33741"/>
    <cellStyle name="常规 6 9 3 4 6" xfId="33742"/>
    <cellStyle name="常规 4 3 4 2 2" xfId="33743"/>
    <cellStyle name="常规 10 2 4 4 3" xfId="33744"/>
    <cellStyle name="常规 3 3 2 4 2 2 2 2" xfId="33745"/>
    <cellStyle name="60% - 强调文字颜色 4 2 2 3 2" xfId="33746"/>
    <cellStyle name="常规 10 2 4 3 3 3" xfId="33747"/>
    <cellStyle name="60% - 强调文字颜色 4 2 2 2 2 3" xfId="33748"/>
    <cellStyle name="常规 15 2 2 3 2 2" xfId="33749"/>
    <cellStyle name="常规 20 2 2 3 2 2" xfId="33750"/>
    <cellStyle name="常规 2 2 5 2 3 5 2" xfId="33751"/>
    <cellStyle name="常规 7 3 2 5 4 2 2" xfId="33752"/>
    <cellStyle name="20% - 强调文字颜色 2 2 2 2 2 4" xfId="33753"/>
    <cellStyle name="常规 5 3 2 2 3 4" xfId="33754"/>
    <cellStyle name="常规 3 2 2 2 3 2 3 2 2" xfId="33755"/>
    <cellStyle name="常规 10 8 2 3 3 2" xfId="33756"/>
    <cellStyle name="常规 2 5 2 4 4 2" xfId="33757"/>
    <cellStyle name="20% - 强调文字颜色 1 2 3 3 3 2" xfId="33758"/>
    <cellStyle name="常规 6 4 2 2 3" xfId="33759"/>
    <cellStyle name="常规 10 3 3 2 4 3" xfId="33760"/>
    <cellStyle name="40% - 强调文字颜色 3 2 2 2 7 2" xfId="33761"/>
    <cellStyle name="常规 6 12 4 5 2 2" xfId="33762"/>
    <cellStyle name="40% - 强调文字颜色 5 2 3 9" xfId="33763"/>
    <cellStyle name="强调文字颜色 5 2 2 2 2 3 2 2" xfId="33764"/>
    <cellStyle name="常规 7 4 5 5" xfId="33765"/>
    <cellStyle name="好 2 2 4 4 2" xfId="33766"/>
    <cellStyle name="60% - 强调文字颜色 5 2 3 2 3" xfId="33767"/>
    <cellStyle name="40% - 强调文字颜色 2 2 5 6" xfId="33768"/>
    <cellStyle name="常规 2 4 3 2 2 2 6 2" xfId="33769"/>
    <cellStyle name="常规 9 2 2 3 2 2 5" xfId="33770"/>
    <cellStyle name="常规 10 3 2 3 2 2" xfId="33771"/>
    <cellStyle name="20% - 强调文字颜色 2 2 7 2" xfId="33772"/>
    <cellStyle name="常规 4 3 6 6 2" xfId="33773"/>
    <cellStyle name="60% - 强调文字颜色 2 2 4" xfId="33774"/>
    <cellStyle name="常规 9 3 3 2 4 2" xfId="33775"/>
    <cellStyle name="常规 2 2 2 3 4 3 2 3" xfId="33776"/>
    <cellStyle name="常规 3 8 2 4 2" xfId="33777"/>
    <cellStyle name="检查单元格 2 9" xfId="33778"/>
    <cellStyle name="常规 2 3 3 3 2 3 4 3" xfId="33779"/>
    <cellStyle name="常规 9 2 2 2 4 3 2 2" xfId="33780"/>
    <cellStyle name="40% - 强调文字颜色 5 2 2 5 3" xfId="33781"/>
    <cellStyle name="常规 11 6 2 7 2" xfId="33782"/>
    <cellStyle name="常规 6 2 5 4 2" xfId="33783"/>
    <cellStyle name="常规 30 5 2 3" xfId="33784"/>
    <cellStyle name="常规 2 3 3 3 2 3 3 3" xfId="33785"/>
    <cellStyle name="40% - 强调文字颜色 5 2 3 3 2" xfId="33786"/>
    <cellStyle name="常规 2 2 3 4 7 2 2" xfId="33787"/>
    <cellStyle name="常规 7 8 2 3 4" xfId="33788"/>
    <cellStyle name="常规 2 3 3 3 2 4 2 2" xfId="33789"/>
    <cellStyle name="常规 2 3 3 4 2 4 4 2" xfId="33790"/>
    <cellStyle name="常规 4 2 3 2 2 3 2 2 2" xfId="33791"/>
    <cellStyle name="常规 6 4 5 7 2" xfId="33792"/>
    <cellStyle name="40% - 强调文字颜色 2 2 5 3 2" xfId="33793"/>
    <cellStyle name="40% - 强调文字颜色 2 2 5 3" xfId="33794"/>
    <cellStyle name="40% - 强调文字颜色 5 2 2 7 2" xfId="33795"/>
    <cellStyle name="常规 4 3 6 2 2" xfId="33796"/>
    <cellStyle name="60% - 强调文字颜色 2 2 3 8 3" xfId="33797"/>
    <cellStyle name="常规 6 2 5 2 2 3" xfId="33798"/>
    <cellStyle name="常规 2 2 3 3 4 2 2" xfId="33799"/>
    <cellStyle name="60% - 强调文字颜色 5 2 4 2" xfId="33800"/>
    <cellStyle name="注释 2 6 4 3" xfId="33801"/>
    <cellStyle name="40% - 强调文字颜色 2 2 5 2 2" xfId="33802"/>
    <cellStyle name="常规 7 6 2 7 2" xfId="33803"/>
    <cellStyle name="常规 2 2 2 3 2 4" xfId="33804"/>
    <cellStyle name="60% - 强调文字颜色 5 2 4" xfId="33805"/>
    <cellStyle name="常规 2 2 3 3 4 2" xfId="33806"/>
    <cellStyle name="40% - 强调文字颜色 3 2 3 9 2" xfId="33807"/>
    <cellStyle name="常规 28 2" xfId="33808"/>
    <cellStyle name="常规 33 2" xfId="33809"/>
    <cellStyle name="常规 2 3 4 2 2 3 4 3" xfId="33810"/>
    <cellStyle name="20% - 强调文字颜色 5 2 6 3" xfId="33811"/>
    <cellStyle name="60% - 强调文字颜色 2 2 3 8 2" xfId="33812"/>
    <cellStyle name="常规 9 4 2 2 3 3" xfId="33813"/>
    <cellStyle name="常规 2 2 2 3 8 2 2" xfId="33814"/>
    <cellStyle name="常规 4 3 6 5 2" xfId="33815"/>
    <cellStyle name="60% - 强调文字颜色 4 2 4" xfId="33816"/>
    <cellStyle name="常规 2 2 3 2 4 2" xfId="33817"/>
    <cellStyle name="40% - 强调文字颜色 2 2 4 5" xfId="33818"/>
    <cellStyle name="常规 2 3 3 3 2 2 4" xfId="33819"/>
    <cellStyle name="常规 10 6 4 5 2" xfId="33820"/>
    <cellStyle name="常规 25 4 3" xfId="33821"/>
    <cellStyle name="常规 30 4 3" xfId="33822"/>
    <cellStyle name="常规 3 2 5 3 2 2 2" xfId="33823"/>
    <cellStyle name="常规 5 2 2 2 2 3 3 3" xfId="33824"/>
    <cellStyle name="常规 2 3 3 3 2 2 3 3" xfId="33825"/>
    <cellStyle name="常规 30 4 2 3" xfId="33826"/>
    <cellStyle name="常规 25 4 2 3" xfId="33827"/>
    <cellStyle name="常规 46 2 2 5 2" xfId="33828"/>
    <cellStyle name="常规 51 2 2 5 2" xfId="33829"/>
    <cellStyle name="常规 4 4 5" xfId="33830"/>
    <cellStyle name="好 2 4 4 2 2" xfId="33831"/>
    <cellStyle name="常规 9 4 3 5" xfId="33832"/>
    <cellStyle name="常规 2 3 3 7 2 2 2" xfId="33833"/>
    <cellStyle name="40% - 强调文字颜色 6 2 4 2" xfId="33834"/>
    <cellStyle name="常规 7 4 2 2 3 4" xfId="33835"/>
    <cellStyle name="常规 14 5 4" xfId="33836"/>
    <cellStyle name="常规 4 2 3 2 4 2" xfId="33837"/>
    <cellStyle name="常规 11 2 9" xfId="33838"/>
    <cellStyle name="常规 7 8 4 5 3" xfId="33839"/>
    <cellStyle name="常规 30 4 2 2" xfId="33840"/>
    <cellStyle name="常规 25 4 2 2" xfId="33841"/>
    <cellStyle name="常规 2 3 3 3 2 2 3 2" xfId="33842"/>
    <cellStyle name="常规 6 4 2 4 4 2 2" xfId="33843"/>
    <cellStyle name="40% - 强调文字颜色 3 2 4 3 3" xfId="33844"/>
    <cellStyle name="常规 6 4 2 2 2 2 2 3 2" xfId="33845"/>
    <cellStyle name="常规 7 2 2 4 3 2" xfId="33846"/>
    <cellStyle name="常规 2 5 6 8 3" xfId="33847"/>
    <cellStyle name="常规 6 12 3 5" xfId="33848"/>
    <cellStyle name="常规 3 4 3 2 2 6" xfId="33849"/>
    <cellStyle name="40% - 强调文字颜色 3 2 2 2 3 5" xfId="33850"/>
    <cellStyle name="常规 6 6 2 3 4 4" xfId="33851"/>
    <cellStyle name="常规 6 2 2 4 3 4" xfId="33852"/>
    <cellStyle name="常规 3 2 2 3 2 2 5 2 2" xfId="33853"/>
    <cellStyle name="常规 6 13 5 2 2" xfId="33854"/>
    <cellStyle name="常规 2 3 5 3" xfId="33855"/>
    <cellStyle name="常规 2 4 2 3 2 4 5" xfId="33856"/>
    <cellStyle name="常规 2 4 3 2 3 6 2" xfId="33857"/>
    <cellStyle name="常规 2 2 5 3 4 2" xfId="33858"/>
    <cellStyle name="常规 7 3 2 2 2 4 3" xfId="33859"/>
    <cellStyle name="检查单元格 2 11" xfId="33860"/>
    <cellStyle name="40% - 强调文字颜色 2 2 4 2" xfId="33861"/>
    <cellStyle name="常规 8 3 8 3" xfId="33862"/>
    <cellStyle name="常规 11 3 3 7" xfId="33863"/>
    <cellStyle name="强调文字颜色 1 2 6 3" xfId="33864"/>
    <cellStyle name="常规 15 2 2 2 3 4" xfId="33865"/>
    <cellStyle name="常规 6 3 2 2 3 2 3 2" xfId="33866"/>
    <cellStyle name="常规 6 3 5 3 5" xfId="33867"/>
    <cellStyle name="常规 14 4 2 2 2" xfId="33868"/>
    <cellStyle name="常规 7 2 4 5 3 2" xfId="33869"/>
    <cellStyle name="20% - 强调文字颜色 4 4 2" xfId="33870"/>
    <cellStyle name="常规 2 6 3 2 5 2" xfId="33871"/>
    <cellStyle name="60% - 强调文字颜色 4 2 6 5" xfId="33872"/>
    <cellStyle name="常规 11 2 4 3" xfId="33873"/>
    <cellStyle name="常规 10 11 4 2 2" xfId="33874"/>
    <cellStyle name="常规 2 4 4 3 6 3" xfId="33875"/>
    <cellStyle name="20% - 强调文字颜色 5 2 10 2" xfId="33876"/>
    <cellStyle name="常规 6 4 2 3 2 3 3 3" xfId="33877"/>
    <cellStyle name="常规 6 5 2 5 5 2" xfId="33878"/>
    <cellStyle name="常规 10 11 3 2" xfId="33879"/>
    <cellStyle name="常规 6 2 3 2 2 7 3" xfId="33880"/>
    <cellStyle name="常规 6 4 2 2 4 2" xfId="33881"/>
    <cellStyle name="常规 10 2 2 3 2 3 3" xfId="33882"/>
    <cellStyle name="常规 14 5 3" xfId="33883"/>
    <cellStyle name="常规 2 3 4 3 7 2" xfId="33884"/>
    <cellStyle name="常规 15 3 2 2 7 2" xfId="33885"/>
    <cellStyle name="40% - 强调文字颜色 2 2 3 5" xfId="33886"/>
    <cellStyle name="20% - 强调文字颜色 5 17 2" xfId="33887"/>
    <cellStyle name="常规 8 4 2 2 3 2 2" xfId="33888"/>
    <cellStyle name="警告文本 2 5 4 2 2" xfId="33889"/>
    <cellStyle name="标题 4" xfId="33890" builtinId="19"/>
    <cellStyle name="常规 10 3 2 2 5 2" xfId="33891"/>
    <cellStyle name="40% - 强调文字颜色 2 2 3 4 2" xfId="33892"/>
    <cellStyle name="20% - 强调文字颜色 5 2 2 11 2" xfId="33893"/>
    <cellStyle name="常规 2 5 3 5 2 3" xfId="33894"/>
    <cellStyle name="常规 38 2 3 4" xfId="33895"/>
    <cellStyle name="常规 43 2 3 4" xfId="33896"/>
    <cellStyle name="常规 4 2 5 4 6" xfId="33897"/>
    <cellStyle name="常规 44 2 2 4 2 2" xfId="33898"/>
    <cellStyle name="常规 39 2 2 4 2 2" xfId="33899"/>
    <cellStyle name="常规 14 5" xfId="33900"/>
    <cellStyle name="常规 3 3 4 2 3 4 2 2" xfId="33901"/>
    <cellStyle name="常规 3 4 2 2 3 6" xfId="33902"/>
    <cellStyle name="常规 11 3 2 8" xfId="33903"/>
    <cellStyle name="40% - 强调文字颜色 2 2 3 3" xfId="33904"/>
    <cellStyle name="解释性文本 2 2 4 3 2" xfId="33905"/>
    <cellStyle name="常规 2 2 6 3 5" xfId="33906"/>
    <cellStyle name="常规 2 3 3 3 3 3" xfId="33907"/>
    <cellStyle name="常规 7 2 4 3 2 3 6" xfId="33908"/>
    <cellStyle name="常规 29 2 3 4" xfId="33909"/>
    <cellStyle name="常规 34 2 3 4" xfId="33910"/>
    <cellStyle name="40% - 强调文字颜色 3 16" xfId="33911"/>
    <cellStyle name="20% - 强调文字颜色 1 2 2 2 2 5" xfId="33912"/>
    <cellStyle name="强调文字颜色 5 2 6 3 2 2" xfId="33913"/>
    <cellStyle name="常规 2 2 3 5 6" xfId="33914"/>
    <cellStyle name="20% - 强调文字颜色 2 2 4 3" xfId="33915"/>
    <cellStyle name="常规 50 2 3 2 3" xfId="33916"/>
    <cellStyle name="常规 45 2 3 2 3" xfId="33917"/>
    <cellStyle name="常规 6 6 3 3 4 5 2" xfId="33918"/>
    <cellStyle name="常规 4 3 6 3 3" xfId="33919"/>
    <cellStyle name="标题 5 5" xfId="33920"/>
    <cellStyle name="强调文字颜色 4 2 2 2 2 5" xfId="33921"/>
    <cellStyle name="40% - 强调文字颜色 2 2 3 2 3" xfId="33922"/>
    <cellStyle name="常规 3 6 5 3 2" xfId="33923"/>
    <cellStyle name="20% - 强调文字颜色 6 2 4" xfId="33924"/>
    <cellStyle name="常规 3 3 2 3 3 3 3" xfId="33925"/>
    <cellStyle name="常规 9 2 2 9 2" xfId="33926"/>
    <cellStyle name="常规 10 2 3 2 7" xfId="33927"/>
    <cellStyle name="常规 2 2 2 2 5 3 3" xfId="33928"/>
    <cellStyle name="40% - 强调文字颜色 2 2 3 2" xfId="33929"/>
    <cellStyle name="常规 8 3 7 3" xfId="33930"/>
    <cellStyle name="60% - 强调文字颜色 1 2 3 6" xfId="33931"/>
    <cellStyle name="常规 2 2 2 2 4 2 3 3" xfId="33932"/>
    <cellStyle name="常规 20 2 6 3" xfId="33933"/>
    <cellStyle name="常规 15 2 6 3" xfId="33934"/>
    <cellStyle name="常规 3 3 2 2 2 3 5" xfId="33935"/>
    <cellStyle name="强调文字颜色 5 2 2 7 2 2" xfId="33936"/>
    <cellStyle name="60% - 强调文字颜色 2 2 3 6" xfId="33937"/>
    <cellStyle name="60% - 强调文字颜色 3 2 3 7 3" xfId="33938"/>
    <cellStyle name="常规 2 6 2 2 2 4 3" xfId="33939"/>
    <cellStyle name="20% - 强调文字颜色 2 2 2 5 4" xfId="33940"/>
    <cellStyle name="常规 2 3 5 2 2 4 2 2" xfId="33941"/>
    <cellStyle name="常规 15 3 2 2 6 3" xfId="33942"/>
    <cellStyle name="常规 5 4 2 7 2" xfId="33943"/>
    <cellStyle name="常规 15 3 2 4 5" xfId="33944"/>
    <cellStyle name="常规 2 3 4 3 4 6" xfId="33945"/>
    <cellStyle name="常规 2 7 2 3 3 2 2" xfId="33946"/>
    <cellStyle name="常规 6 14 4 3" xfId="33947"/>
    <cellStyle name="常规 3 2 2 3 2 3 4 3" xfId="33948"/>
    <cellStyle name="常规 6 4 3 3 4 2 2 2" xfId="33949"/>
    <cellStyle name="常规 15 2 3 2 4 3" xfId="33950"/>
    <cellStyle name="强调文字颜色 2 2 7 2" xfId="33951"/>
    <cellStyle name="常规 3 2 4 2 2 4 2 2" xfId="33952"/>
    <cellStyle name="常规 3 11 2 3 3" xfId="33953"/>
    <cellStyle name="常规 3 3 2 3 3 6" xfId="33954"/>
    <cellStyle name="常规 7 4 7 2 3" xfId="33955"/>
    <cellStyle name="标题 4 3 2" xfId="33956"/>
    <cellStyle name="常规 6 2 2 3 2 6 2" xfId="33957"/>
    <cellStyle name="20% - 强调文字颜色 4 10" xfId="33958"/>
    <cellStyle name="检查单元格 2 3 2 3" xfId="33959"/>
    <cellStyle name="常规 6 5 3 3 2 6 2" xfId="33960"/>
    <cellStyle name="常规 6 5 2 4 2 4" xfId="33961"/>
    <cellStyle name="常规 2 3 4 2 2 2 3 2" xfId="33962"/>
    <cellStyle name="常规 10 6 3" xfId="33963"/>
    <cellStyle name="常规 2 2 4 5 5" xfId="33964"/>
    <cellStyle name="常规 50 2 4 2 2" xfId="33965"/>
    <cellStyle name="常规 45 2 4 2 2" xfId="33966"/>
    <cellStyle name="常规 2 10 2 6" xfId="33967"/>
    <cellStyle name="常规 3 3 4 2 2 4 3" xfId="33968"/>
    <cellStyle name="常规 29 4 5 2" xfId="33969"/>
    <cellStyle name="常规 34 4 5 2" xfId="33970"/>
    <cellStyle name="解释性文本 2 2 2 5 2" xfId="33971"/>
    <cellStyle name="常规 2 3 3 4 3 2" xfId="33972"/>
    <cellStyle name="常规 8 7 2 2 2" xfId="33973"/>
    <cellStyle name="常规 6 5 2 4 2 3 2" xfId="33974"/>
    <cellStyle name="常规 10 4 5 3" xfId="33975"/>
    <cellStyle name="常规 7 2 4 2 2 3 4" xfId="33976"/>
    <cellStyle name="常规 6 5 2 2 2 4 5" xfId="33977"/>
    <cellStyle name="常规 3 2 2 4 4 4 2 2" xfId="33978"/>
    <cellStyle name="强调文字颜色 4" xfId="33979" builtinId="41"/>
    <cellStyle name="常规 6 2 3 5 2 2" xfId="33980"/>
    <cellStyle name="常规 2 3 4 3 2 8 2" xfId="33981"/>
    <cellStyle name="常规 33 4 2 2 2" xfId="33982"/>
    <cellStyle name="常规 28 4 2 2 2" xfId="33983"/>
    <cellStyle name="强调文字颜色 2 2 2 2 10 2" xfId="33984"/>
    <cellStyle name="常规 10 3 5 5 2" xfId="33985"/>
    <cellStyle name="常规 2 3 2 2 3 3 2" xfId="33986"/>
    <cellStyle name="常规 2 2 4 3 2 2 3" xfId="33987"/>
    <cellStyle name="常规 7 2 3 4 2 2 5 3" xfId="33988"/>
    <cellStyle name="常规 6 9 4 3 3" xfId="33989"/>
    <cellStyle name="常规 15 4 3 5" xfId="33990"/>
    <cellStyle name="常规 28 2 7" xfId="33991"/>
    <cellStyle name="常规 33 2 7" xfId="33992"/>
    <cellStyle name="40% - 强调文字颜色 4 2 4 4" xfId="33993"/>
    <cellStyle name="40% - 强调文字颜色 4 2 2 2 3 5" xfId="33994"/>
    <cellStyle name="常规 10 2 5 5 2 2" xfId="33995"/>
    <cellStyle name="常规 2 3 3 2 2 5 3" xfId="33996"/>
    <cellStyle name="20% - 强调文字颜色 3 2 7" xfId="33997"/>
    <cellStyle name="常规 11 6 2 2 3 3" xfId="33998"/>
    <cellStyle name="常规 7 14 2 2" xfId="33999"/>
    <cellStyle name="40% - 强调文字颜色 2 2 2 5 3 3" xfId="34000"/>
    <cellStyle name="常规 6 6 4 5 2 2" xfId="34001"/>
    <cellStyle name="常规 2 4 3 6 2" xfId="34002"/>
    <cellStyle name="20% - 强调文字颜色 3 2 2 2 3 4 2" xfId="34003"/>
    <cellStyle name="40% - 强调文字颜色 6 4 2" xfId="34004"/>
    <cellStyle name="常规 9 7 6 2" xfId="34005"/>
    <cellStyle name="常规 10 4 2 8" xfId="34006"/>
    <cellStyle name="常规 2 2 9 5 4" xfId="34007"/>
    <cellStyle name="常规 5 3 2 2 5" xfId="34008"/>
    <cellStyle name="常规 9 5 3 9 2" xfId="34009"/>
    <cellStyle name="强调文字颜色 3 2 2 3 2 3" xfId="34010"/>
    <cellStyle name="常规 15 3 2 2 2 4 2 2" xfId="34011"/>
    <cellStyle name="20% - 强调文字颜色 4 2 2 4 4" xfId="34012"/>
    <cellStyle name="常规 56 4 3 2 2" xfId="34013"/>
    <cellStyle name="常规 7 8 6 3" xfId="34014"/>
    <cellStyle name="常规 6 5 2 4 2 2 2" xfId="34015"/>
    <cellStyle name="常规 6 2 12 2 2" xfId="34016"/>
    <cellStyle name="常规 2 2 4 4 5" xfId="34017"/>
    <cellStyle name="常规 11 5 4 4" xfId="34018"/>
    <cellStyle name="常规 2 3 3 4 2 2" xfId="34019"/>
    <cellStyle name="常规 7 2 5 2 2 3 2 2" xfId="34020"/>
    <cellStyle name="常规 6 2 2 3 9 2" xfId="34021"/>
    <cellStyle name="常规 2 3 3 2 3 6 2" xfId="34022"/>
    <cellStyle name="常规 11 6 2 3 4 2" xfId="34023"/>
    <cellStyle name="常规 6 9 4 2 3" xfId="34024"/>
    <cellStyle name="常规 2 3 4 3 2 7 2" xfId="34025"/>
    <cellStyle name="常规 2 3 3 2 2 4 3" xfId="34026"/>
    <cellStyle name="常规 11 6 2 2 2 3" xfId="34027"/>
    <cellStyle name="常规 6 4 3 2 2 2 4 3" xfId="34028"/>
    <cellStyle name="常规 7 4 2 4 6 2" xfId="34029"/>
    <cellStyle name="40% - 强调文字颜色 2 2 2 5 3 2" xfId="34030"/>
    <cellStyle name="40% - 强调文字颜色 3 15" xfId="34031"/>
    <cellStyle name="40% - 强调文字颜色 3 20" xfId="34032"/>
    <cellStyle name="20% - 强调文字颜色 1 2 2 2 2 4" xfId="34033"/>
    <cellStyle name="常规 29 2 3 3" xfId="34034"/>
    <cellStyle name="常规 34 2 3 3" xfId="34035"/>
    <cellStyle name="常规 2 2 3 5 5" xfId="34036"/>
    <cellStyle name="常规 50 2 3 2 2" xfId="34037"/>
    <cellStyle name="常规 45 2 3 2 2" xfId="34038"/>
    <cellStyle name="20% - 强调文字颜色 2 2 4 2" xfId="34039"/>
    <cellStyle name="常规 4 3 6 3 2" xfId="34040"/>
    <cellStyle name="常规 2 2 3 2 2 3 2 2 2" xfId="34041"/>
    <cellStyle name="常规 2 8 2 2 2" xfId="34042"/>
    <cellStyle name="常规 6 3 7 3" xfId="34043"/>
    <cellStyle name="常规 2 3 3 2 2 3 2 3" xfId="34044"/>
    <cellStyle name="常规 10 2 2 3 5 2" xfId="34045"/>
    <cellStyle name="常规 6 4 3 4 2 2 2" xfId="34046"/>
    <cellStyle name="40% - 强调文字颜色 4 2 2 3 3" xfId="34047"/>
    <cellStyle name="常规 4 6 6 2" xfId="34048"/>
    <cellStyle name="常规 6 2 6 6 2 2" xfId="34049"/>
    <cellStyle name="常规 14 4 2 2 2 2" xfId="34050"/>
    <cellStyle name="常规 7 2 4 5 3 2 2" xfId="34051"/>
    <cellStyle name="常规 21 2 6 7" xfId="34052"/>
    <cellStyle name="常规 2 2 3 2 2 5 2 2" xfId="34053"/>
    <cellStyle name="常规 10 6 2 2 3 2 2" xfId="34054"/>
    <cellStyle name="60% - 强调文字颜色 3 2 5" xfId="34055"/>
    <cellStyle name="常规 37 3 5 2 2" xfId="34056"/>
    <cellStyle name="40% - 强调文字颜色 2 2 2 4 2 3" xfId="34057"/>
    <cellStyle name="注释 2 3 6 3" xfId="34058"/>
    <cellStyle name="常规 8 3 6 5 2" xfId="34059"/>
    <cellStyle name="40% - 强调文字颜色 2 2 2 4 2" xfId="34060"/>
    <cellStyle name="常规 2 9 3 7" xfId="34061"/>
    <cellStyle name="常规 6 2 5 3 4 2" xfId="34062"/>
    <cellStyle name="常规 2 8 2 3 4 2" xfId="34063"/>
    <cellStyle name="常规 11 5 2 2" xfId="34064"/>
    <cellStyle name="常规 3 3 10" xfId="34065"/>
    <cellStyle name="常规 13 2 3 3 2 2" xfId="34066"/>
    <cellStyle name="常规 6 6 2 2 2 6" xfId="34067"/>
    <cellStyle name="常规 3 2 2 2 6 4 2" xfId="34068"/>
    <cellStyle name="常规 13 6" xfId="34069"/>
    <cellStyle name="常规 2 3 6 5 4 2" xfId="34070"/>
    <cellStyle name="常规 10 2 2 2 4 7" xfId="34071"/>
    <cellStyle name="常规 3 4 7 2" xfId="34072"/>
    <cellStyle name="常规 7 2 2 3 4 4 3" xfId="34073"/>
    <cellStyle name="常规 21 6 3" xfId="34074"/>
    <cellStyle name="常规 6 6 2 6 2 2 2" xfId="34075"/>
    <cellStyle name="常规 2 2 4 6 2 2" xfId="34076"/>
    <cellStyle name="标题 3 2 5" xfId="34077"/>
    <cellStyle name="适中 2 5 3 3" xfId="34078"/>
    <cellStyle name="常规 2 2 3 2 2 4 4 3" xfId="34079"/>
    <cellStyle name="输出 2 2 4 2 2 2" xfId="34080"/>
    <cellStyle name="常规 2 3 3 2 2 3 2 2" xfId="34081"/>
    <cellStyle name="常规 3 4 2 4 3 2" xfId="34082"/>
    <cellStyle name="常规 2 2 2 4 6 2 2" xfId="34083"/>
    <cellStyle name="40% - 强调文字颜色 1 2 2 2 2 4 3" xfId="34084"/>
    <cellStyle name="常规 4 3 2 5 2" xfId="34085"/>
    <cellStyle name="常规 14 2 2 2 5" xfId="34086"/>
    <cellStyle name="常规 10 2 2 2 2 3 2 2 2" xfId="34087"/>
    <cellStyle name="常规 7 2 4 3 2 6 3" xfId="34088"/>
    <cellStyle name="常规 7 2 4 4 2 4" xfId="34089"/>
    <cellStyle name="常规 6 6 2 8 2 2" xfId="34090"/>
    <cellStyle name="常规 2 2 6 6 2" xfId="34091"/>
    <cellStyle name="60% - 强调文字颜色 4 2 2 2 2 5" xfId="34092"/>
    <cellStyle name="常规 2 3 3 2 4 3" xfId="34093"/>
    <cellStyle name="常规 2 3 3 2 4 2" xfId="34094"/>
    <cellStyle name="常规 8 3 6 4 2" xfId="34095"/>
    <cellStyle name="注释 2 3 5 3" xfId="34096"/>
    <cellStyle name="40% - 强调文字颜色 2 2 2 3 2" xfId="34097"/>
    <cellStyle name="40% - 强调文字颜色 1 2 8" xfId="34098"/>
    <cellStyle name="常规 2 9 2 7" xfId="34099"/>
    <cellStyle name="常规 10 2 2 2 4 6" xfId="34100"/>
    <cellStyle name="常规 6 12 2 2 3 3" xfId="34101"/>
    <cellStyle name="常规 5 2 4 3 4 2 2" xfId="34102"/>
    <cellStyle name="常规 4 2 2 10 2" xfId="34103"/>
    <cellStyle name="常规 21 6 2" xfId="34104"/>
    <cellStyle name="常规 16 6 2" xfId="34105"/>
    <cellStyle name="常规 3 4 3 8 2" xfId="34106"/>
    <cellStyle name="常规 6 3 2 2 2 5 2" xfId="34107"/>
    <cellStyle name="常规 55 8" xfId="34108"/>
    <cellStyle name="常规 60 8" xfId="34109"/>
    <cellStyle name="常规 2 12 4" xfId="34110"/>
    <cellStyle name="常规 10 2 3 3 2 3 3" xfId="34111"/>
    <cellStyle name="20% - 强调文字颜色 3 13 2" xfId="34112"/>
    <cellStyle name="常规 29 3 3 2 2" xfId="34113"/>
    <cellStyle name="常规 34 3 3 2 2" xfId="34114"/>
    <cellStyle name="常规 8 3 6 4" xfId="34115"/>
    <cellStyle name="40% - 强调文字颜色 2 2 2 3" xfId="34116"/>
    <cellStyle name="常规 3 5 2 3 4 3" xfId="34117"/>
    <cellStyle name="20% - 强调文字颜色 2 2 3 2 3 3" xfId="34118"/>
    <cellStyle name="常规 2 6 2 4 4 2 3" xfId="34119"/>
    <cellStyle name="常规 7 4 2 2 3 3" xfId="34120"/>
    <cellStyle name="常规 14 3 2 2 2 2 2" xfId="34121"/>
    <cellStyle name="常规 7 2 3 5 3 2 2 2" xfId="34122"/>
    <cellStyle name="常规 2 4 3 2 2" xfId="34123"/>
    <cellStyle name="常规 2 4 7 3" xfId="34124"/>
    <cellStyle name="常规 7 4 4 7" xfId="34125"/>
    <cellStyle name="常规 7 2 4 8 2 2" xfId="34126"/>
    <cellStyle name="40% - 强调文字颜色 2 2 2 2 8 3" xfId="34127"/>
    <cellStyle name="常规 15 2 2 3 2 2 2" xfId="34128"/>
    <cellStyle name="常规 20 2 2 3 2 2 2" xfId="34129"/>
    <cellStyle name="20% - 强调文字颜色 1 2 2 4 2" xfId="34130"/>
    <cellStyle name="常规 7 7 2 6 2 2" xfId="34131"/>
    <cellStyle name="警告文本 2 3 2 6" xfId="34132"/>
    <cellStyle name="20% - 强调文字颜色 1 17 2" xfId="34133"/>
    <cellStyle name="常规 2 4 8 2" xfId="34134"/>
    <cellStyle name="常规 28 3 3 4" xfId="34135"/>
    <cellStyle name="常规 3 3 2 2 2 2 5 3" xfId="34136"/>
    <cellStyle name="常规 6 10 4 3 2" xfId="34137"/>
    <cellStyle name="40% - 强调文字颜色 5 2 2 5 4" xfId="34138"/>
    <cellStyle name="强调文字颜色 1 2 3 5 2 2" xfId="34139"/>
    <cellStyle name="常规 6 10 2 5 2" xfId="34140"/>
    <cellStyle name="强调文字颜色 1 2 3 3 4 2" xfId="34141"/>
    <cellStyle name="40% - 强调文字颜色 2 2 2 2 7" xfId="34142"/>
    <cellStyle name="常规 5 3 3 2 5 2" xfId="34143"/>
    <cellStyle name="常规 10 2 6 2 5 2 2" xfId="34144"/>
    <cellStyle name="常规 4 3 4 3 4 3" xfId="34145"/>
    <cellStyle name="常规 11 2 2 4 2" xfId="34146"/>
    <cellStyle name="常规 2 3 6 2 4 4 2" xfId="34147"/>
    <cellStyle name="常规 2 7 2 3 4 2" xfId="34148"/>
    <cellStyle name="常规 3 2 3 2 3 4" xfId="34149"/>
    <cellStyle name="40% - 强调文字颜色 1 2 2 4 2 2" xfId="34150"/>
    <cellStyle name="常规 10 12 4 2" xfId="34151"/>
    <cellStyle name="20% - 强调文字颜色 4 2 2 2 3 3" xfId="34152"/>
    <cellStyle name="常规 15 2 3 2 3 2" xfId="34153"/>
    <cellStyle name="常规 2 9 2 9" xfId="34154"/>
    <cellStyle name="常规 9 2 2 2 2 3 2" xfId="34155"/>
    <cellStyle name="常规 6 4 4 2 2 4" xfId="34156"/>
    <cellStyle name="常规 2 4 3 6 3" xfId="34157"/>
    <cellStyle name="20% - 强调文字颜色 3 2 2 2 3 4 3" xfId="34158"/>
    <cellStyle name="常规 4 2 2 3 3 5 2 2" xfId="34159"/>
    <cellStyle name="20% - 强调文字颜色 1 2 2 3 2" xfId="34160"/>
    <cellStyle name="常规 6 7 2 2 4 2 2 2" xfId="34161"/>
    <cellStyle name="常规 2 4 7 2" xfId="34162"/>
    <cellStyle name="常规 7 2 2 2 4 4 3" xfId="34163"/>
    <cellStyle name="常规 3 2 2 2 9 3" xfId="34164"/>
    <cellStyle name="常规 7 2 2 2 2 2 2 3" xfId="34165"/>
    <cellStyle name="常规 3 2 2 4 5 2 2" xfId="34166"/>
    <cellStyle name="常规 2 4 3 2 2 2 2 2" xfId="34167"/>
    <cellStyle name="40% - 强调文字颜色 2 2 2 2 6" xfId="34168"/>
    <cellStyle name="常规 4 4 9 2" xfId="34169"/>
    <cellStyle name="常规 6 3 3 3 2 2 2" xfId="34170"/>
    <cellStyle name="标题 5 2 3 2" xfId="34171"/>
    <cellStyle name="常规 3 3 2 2 2 3 4 3" xfId="34172"/>
    <cellStyle name="常规 6 5 3 2 2 3 5" xfId="34173"/>
    <cellStyle name="常规 49 2 4 2" xfId="34174"/>
    <cellStyle name="常规 54 2 4 2" xfId="34175"/>
    <cellStyle name="60% - 强调文字颜色 2 2 3 2 4 3" xfId="34176"/>
    <cellStyle name="注释 14 2" xfId="34177"/>
    <cellStyle name="常规 6 5 4 3 2 3" xfId="34178"/>
    <cellStyle name="常规 2 3 12 2 2" xfId="34179"/>
    <cellStyle name="常规 2 2 7 2" xfId="34180"/>
    <cellStyle name="常规 7 2 2 2 2 4 3" xfId="34181"/>
    <cellStyle name="常规 6 2 2 2 2 3 3 2" xfId="34182"/>
    <cellStyle name="常规 3 3 2 3 2 2 5 2" xfId="34183"/>
    <cellStyle name="60% - 强调文字颜色 3 2 2 6 2" xfId="34184"/>
    <cellStyle name="常规 38 2 2 7" xfId="34185"/>
    <cellStyle name="常规 10 8 2 2 3 3" xfId="34186"/>
    <cellStyle name="常规 6 5 3 3 2 2 6" xfId="34187"/>
    <cellStyle name="常规 11 3 3 3 3" xfId="34188"/>
    <cellStyle name="20% - 强调文字颜色 3 7 2" xfId="34189"/>
    <cellStyle name="常规 6 13 8" xfId="34190"/>
    <cellStyle name="常规 3 2 2 3 2 2 8" xfId="34191"/>
    <cellStyle name="40% - 强调文字颜色 3 2 3 2 3 2" xfId="34192"/>
    <cellStyle name="40% - 强调文字颜色 5 5 2" xfId="34193"/>
    <cellStyle name="强调文字颜色 5 2 2 2 10 2" xfId="34194"/>
    <cellStyle name="常规 6 6 10" xfId="34195"/>
    <cellStyle name="40% - 强调文字颜色 2 2 2 2 3 2" xfId="34196"/>
    <cellStyle name="常规 2 2 3" xfId="34197"/>
    <cellStyle name="常规 13 4 4 3" xfId="34198"/>
    <cellStyle name="常规 32 2 3 4 2 2" xfId="34199"/>
    <cellStyle name="40% - 强调文字颜色 2 2 2 2 2 6" xfId="34200"/>
    <cellStyle name="常规 6 2 2 11 2" xfId="34201"/>
    <cellStyle name="常规 2 2 6 3 6 3" xfId="34202"/>
    <cellStyle name="常规 2 2 3 3 4 4 3" xfId="34203"/>
    <cellStyle name="20% - 强调文字颜色 6 19" xfId="34204"/>
    <cellStyle name="常规 24 3 3 3" xfId="34205"/>
    <cellStyle name="常规 19 3 3 3" xfId="34206"/>
    <cellStyle name="20% - 强调文字颜色 5 2 2 4 3 3" xfId="34207"/>
    <cellStyle name="常规 37 2 2 6 2" xfId="34208"/>
    <cellStyle name="常规 2 4 3 2 4 5 2 2" xfId="34209"/>
    <cellStyle name="常规 7 3 4 2 3 4" xfId="34210"/>
    <cellStyle name="常规 2 3 4 2 4 3 3" xfId="34211"/>
    <cellStyle name="40% - 强调文字颜色 2 2 2 2 2 4 3" xfId="34212"/>
    <cellStyle name="常规 7 3 2 2 4 2" xfId="34213"/>
    <cellStyle name="常规 6 3 2 2 2 7 3" xfId="34214"/>
    <cellStyle name="常规 57 9" xfId="34215"/>
    <cellStyle name="常规 6 2 2 6 3 3" xfId="34216"/>
    <cellStyle name="40% - 强调文字颜色 2 2 2 2 2 3 2" xfId="34217"/>
    <cellStyle name="常规 7 3 4 2 2 3" xfId="34218"/>
    <cellStyle name="常规 2 3 4 2 4 2 2" xfId="34219"/>
    <cellStyle name="常规 2 3 3 2 3 2 2" xfId="34220"/>
    <cellStyle name="常规 2 2 2 5 5" xfId="34221"/>
    <cellStyle name="常规 50 2 2 2 2" xfId="34222"/>
    <cellStyle name="常规 45 2 2 2 2" xfId="34223"/>
    <cellStyle name="常规 2 2 2 3 4 3 5" xfId="34224"/>
    <cellStyle name="常规 8 3 6 3 2" xfId="34225"/>
    <cellStyle name="40% - 强调文字颜色 2 2 2 2 2" xfId="34226"/>
    <cellStyle name="注释 2 3 4 3" xfId="34227"/>
    <cellStyle name="常规 11 3 5 4" xfId="34228"/>
    <cellStyle name="常规 2 3 3 2 3 2" xfId="34229"/>
    <cellStyle name="常规 6 6 3 2 4 2 2 2" xfId="34230"/>
    <cellStyle name="常规 2 2 9 2 3 4" xfId="34231"/>
    <cellStyle name="解释性文本 2 3 2 2 2" xfId="34232"/>
    <cellStyle name="常规 35 4 2 2" xfId="34233"/>
    <cellStyle name="常规 40 4 2 2" xfId="34234"/>
    <cellStyle name="常规 6 2 10 2 2" xfId="34235"/>
    <cellStyle name="常规 47 2 3 3" xfId="34236"/>
    <cellStyle name="常规 52 2 3 3" xfId="34237"/>
    <cellStyle name="常规 7 7 2 3 4 2" xfId="34238"/>
    <cellStyle name="计算 2 2 4 3 2 2" xfId="34239"/>
    <cellStyle name="常规 4 7 5 3" xfId="34240"/>
    <cellStyle name="常规 9 2 2 8 2" xfId="34241"/>
    <cellStyle name="常规 3 3 2 3 3 2 3" xfId="34242"/>
    <cellStyle name="常规 39 2 2 3 2" xfId="34243"/>
    <cellStyle name="常规 44 2 2 3 2" xfId="34244"/>
    <cellStyle name="常规 6 5 2 4 2 5" xfId="34245"/>
    <cellStyle name="常规 7 3 4 2 7" xfId="34246"/>
    <cellStyle name="常规 6 12 3 6 2" xfId="34247"/>
    <cellStyle name="检查单元格 2 3 2 4" xfId="34248"/>
    <cellStyle name="常规 6 5 3 3 2 6 3" xfId="34249"/>
    <cellStyle name="40% - 强调文字颜色 2 2 2 11 2" xfId="34250"/>
    <cellStyle name="40% - 强调文字颜色 2 2 2 10 2" xfId="34251"/>
    <cellStyle name="40% - 强调文字颜色 2 2 2 10" xfId="34252"/>
    <cellStyle name="常规 2 4 2 6 6" xfId="34253"/>
    <cellStyle name="常规 8 2 2" xfId="34254"/>
    <cellStyle name="40% - 强调文字颜色 1 2 2 2 3 3" xfId="34255"/>
    <cellStyle name="常规 4 6 2 3 4 2" xfId="34256"/>
    <cellStyle name="常规 10 3 2 2 2 5" xfId="34257"/>
    <cellStyle name="常规 2 2 6 2 2 4 2" xfId="34258"/>
    <cellStyle name="常规 4 2 2 2 2 2 6 2" xfId="34259"/>
    <cellStyle name="常规 7 2 4 2 3 5" xfId="34260"/>
    <cellStyle name="常规 10 9 2 2 2 2" xfId="34261"/>
    <cellStyle name="常规 5 3 3 5" xfId="34262"/>
    <cellStyle name="常规 6 2 2 4 3 3 2 2" xfId="34263"/>
    <cellStyle name="40% - 强调文字颜色 2 2 14 2" xfId="34264"/>
    <cellStyle name="常规 3 2 6 2 3 2 2" xfId="34265"/>
    <cellStyle name="60% - 强调文字颜色 1 2 3 2 6" xfId="34266"/>
    <cellStyle name="常规 7 2 4 2 2 3 3 3" xfId="34267"/>
    <cellStyle name="常规 10 8 2 2 2 2 2" xfId="34268"/>
    <cellStyle name="常规 2 2 5 2 2 4 2 2" xfId="34269"/>
    <cellStyle name="常规 2 3 2 3 4 5 2" xfId="34270"/>
    <cellStyle name="警告文本 2 2 2 2 3 2" xfId="34271"/>
    <cellStyle name="40% - 强调文字颜色 4 2 2 3 2 3" xfId="34272"/>
    <cellStyle name="常规 9 3 2 2 4" xfId="34273"/>
    <cellStyle name="常规 2 4 4 4 5" xfId="34274"/>
    <cellStyle name="常规 2 3 5 4 2 2" xfId="34275"/>
    <cellStyle name="常规 30 3 4 2" xfId="34276"/>
    <cellStyle name="常规 25 3 4 2" xfId="34277"/>
    <cellStyle name="常规 2 2 4 4 2 5" xfId="34278"/>
    <cellStyle name="常规 7 3 3 3 2 3 2 2 2" xfId="34279"/>
    <cellStyle name="强调文字颜色 6 2 2 10 3" xfId="34280"/>
    <cellStyle name="常规 10 7 4 2 3" xfId="34281"/>
    <cellStyle name="常规 3 2 2 2 2 4 2 2" xfId="34282"/>
    <cellStyle name="常规 5 2 6 3 3 2 2" xfId="34283"/>
    <cellStyle name="常规 9 2 3 2 7 2 2" xfId="34284"/>
    <cellStyle name="常规 3 9 2 3 2 2 2" xfId="34285"/>
    <cellStyle name="强调文字颜色 4 2 8 2" xfId="34286"/>
    <cellStyle name="40% - 强调文字颜色 1 9 2" xfId="34287"/>
    <cellStyle name="常规 56 4 5 2" xfId="34288"/>
    <cellStyle name="常规 7 2 5 3 2 3 3" xfId="34289"/>
    <cellStyle name="常规 7 3 3 2 2 2 3 2" xfId="34290"/>
    <cellStyle name="常规 6 11 2" xfId="34291"/>
    <cellStyle name="40% - 强调文字颜色 6 2 2 3 4" xfId="34292"/>
    <cellStyle name="常规 10 2 3 2 2 8" xfId="34293"/>
    <cellStyle name="20% - 强调文字颜色 4 2 14" xfId="34294"/>
    <cellStyle name="常规 3 14 2 2" xfId="34295"/>
    <cellStyle name="常规 2 2 5 4 3 2 2" xfId="34296"/>
    <cellStyle name="常规 3 2 2 2 2 5 3" xfId="34297"/>
    <cellStyle name="常规 6 2 6 6 3" xfId="34298"/>
    <cellStyle name="常规 5 6 2 2 2 3" xfId="34299"/>
    <cellStyle name="常规 10 6 2 2 3 3" xfId="34300"/>
    <cellStyle name="常规 2 2 3 2 2 5 3" xfId="34301"/>
    <cellStyle name="常规 2" xfId="34302"/>
    <cellStyle name="常规 10 2 2 4 2 4 2 2" xfId="34303"/>
    <cellStyle name="常规 10 3 5 3 3" xfId="34304"/>
    <cellStyle name="常规 6 3 3 3 3 2 3" xfId="34305"/>
    <cellStyle name="常规 2 2 12 4 2" xfId="34306"/>
    <cellStyle name="常规 9 2 3 3 3 4" xfId="34307"/>
    <cellStyle name="常规 9 6 2 3 2" xfId="34308"/>
    <cellStyle name="常规 10 3 2 2 2 3 3" xfId="34309"/>
    <cellStyle name="常规 7 2 2 4 3 3" xfId="34310"/>
    <cellStyle name="常规 6 12 3 6" xfId="34311"/>
    <cellStyle name="常规 3 4 3 2 2 7" xfId="34312"/>
    <cellStyle name="40% - 强调文字颜色 3 2 2 2 3 6" xfId="34313"/>
    <cellStyle name="常规 6 6 2 3 4 5" xfId="34314"/>
    <cellStyle name="常规 13 2 2 2 3 2 2" xfId="34315"/>
    <cellStyle name="常规 3 9 2 3 2 2" xfId="34316"/>
    <cellStyle name="强调文字颜色 4 2 8" xfId="34317"/>
    <cellStyle name="常规 56 4 5" xfId="34318"/>
    <cellStyle name="40% - 强调文字颜色 1 9" xfId="34319"/>
    <cellStyle name="常规 4 7 6" xfId="34320"/>
    <cellStyle name="常规 21 3 3 4 2" xfId="34321"/>
    <cellStyle name="60% - 强调文字颜色 2 2 6 4 2" xfId="34322"/>
    <cellStyle name="40% - 强调文字颜色 6 2 6 4" xfId="34323"/>
    <cellStyle name="常规 6 4 2 3 2 6 2" xfId="34324"/>
    <cellStyle name="60% - 强调文字颜色 6 2 3 2 4" xfId="34325"/>
    <cellStyle name="常规 17 3 2 4 2" xfId="34326"/>
    <cellStyle name="常规 22 3 2 4 2" xfId="34327"/>
    <cellStyle name="常规 2 2 3 5 5 3" xfId="34328"/>
    <cellStyle name="20% - 强调文字颜色 2 2 4 2 3" xfId="34329"/>
    <cellStyle name="常规 2 8 9" xfId="34330"/>
    <cellStyle name="60% - 强调文字颜色 3 2 5 4 2" xfId="34331"/>
    <cellStyle name="常规 2 2 2 2 7 2 2" xfId="34332"/>
    <cellStyle name="20% - 强调文字颜色 2 8" xfId="34333"/>
    <cellStyle name="常规 4 2 5 5 2" xfId="34334"/>
    <cellStyle name="常规 2 9 2 8" xfId="34335"/>
    <cellStyle name="40% - 强调文字颜色 1 2 9" xfId="34336"/>
    <cellStyle name="常规 2 3 3 3 3 3 2" xfId="34337"/>
    <cellStyle name="常规 2 25" xfId="34338"/>
    <cellStyle name="常规 2 6 3 3 6 2 2" xfId="34339"/>
    <cellStyle name="20% - 强调文字颜色 6 2 2 3 2 2" xfId="34340"/>
    <cellStyle name="常规 6 3 4 3 2 2 2" xfId="34341"/>
    <cellStyle name="常规 5 5 4 5" xfId="34342"/>
    <cellStyle name="常规 8 2 2 2 4 3 2 2" xfId="34343"/>
    <cellStyle name="常规 2 9 4 8" xfId="34344"/>
    <cellStyle name="40% - 强调文字颜色 2 2 2 5 3" xfId="34345"/>
    <cellStyle name="常规 4 7 5 2" xfId="34346"/>
    <cellStyle name="常规 4 6 4 2 2" xfId="34347"/>
    <cellStyle name="常规 6 2 6 5 3" xfId="34348"/>
    <cellStyle name="常规 2 2 3 2 2 4 3" xfId="34349"/>
    <cellStyle name="常规 10 6 2 2 2 3" xfId="34350"/>
    <cellStyle name="60% - 强调文字颜色 6 2 3 2" xfId="34351"/>
    <cellStyle name="常规 2 2 7 5 2" xfId="34352"/>
    <cellStyle name="常规 2 2 2 2 7 2" xfId="34353"/>
    <cellStyle name="常规 4 2 5 5" xfId="34354"/>
    <cellStyle name="20% - 强调文字颜色 1 8" xfId="34355"/>
    <cellStyle name="常规 4 2 5 4 2" xfId="34356"/>
    <cellStyle name="60% - 强调文字颜色 1 2 2 4 3 3" xfId="34357"/>
    <cellStyle name="常规 2 2 2 3 2 3 3 2 2" xfId="34358"/>
    <cellStyle name="适中 2 4 4" xfId="34359"/>
    <cellStyle name="常规 9 4 6" xfId="34360"/>
    <cellStyle name="标题 4 2 2 3 2 2" xfId="34361"/>
    <cellStyle name="常规 7 14 3" xfId="34362"/>
    <cellStyle name="常规 4 2 5 4" xfId="34363"/>
    <cellStyle name="常规 45 4 5" xfId="34364"/>
    <cellStyle name="常规 50 4 5" xfId="34365"/>
    <cellStyle name="常规 5 2 3 2 2 3 5" xfId="34366"/>
    <cellStyle name="常规 58 4 4 2 2" xfId="34367"/>
    <cellStyle name="常规 6 2 3 2 2 6 2" xfId="34368"/>
    <cellStyle name="常规 6 3 2 10 2" xfId="34369"/>
    <cellStyle name="常规 10 3 3 6" xfId="34370"/>
    <cellStyle name="常规 2 2 2 2 2 3 3 3 2 2" xfId="34371"/>
    <cellStyle name="常规 4 2 5 3 2" xfId="34372"/>
    <cellStyle name="60% - 强调文字颜色 1 2 2 4 3 2" xfId="34373"/>
    <cellStyle name="常规 6 4 3 3 4 5" xfId="34374"/>
    <cellStyle name="常规 8 2 5 3 4 2 2" xfId="34375"/>
    <cellStyle name="常规 3 2 2 2 2 4 6" xfId="34376"/>
    <cellStyle name="常规 7 2 6 2 3" xfId="34377"/>
    <cellStyle name="常规 7 14 2" xfId="34378"/>
    <cellStyle name="常规 8 2 4 8" xfId="34379"/>
    <cellStyle name="常规 7 2 5 6 2 3" xfId="34380"/>
    <cellStyle name="20% - 强调文字颜色 3 2 2 5 2 2" xfId="34381"/>
    <cellStyle name="20% - 强调文字颜色 5 2 3 2 2 3" xfId="34382"/>
    <cellStyle name="常规 6 5 2 3 3 3" xfId="34383"/>
    <cellStyle name="常规 2 2 3 4 2 3 3" xfId="34384"/>
    <cellStyle name="常规 5 2 5 2 2 3 2 2" xfId="34385"/>
    <cellStyle name="常规 2 2 18" xfId="34386"/>
    <cellStyle name="常规 5 4 4 5" xfId="34387"/>
    <cellStyle name="常规 2 6 3 3 5 2 2" xfId="34388"/>
    <cellStyle name="20% - 强调文字颜色 6 2 2 2 2 2" xfId="34389"/>
    <cellStyle name="常规 3 3 2 4 3" xfId="34390"/>
    <cellStyle name="常规 10 5 4 2 2" xfId="34391"/>
    <cellStyle name="常规 58 3" xfId="34392"/>
    <cellStyle name="常规 63 3" xfId="34393"/>
    <cellStyle name="常规 6 6 2 3 2 3" xfId="34394"/>
    <cellStyle name="常规 6 7 3 6 3" xfId="34395"/>
    <cellStyle name="常规 3 3 4 7" xfId="34396"/>
    <cellStyle name="40% - 强调文字颜色 4 15 2" xfId="34397"/>
    <cellStyle name="40% - 强调文字颜色 4 20 2" xfId="34398"/>
    <cellStyle name="常规 10 4 3 6 2" xfId="34399"/>
    <cellStyle name="20% - 强调文字颜色 2 2 2 2 2 4 3" xfId="34400"/>
    <cellStyle name="常规 12 3 2 3 3 2" xfId="34401"/>
    <cellStyle name="常规 3 3 4 2 2 5 2" xfId="34402"/>
    <cellStyle name="常规 2 2 3 3 2 4 3 3" xfId="34403"/>
    <cellStyle name="40% - 强调文字颜色 3 2 2 2 5" xfId="34404"/>
    <cellStyle name="常规 2 4 5 3 3 2 2" xfId="34405"/>
    <cellStyle name="常规 2 4 3 2 3 5" xfId="34406"/>
    <cellStyle name="40% - 强调文字颜色 6 2 2 5 4 3" xfId="34407"/>
    <cellStyle name="常规 3 2 2 5 8" xfId="34408"/>
    <cellStyle name="40% - 强调文字颜色 4 14 2" xfId="34409"/>
    <cellStyle name="常规 10 4 3 5 2" xfId="34410"/>
    <cellStyle name="常规 6 7 3 5 3" xfId="34411"/>
    <cellStyle name="常规 3 3 3 7" xfId="34412"/>
    <cellStyle name="常规 8 3 6 4 2 2" xfId="34413"/>
    <cellStyle name="40% - 强调文字颜色 2 2 2 3 2 2" xfId="34414"/>
    <cellStyle name="常规 2 9 2 7 2" xfId="34415"/>
    <cellStyle name="40% - 强调文字颜色 1 2 8 2" xfId="34416"/>
    <cellStyle name="60% - 强调文字颜色 5 2 2 2 3 2 3" xfId="34417"/>
    <cellStyle name="常规 3 2 3 5 7" xfId="34418"/>
    <cellStyle name="常规 2 4 3 3 3 4" xfId="34419"/>
    <cellStyle name="常规 11 6 2 5 3" xfId="34420"/>
    <cellStyle name="常规 8 3 2 2 6 3" xfId="34421"/>
    <cellStyle name="常规 6 7 3 4 3" xfId="34422"/>
    <cellStyle name="常规 3 3 2 7" xfId="34423"/>
    <cellStyle name="40% - 强调文字颜色 4 13 2" xfId="34424"/>
    <cellStyle name="常规 10 4 3 4 2" xfId="34425"/>
    <cellStyle name="常规 21 4 2 5 2 2" xfId="34426"/>
    <cellStyle name="常规 5 5 4 3 2" xfId="34427"/>
    <cellStyle name="常规 2 18 2" xfId="34428"/>
    <cellStyle name="常规 10 2 2 2 7" xfId="34429"/>
    <cellStyle name="常规 2 2 2 2 4 3 3" xfId="34430"/>
    <cellStyle name="常规 6 4 2 3 2 6 2 2" xfId="34431"/>
    <cellStyle name="常规 7 2 2 2 3 5" xfId="34432"/>
    <cellStyle name="60% - 强调文字颜色 6 2 3 2 4 2" xfId="34433"/>
    <cellStyle name="常规 2 3 2 2 4 5" xfId="34434"/>
    <cellStyle name="常规 10 3 6 7" xfId="34435"/>
    <cellStyle name="60% - 强调文字颜色 1 2 2 5 4 2" xfId="34436"/>
    <cellStyle name="常规 2 2 4 3 6" xfId="34437"/>
    <cellStyle name="常规 34 4 3 3" xfId="34438"/>
    <cellStyle name="常规 29 4 3 3" xfId="34439"/>
    <cellStyle name="解释性文本 2 2 2 3 3" xfId="34440"/>
    <cellStyle name="常规 10 5 2 3 4 2 2" xfId="34441"/>
    <cellStyle name="常规 6 2 5 5 3" xfId="34442"/>
    <cellStyle name="60% - 强调文字颜色 3 2 2 2 3" xfId="34443"/>
    <cellStyle name="常规 7 9" xfId="34444"/>
    <cellStyle name="常规 21 2 2 2 3 3 2" xfId="34445"/>
    <cellStyle name="常规 2 2 2 3 3 6 2" xfId="34446"/>
    <cellStyle name="20% - 强调文字颜色 1 2 2 11" xfId="34447"/>
    <cellStyle name="常规 6 6 2 3 4 2" xfId="34448"/>
    <cellStyle name="40% - 强调文字颜色 3 2 2 2 3 3" xfId="34449"/>
    <cellStyle name="常规 3 2 7 4 2 2" xfId="34450"/>
    <cellStyle name="常规 5 2 5 2 2 3 2" xfId="34451"/>
    <cellStyle name="标题 3 2 3" xfId="34452"/>
    <cellStyle name="常规 22 3 9" xfId="34453"/>
    <cellStyle name="常规 17 3 9" xfId="34454"/>
    <cellStyle name="常规 9 4 4 2" xfId="34455"/>
    <cellStyle name="常规 11 5 2 3 2 2" xfId="34456"/>
    <cellStyle name="常规 2 3 2 2 3 4 2" xfId="34457"/>
    <cellStyle name="常规 10 3 5 6 2" xfId="34458"/>
    <cellStyle name="标题 3 2" xfId="34459"/>
    <cellStyle name="常规 16 2 2 4" xfId="34460"/>
    <cellStyle name="常规 21 2 2 4" xfId="34461"/>
    <cellStyle name="常规 55 4 2 2 2" xfId="34462"/>
    <cellStyle name="40% - 强调文字颜色 3 2 9 2" xfId="34463"/>
    <cellStyle name="常规 5 2 2 2 2 2 4 3" xfId="34464"/>
    <cellStyle name="常规 24 5 3" xfId="34465"/>
    <cellStyle name="常规 19 5 3" xfId="34466"/>
    <cellStyle name="常规 10 6 3 6 2" xfId="34467"/>
    <cellStyle name="常规 4 2 3 2 2 3 4 3" xfId="34468"/>
    <cellStyle name="40% - 强调文字颜色 1 2 6 3 2" xfId="34469"/>
    <cellStyle name="常规 2 4 3 3 10" xfId="34470"/>
    <cellStyle name="常规 2 2 2 4 2 6 2" xfId="34471"/>
    <cellStyle name="20% - 强调文字颜色 2 2 2 9" xfId="34472"/>
    <cellStyle name="常规 2 3 4 3 5 2" xfId="34473"/>
    <cellStyle name="常规 7 2 2 2 2 3 2" xfId="34474"/>
    <cellStyle name="常规 3 2 2 3 9" xfId="34475"/>
    <cellStyle name="常规 23 4 3" xfId="34476"/>
    <cellStyle name="常规 18 4 3" xfId="34477"/>
    <cellStyle name="常规 3 9 2 5 3" xfId="34478"/>
    <cellStyle name="60% - 强调文字颜色 6 2 2 7 2" xfId="34479"/>
    <cellStyle name="常规 2 2 3 2 5 4" xfId="34480"/>
    <cellStyle name="常规 10 6 2 5 2" xfId="34481"/>
    <cellStyle name="常规 12 2 3 4" xfId="34482"/>
    <cellStyle name="常规 3 2 3 2 2 3 3 2 2" xfId="34483"/>
    <cellStyle name="常规 6 2 8 2 2" xfId="34484"/>
    <cellStyle name="常规 51 2 2 6" xfId="34485"/>
    <cellStyle name="常规 46 2 2 6" xfId="34486"/>
    <cellStyle name="40% - 强调文字颜色 1 2 2 2 3 3 3" xfId="34487"/>
    <cellStyle name="20% - 强调文字颜色 4 2 2 4 3 2" xfId="34488"/>
    <cellStyle name="40% - 强调文字颜色 4 2 2 2 2 5" xfId="34489"/>
    <cellStyle name="常规 58 2 5 3" xfId="34490"/>
    <cellStyle name="40% - 强调文字颜色 4 2 3 4" xfId="34491"/>
    <cellStyle name="常规 10 3 2 2 5 3" xfId="34492"/>
    <cellStyle name="标题 5" xfId="34493"/>
    <cellStyle name="60% - 强调文字颜色 6 2 3 2 3 3" xfId="34494"/>
    <cellStyle name="20% - 强调文字颜色 3 2 2 2 3 2" xfId="34495"/>
    <cellStyle name="常规 7 2 5 3 3 3" xfId="34496"/>
    <cellStyle name="20% - 强调文字颜色 4 2 2 11 2" xfId="34497"/>
    <cellStyle name="40% - 强调文字颜色 3 2 8 2" xfId="34498"/>
    <cellStyle name="常规 4 2 2 3 2 3 4 2 2" xfId="34499"/>
    <cellStyle name="常规 10 3 2 2 5 2 2" xfId="34500"/>
    <cellStyle name="常规 6 2 2 3 2 5" xfId="34501"/>
    <cellStyle name="标题 4 2" xfId="34502"/>
    <cellStyle name="常规 2 3 3 5 5 2 2" xfId="34503"/>
    <cellStyle name="常规 4 5 3 3 3 2" xfId="34504"/>
    <cellStyle name="常规 7 2 7 3 2 3" xfId="34505"/>
    <cellStyle name="常规 2 5 3 2 2 3 2 2" xfId="34506"/>
    <cellStyle name="常规 6 6 2 3 2 4" xfId="34507"/>
    <cellStyle name="常规 10 5 4 2 3" xfId="34508"/>
    <cellStyle name="常规 58 4" xfId="34509"/>
    <cellStyle name="常规 63 4" xfId="34510"/>
    <cellStyle name="常规 6 2 4 2 5 3" xfId="34511"/>
    <cellStyle name="常规 2 2 3 2 4 5 2" xfId="34512"/>
    <cellStyle name="常规 6 9 2 4 4 2" xfId="34513"/>
    <cellStyle name="常规 5 2 2 8 2" xfId="34514"/>
    <cellStyle name="60% - 强调文字颜色 4 2 7 2" xfId="34515"/>
    <cellStyle name="常规 2 2 2 4 2 5" xfId="34516"/>
    <cellStyle name="常规 18 3 4 2" xfId="34517"/>
    <cellStyle name="常规 23 3 4 2" xfId="34518"/>
    <cellStyle name="常规 42 2 2" xfId="34519"/>
    <cellStyle name="常规 37 2 2" xfId="34520"/>
    <cellStyle name="40% - 强调文字颜色 4 12" xfId="34521"/>
    <cellStyle name="常规 10 4 3 3" xfId="34522"/>
    <cellStyle name="60% - 强调文字颜色 6 2 3 2 3" xfId="34523"/>
    <cellStyle name="40% - 强调文字颜色 6 2 10" xfId="34524"/>
    <cellStyle name="常规 2 4 4 2 3" xfId="34525"/>
    <cellStyle name="强调文字颜色 5 2 6 4 2 2" xfId="34526"/>
    <cellStyle name="常规 2 2 4 5 6" xfId="34527"/>
    <cellStyle name="20% - 强调文字颜色 6 5 2" xfId="34528"/>
    <cellStyle name="常规 7 5 2 4 3" xfId="34529"/>
    <cellStyle name="20% - 强调文字颜色 6 2 3 3 2" xfId="34530"/>
    <cellStyle name="常规 2 3 3 4 3 3" xfId="34531"/>
    <cellStyle name="适中 2 2 4 3 2 2" xfId="34532"/>
    <cellStyle name="常规 3 2 8 2 3" xfId="34533"/>
    <cellStyle name="常规 10 3 3 2 2 3" xfId="34534"/>
    <cellStyle name="40% - 强调文字颜色 3 2 2 2 5 2" xfId="34535"/>
    <cellStyle name="常规 3 2 5 3 6" xfId="34536"/>
    <cellStyle name="常规 27 4 3 2 2 2" xfId="34537"/>
    <cellStyle name="常规 10 2 2 3 7 2" xfId="34538"/>
    <cellStyle name="常规 6 4 3 4 2 4 2" xfId="34539"/>
    <cellStyle name="40% - 强调文字颜色 4 2 2 5 3" xfId="34540"/>
    <cellStyle name="常规 6 3 9 3" xfId="34541"/>
    <cellStyle name="常规 2 8 2 4 2" xfId="34542"/>
    <cellStyle name="常规 2 3 3 2 2 3 4 3" xfId="34543"/>
    <cellStyle name="常规 6 6 4 2 3" xfId="34544"/>
    <cellStyle name="常规 6 6 2 2 2 2 2 6" xfId="34545"/>
    <cellStyle name="常规 6 3 3 2 4 4 2" xfId="34546"/>
    <cellStyle name="常规 13 2 2 6" xfId="34547"/>
    <cellStyle name="40% - 强调文字颜色 5 2 2 2 7" xfId="34548"/>
    <cellStyle name="常规 10 4 2 2 2 3" xfId="34549"/>
    <cellStyle name="40% - 强调文字颜色 5 2 2 3 3" xfId="34550"/>
    <cellStyle name="常规 10 3 2 3 5 2" xfId="34551"/>
    <cellStyle name="常规 6 4 4 4 2 2 2" xfId="34552"/>
    <cellStyle name="常规 23 6 3" xfId="34553"/>
    <cellStyle name="常规 10 6 2 7 2" xfId="34554"/>
    <cellStyle name="常规 2 2 3 6 3 2 2" xfId="34555"/>
    <cellStyle name="常规 2 2 4 3 2 2 2 2 2" xfId="34556"/>
    <cellStyle name="40% - 强调文字颜色 4 2 2 5" xfId="34557"/>
    <cellStyle name="常规 2 3 5 4 3 3" xfId="34558"/>
    <cellStyle name="常规 2 4 4 5 6" xfId="34559"/>
    <cellStyle name="常规 2 3 4 2 6" xfId="34560"/>
    <cellStyle name="常规 11 6 2 2 5 2" xfId="34561"/>
    <cellStyle name="常规 7 2 11 2 2" xfId="34562"/>
    <cellStyle name="解释性文本 2 3 2 2 3" xfId="34563"/>
    <cellStyle name="常规 40 4 2 3" xfId="34564"/>
    <cellStyle name="常规 35 4 2 3" xfId="34565"/>
    <cellStyle name="差 2 2 2 3" xfId="34566"/>
    <cellStyle name="常规 6 2 2 2 2 2 2 2 3" xfId="34567"/>
    <cellStyle name="常规 17 3 3 7" xfId="34568"/>
    <cellStyle name="常规 3 2 2 3" xfId="34569"/>
    <cellStyle name="常规 2 4 3 3 2 3 2" xfId="34570"/>
    <cellStyle name="常规 3 2 3 4 6 2" xfId="34571"/>
    <cellStyle name="常规 2 2 2 2 3 4 5 2 2" xfId="34572"/>
    <cellStyle name="常规 3 2 2 3 4 2" xfId="34573"/>
    <cellStyle name="常规 6 6 5 5 3" xfId="34574"/>
    <cellStyle name="常规 2 5 3 7" xfId="34575"/>
    <cellStyle name="常规 2 2 10 6 3" xfId="34576"/>
    <cellStyle name="40% - 强调文字颜色 4 2 3" xfId="34577"/>
    <cellStyle name="常规 2 2 2 4 2 3 2" xfId="34578"/>
    <cellStyle name="标题 2 2" xfId="34579"/>
    <cellStyle name="40% - 强调文字颜色 5 2 2 5 6" xfId="34580"/>
    <cellStyle name="常规 6 10 4 3 4" xfId="34581"/>
    <cellStyle name="40% - 强调文字颜色 4 2 3 3 2" xfId="34582"/>
    <cellStyle name="常规 7 3 3 4 4 2 2 2" xfId="34583"/>
    <cellStyle name="常规 15 2 2 4 7" xfId="34584"/>
    <cellStyle name="常规 6 3 2 2 2 4" xfId="34585"/>
    <cellStyle name="常规 3 4 4 3 2 2 2" xfId="34586"/>
    <cellStyle name="常规 3 2 2 2 8 3" xfId="34587"/>
    <cellStyle name="常规 2 3 3 5 4 3" xfId="34588"/>
    <cellStyle name="常规 4 5 3 2 4" xfId="34589"/>
    <cellStyle name="常规 6 4 2 2 2 4 6" xfId="34590"/>
    <cellStyle name="常规 20 2 2 4 2" xfId="34591"/>
    <cellStyle name="常规 15 2 2 4 2" xfId="34592"/>
    <cellStyle name="常规 7 3 2 5 5 2" xfId="34593"/>
    <cellStyle name="40% - 强调文字颜色 4 2 2 3" xfId="34594"/>
    <cellStyle name="20% - 强调文字颜色 1 3" xfId="34595"/>
    <cellStyle name="常规 4 4 4 5" xfId="34596"/>
    <cellStyle name="常规 2 3 3 2 2 3 2" xfId="34597"/>
    <cellStyle name="60% - 强调文字颜色 3 2 2 2 7 3" xfId="34598"/>
    <cellStyle name="常规 7 8 2 8 3" xfId="34599"/>
    <cellStyle name="常规 25 2 5 2" xfId="34600"/>
    <cellStyle name="常规 30 2 5 2" xfId="34601"/>
    <cellStyle name="常规 2 2 4 3 3 5" xfId="34602"/>
    <cellStyle name="常规 5 2 7 2 2 2" xfId="34603"/>
    <cellStyle name="常规 10 7 3 3 3" xfId="34604"/>
    <cellStyle name="常规 2 3 3 2 2 7 2" xfId="34605"/>
    <cellStyle name="常规 2 2 2 2 3 2 3 3" xfId="34606"/>
    <cellStyle name="60% - 强调文字颜色 3 2 2 2 7 2" xfId="34607"/>
    <cellStyle name="常规 2 3 3 7 7 2" xfId="34608"/>
    <cellStyle name="20% - 强调文字颜色 3 2 6 4 2" xfId="34609"/>
    <cellStyle name="60% - 强调文字颜色 4 2 3 8" xfId="34610"/>
    <cellStyle name="常规 5 2 2 4 8" xfId="34611"/>
    <cellStyle name="常规 28 7 2" xfId="34612"/>
    <cellStyle name="常规 33 7 2" xfId="34613"/>
    <cellStyle name="常规 7 2 8 4 2 2" xfId="34614"/>
    <cellStyle name="20% - 强调文字颜色 6 2 2 5 4 3" xfId="34615"/>
    <cellStyle name="常规 28 2 3 3" xfId="34616"/>
    <cellStyle name="常规 33 2 3 3" xfId="34617"/>
    <cellStyle name="40% - 强调文字颜色 5 2 2 2 3 4 2" xfId="34618"/>
    <cellStyle name="常规 47 7 3" xfId="34619"/>
    <cellStyle name="常规 52 7 3" xfId="34620"/>
    <cellStyle name="常规 3 3 2 3 8 2" xfId="34621"/>
    <cellStyle name="常规 7 3 4 2 7 2" xfId="34622"/>
    <cellStyle name="常规 6 12 3 6 2 2" xfId="34623"/>
    <cellStyle name="常规 44 2 2 3 2 2" xfId="34624"/>
    <cellStyle name="常规 39 2 2 3 2 2" xfId="34625"/>
    <cellStyle name="常规 6 5 2 4 2 5 2" xfId="34626"/>
    <cellStyle name="常规 5 11 2" xfId="34627"/>
    <cellStyle name="常规 3 3 2 3 8" xfId="34628"/>
    <cellStyle name="常规 10 3 3 7" xfId="34629"/>
    <cellStyle name="60% - 强调文字颜色 6 2 2 2 7" xfId="34630"/>
    <cellStyle name="常规 2 9 5 5 3" xfId="34631"/>
    <cellStyle name="40% - 强调文字颜色 3 2 5 6" xfId="34632"/>
    <cellStyle name="常规 2 2 2 3 3 2 2 5 3" xfId="34633"/>
    <cellStyle name="20% - 强调文字颜色 3 2 2 5 3 3" xfId="34634"/>
    <cellStyle name="常规 8 2 5 9" xfId="34635"/>
    <cellStyle name="常规 6 12 4 5 3" xfId="34636"/>
    <cellStyle name="常规 2 2 3 3 3 3 4 3" xfId="34637"/>
    <cellStyle name="常规 24 2 2 4 3" xfId="34638"/>
    <cellStyle name="好 2 2 4 4" xfId="34639"/>
    <cellStyle name="强调文字颜色 5 2 2 2 2 3 2" xfId="34640"/>
    <cellStyle name="常规 3 2 5 2 3 4 2 2" xfId="34641"/>
    <cellStyle name="常规 6 8 2 2 3 3" xfId="34642"/>
    <cellStyle name="40% - 强调文字颜色 2 2 2 2 3 4 2" xfId="34643"/>
    <cellStyle name="常规 4 2 2 2 4 2 2" xfId="34644"/>
    <cellStyle name="常规 6 2 5 7 3" xfId="34645"/>
    <cellStyle name="常规 3 3 2 3 2 5 2" xfId="34646"/>
    <cellStyle name="60% - 强调文字颜色 3 2 5 3" xfId="34647"/>
    <cellStyle name="常规 2 8 2 2 5 2 3" xfId="34648"/>
    <cellStyle name="60% - 强调文字颜色 3 2 2 4 3" xfId="34649"/>
    <cellStyle name="常规 9 9" xfId="34650"/>
    <cellStyle name="常规 3 3 2 3 2 2 3 3" xfId="34651"/>
    <cellStyle name="常规 2 4 4 2 2 3 2" xfId="34652"/>
    <cellStyle name="常规 3 3 2 4 6 2" xfId="34653"/>
    <cellStyle name="常规 6 2 3 5 3" xfId="34654"/>
    <cellStyle name="常规 2 3 4 3 2 9" xfId="34655"/>
    <cellStyle name="常规 10 5 2 3 2 2 2" xfId="34656"/>
    <cellStyle name="常规 2 2 2 2 3 4 2 2" xfId="34657"/>
    <cellStyle name="常规 3 6 10 3" xfId="34658"/>
    <cellStyle name="常规 9 2 5 3 4 2" xfId="34659"/>
    <cellStyle name="常规 2 2 6 7" xfId="34660"/>
    <cellStyle name="常规 6 6 2 8 3" xfId="34661"/>
    <cellStyle name="常规 10 3 2 8 2" xfId="34662"/>
    <cellStyle name="常规 9 6 6 2 2" xfId="34663"/>
    <cellStyle name="常规 4 3 6 2 2 2" xfId="34664"/>
    <cellStyle name="40% - 强调文字颜色 1 2 3 2 6" xfId="34665"/>
    <cellStyle name="常规 3 3 2 2 2 2 2 2" xfId="34666"/>
    <cellStyle name="60% - 强调文字颜色 2 2 2 3 2" xfId="34667"/>
    <cellStyle name="40% - 强调文字颜色 1 2 3 2 4" xfId="34668"/>
    <cellStyle name="常规 2 2 3 3 2 4 2 2" xfId="34669"/>
    <cellStyle name="常规 55 2 6 3" xfId="34670"/>
    <cellStyle name="常规 3 3 2 2 8" xfId="34671"/>
    <cellStyle name="常规 7 3 3 2 4 6" xfId="34672"/>
    <cellStyle name="常规 2 3 6 9 2" xfId="34673"/>
    <cellStyle name="常规 10 3 2 7" xfId="34674"/>
    <cellStyle name="20% - 强调文字颜色 5 6" xfId="34675"/>
    <cellStyle name="20% - 强调文字颜色 6 2 2 4" xfId="34676"/>
    <cellStyle name="常规 2 6 3 3 7" xfId="34677"/>
    <cellStyle name="常规 2 4 3 2 2 2 7" xfId="34678"/>
    <cellStyle name="常规 10 3 2 3 3" xfId="34679"/>
    <cellStyle name="20% - 强调文字颜色 2 2 5 2" xfId="34680"/>
    <cellStyle name="常规 2 2 3 6 5" xfId="34681"/>
    <cellStyle name="常规 45 2 3 3 2" xfId="34682"/>
    <cellStyle name="常规 50 2 3 3 2" xfId="34683"/>
    <cellStyle name="20% - 强调文字颜色 1 2 2 2 3 4" xfId="34684"/>
    <cellStyle name="60% - 强调文字颜色 4 2 4 5" xfId="34685"/>
    <cellStyle name="常规 2 4 2 4 7" xfId="34686"/>
    <cellStyle name="常规 2 3 5 2 2 4" xfId="34687"/>
    <cellStyle name="常规 6 5 3 3 2 7" xfId="34688"/>
    <cellStyle name="常规 9 3 4 3 2" xfId="34689"/>
    <cellStyle name="常规 2 2 3 3 2 3 5" xfId="34690"/>
    <cellStyle name="常规 10 2 2 3 8" xfId="34691"/>
    <cellStyle name="常规 6 4 3 4 2 5" xfId="34692"/>
    <cellStyle name="常规 4 2 6 3 5 2" xfId="34693"/>
    <cellStyle name="20% - 强调文字颜色 4 2 3 9 3" xfId="34694"/>
    <cellStyle name="检查单元格 2 6 2 3" xfId="34695"/>
    <cellStyle name="常规 21 2 4 2 3 2" xfId="34696"/>
    <cellStyle name="好 2 2 3 3" xfId="34697"/>
    <cellStyle name="常规 6 6 2 2 2 3 4" xfId="34698"/>
    <cellStyle name="常规 13 3 4" xfId="34699"/>
    <cellStyle name="常规 2 2 4 9 3" xfId="34700"/>
    <cellStyle name="输入 2 5 2 3" xfId="34701"/>
    <cellStyle name="常规 8 2 2 4 2 2" xfId="34702"/>
    <cellStyle name="常规 10 2 2 3 2 4 2" xfId="34703"/>
    <cellStyle name="常规 10 2 6 2 3 6" xfId="34704"/>
    <cellStyle name="常规 16 4 3" xfId="34705"/>
    <cellStyle name="常规 21 4 3" xfId="34706"/>
    <cellStyle name="常规 7 2 3 3 4 2 2 2" xfId="34707"/>
    <cellStyle name="常规 10 2 2 2 2 7" xfId="34708"/>
    <cellStyle name="常规 6 6 2 2 5 4 3" xfId="34709"/>
    <cellStyle name="常规 3 4 5 2" xfId="34710"/>
    <cellStyle name="常规 7 2 2 3 4 2 3" xfId="34711"/>
    <cellStyle name="常规 2 2 5 9" xfId="34712"/>
    <cellStyle name="20% - 强调文字颜色 6 14 2" xfId="34713"/>
    <cellStyle name="常规 9 4 2 2 2" xfId="34714"/>
    <cellStyle name="常规 6 3 2 2 2 2 2 3 3" xfId="34715"/>
    <cellStyle name="常规 2 2 3 3 4 6 2" xfId="34716"/>
    <cellStyle name="常规 6 2 5 2 6 3" xfId="34717"/>
    <cellStyle name="常规 6 9 2 2 3 3" xfId="34718"/>
    <cellStyle name="60% - 强调文字颜色 5 2 8 2" xfId="34719"/>
    <cellStyle name="标题 2 3" xfId="34720"/>
    <cellStyle name="常规 2 2 3 4 3 5" xfId="34721"/>
    <cellStyle name="常规 19 3 5 2" xfId="34722"/>
    <cellStyle name="常规 24 3 5 2" xfId="34723"/>
    <cellStyle name="输入 2 5 3 2" xfId="34724"/>
    <cellStyle name="常规 6 4 4 3 5" xfId="34725"/>
    <cellStyle name="20% - 强调文字颜色 1 2 2 2 3 3 3" xfId="34726"/>
    <cellStyle name="常规 3 8 2 4 2 2" xfId="34727"/>
    <cellStyle name="常规 9 3 8" xfId="34728"/>
    <cellStyle name="检查单元格 2 9 2" xfId="34729"/>
    <cellStyle name="常规 7 2 3 2 2 8" xfId="34730"/>
    <cellStyle name="常规 10 2 8 6" xfId="34731"/>
    <cellStyle name="常规 6 2 3 3 3 2 2 2" xfId="34732"/>
    <cellStyle name="常规 6 3 2 2 10" xfId="34733"/>
    <cellStyle name="常规 6 4 2 4 2 4" xfId="34734"/>
    <cellStyle name="常规 6 5 2 3 2 6 2" xfId="34735"/>
    <cellStyle name="常规 7 5 5 7" xfId="34736"/>
    <cellStyle name="常规 4 2 3 2 3 4 2 2" xfId="34737"/>
    <cellStyle name="常规 4 2 4 2 2 4 3" xfId="34738"/>
    <cellStyle name="20% - 强调文字颜色 6 2 4 4" xfId="34739"/>
    <cellStyle name="常规 17 3 2" xfId="34740"/>
    <cellStyle name="常规 22 3 2" xfId="34741"/>
    <cellStyle name="常规 7 4 3 3 4 2 3" xfId="34742"/>
    <cellStyle name="常规 10 2 4 2 4 2" xfId="34743"/>
    <cellStyle name="40% - 强调文字颜色 1 2 2 5 5" xfId="34744"/>
    <cellStyle name="常规 35 2 6" xfId="34745"/>
    <cellStyle name="常规 40 2 6" xfId="34746"/>
    <cellStyle name="常规 3 3 2 2 3 4" xfId="34747"/>
    <cellStyle name="常规 6 7 2 4 2" xfId="34748"/>
    <cellStyle name="常规 3 2 2 6" xfId="34749"/>
    <cellStyle name="20% - 强调文字颜色 1 2 2 2 3 3 2" xfId="34750"/>
    <cellStyle name="常规 6 4 4 3 4" xfId="34751"/>
    <cellStyle name="常规 2 3 3 5 3 4" xfId="34752"/>
    <cellStyle name="常规 10 2 8 5 3" xfId="34753"/>
    <cellStyle name="常规 21 2 3 5" xfId="34754"/>
    <cellStyle name="60% - 强调文字颜色 4 2 6 4 2" xfId="34755"/>
    <cellStyle name="常规 10 3 3 5 2" xfId="34756"/>
    <cellStyle name="常规 6 8 3 5 2 2" xfId="34757"/>
    <cellStyle name="常规 4 3 3 6 2" xfId="34758"/>
    <cellStyle name="常规 10 3 3 2 6" xfId="34759"/>
    <cellStyle name="常规 2 2 2 3 5 3 2" xfId="34760"/>
    <cellStyle name="常规 7 2 3 2 2 7 2" xfId="34761"/>
    <cellStyle name="常规 10 2 8 5 2" xfId="34762"/>
    <cellStyle name="常规 6 2 2 2 2 3 6" xfId="34763"/>
    <cellStyle name="常规 6 3 2 2 3 3 3 2" xfId="34764"/>
    <cellStyle name="常规 7 5 3 4 3" xfId="34765"/>
    <cellStyle name="20% - 强调文字颜色 6 2 4 3 2" xfId="34766"/>
    <cellStyle name="常规 2 3 3 5 3 3" xfId="34767"/>
    <cellStyle name="常规 35 2 5 2" xfId="34768"/>
    <cellStyle name="常规 40 2 5 2" xfId="34769"/>
    <cellStyle name="40% - 强调文字颜色 1 2 2 5 4 2" xfId="34770"/>
    <cellStyle name="60% - 强调文字颜色 3 2 2 2 2 4" xfId="34771"/>
    <cellStyle name="常规 7 8 4" xfId="34772"/>
    <cellStyle name="60% - 强调文字颜色 4 2 2 9 2" xfId="34773"/>
    <cellStyle name="常规 7 2 3 2 2 6 2" xfId="34774"/>
    <cellStyle name="常规 10 2 8 4 2" xfId="34775"/>
    <cellStyle name="常规 6 6 3 6 4 2 2" xfId="34776"/>
    <cellStyle name="常规 2 3 4 8 2 2" xfId="34777"/>
    <cellStyle name="差 2 6" xfId="34778"/>
    <cellStyle name="常规 6 2 2 2 2 2 6" xfId="34779"/>
    <cellStyle name="常规 15 2 9 3" xfId="34780"/>
    <cellStyle name="40% - 强调文字颜色 3 11" xfId="34781"/>
    <cellStyle name="常规 3 3 2 2 2 2 3 2" xfId="34782"/>
    <cellStyle name="60% - 强调文字颜色 2 2 2 4 2" xfId="34783"/>
    <cellStyle name="常规 45 2 7 2" xfId="34784"/>
    <cellStyle name="常规 50 2 7 2" xfId="34785"/>
    <cellStyle name="常规 4 2 3 5 4" xfId="34786"/>
    <cellStyle name="强调文字颜色 1 2 12" xfId="34787"/>
    <cellStyle name="常规 2 9 5 2" xfId="34788"/>
    <cellStyle name="强调文字颜色 6 2 2 5 3 3" xfId="34789"/>
    <cellStyle name="常规 6 6 6 6" xfId="34790"/>
    <cellStyle name="常规 45 3 2 2 2" xfId="34791"/>
    <cellStyle name="常规 50 3 2 2 2" xfId="34792"/>
    <cellStyle name="常规 2 3 2 5 5" xfId="34793"/>
    <cellStyle name="常规 5 2 3 2 2 2 2 2 2" xfId="34794"/>
    <cellStyle name="常规 7 6 2 8 3" xfId="34795"/>
    <cellStyle name="常规 2 2 2 3 3 5" xfId="34796"/>
    <cellStyle name="常规 18 2 5 2" xfId="34797"/>
    <cellStyle name="常规 23 2 5 2" xfId="34798"/>
    <cellStyle name="常规 10 6 2 3 4 2" xfId="34799"/>
    <cellStyle name="常规 2 2 3 2 3 6 2" xfId="34800"/>
    <cellStyle name="常规 10 2 6 7" xfId="34801"/>
    <cellStyle name="链接单元格 2 2 3 3 2" xfId="34802"/>
    <cellStyle name="常规 5 2 5 2 2 2" xfId="34803"/>
    <cellStyle name="常规 2 2 4 3 2 7 2" xfId="34804"/>
    <cellStyle name="40% - 强调文字颜色 5 2 3 3 4 2" xfId="34805"/>
    <cellStyle name="20% - 强调文字颜色 6 2 5 2" xfId="34806"/>
    <cellStyle name="常规 15 2 3 4 4" xfId="34807"/>
    <cellStyle name="常规 3 5 2 2 2 2 2" xfId="34808"/>
    <cellStyle name="常规 11 13" xfId="34809"/>
    <cellStyle name="常规 43 6" xfId="34810"/>
    <cellStyle name="常规 38 6" xfId="34811"/>
    <cellStyle name="常规 6 2 4 2 6 2" xfId="34812"/>
    <cellStyle name="常规 3 6 2 8 2" xfId="34813"/>
    <cellStyle name="常规 2 3 4 5 2 3" xfId="34814"/>
    <cellStyle name="常规 3 6 2 2 2 2 2" xfId="34815"/>
    <cellStyle name="常规 56 5 2 2" xfId="34816"/>
    <cellStyle name="40% - 强调文字颜色 2 6 2" xfId="34817"/>
    <cellStyle name="常规 2 2 7 3 7" xfId="34818"/>
    <cellStyle name="百分比" xfId="34819" builtinId="5"/>
    <cellStyle name="常规 5 3 2 4 2" xfId="34820"/>
    <cellStyle name="60% - 强调文字颜色 5 2 3 2" xfId="34821"/>
    <cellStyle name="常规 2 6 3 4 5" xfId="34822"/>
    <cellStyle name="20% - 强调文字颜色 6 2 3 2" xfId="34823"/>
    <cellStyle name="20% - 强调文字颜色 6 4" xfId="34824"/>
    <cellStyle name="常规 5 3 4 2 2 2" xfId="34825"/>
    <cellStyle name="常规 3 10 8 2" xfId="34826"/>
    <cellStyle name="40% - 强调文字颜色 5 2 3 3 2 2" xfId="34827"/>
    <cellStyle name="常规 2 6 5 3 2 2" xfId="34828"/>
    <cellStyle name="警告文本 2 3 3 3" xfId="34829"/>
    <cellStyle name="输出 2 11" xfId="34830"/>
    <cellStyle name="强调文字颜色 6 2 2 2 3 4 2 2" xfId="34831"/>
    <cellStyle name="常规 24 4 4 2" xfId="34832"/>
    <cellStyle name="常规 2 2 3 5 2 5" xfId="34833"/>
    <cellStyle name="60% - 强调文字颜色 6 2 5 4 3" xfId="34834"/>
    <cellStyle name="常规 2 2 2 2 2 4" xfId="34835"/>
    <cellStyle name="常规 10 5 2 2 2" xfId="34836"/>
    <cellStyle name="常规 10 7 3 3" xfId="34837"/>
    <cellStyle name="常规 3 2 7 2" xfId="34838"/>
    <cellStyle name="常规 7 2 2 3 2 4 3" xfId="34839"/>
    <cellStyle name="适中 2 2 2 3 2" xfId="34840"/>
    <cellStyle name="常规 2 2 3 3 2 2 3 4 3" xfId="34841"/>
    <cellStyle name="常规 2 2 2 2 2 5 2 2" xfId="34842"/>
    <cellStyle name="常规 10" xfId="34843"/>
    <cellStyle name="40% - 强调文字颜色 5 2 2 3 2 2" xfId="34844"/>
    <cellStyle name="40% - 强调文字颜色 4 2 5" xfId="34845"/>
    <cellStyle name="常规 2 2 2 4 2 3 4" xfId="34846"/>
    <cellStyle name="常规 21 3 3 5 3" xfId="34847"/>
    <cellStyle name="40% - 强调文字颜色 5 10 2" xfId="34848"/>
    <cellStyle name="常规 10 7 3 2" xfId="34849"/>
    <cellStyle name="常规 10 3 4 2 3 2" xfId="34850"/>
    <cellStyle name="常规 2 2 5 3 5" xfId="34851"/>
    <cellStyle name="常规 6 4 5 4 2" xfId="34852"/>
    <cellStyle name="60% - 强调文字颜色 5 2 2 2" xfId="34853"/>
    <cellStyle name="常规 10 11 5 3" xfId="34854"/>
    <cellStyle name="40% - 强调文字颜色 1 2 2 3 3 3" xfId="34855"/>
    <cellStyle name="强调文字颜色 6 2 2 2 3 3 2 2" xfId="34856"/>
    <cellStyle name="常规 2 6 5 2 2 2" xfId="34857"/>
    <cellStyle name="警告文本 2 2 3 3" xfId="34858"/>
    <cellStyle name="常规 8 2 2 3 4 4 2" xfId="34859"/>
    <cellStyle name="常规 2 3 3 7 3 2" xfId="34860"/>
    <cellStyle name="60% - 强调文字颜色 6 2 3 5" xfId="34861"/>
    <cellStyle name="常规 2 2 7 5 5" xfId="34862"/>
    <cellStyle name="常规 6 2 2 2 2 2 2 2 2" xfId="34863"/>
    <cellStyle name="差 2 2 2 2" xfId="34864"/>
    <cellStyle name="20% - 强调文字颜色 6 2" xfId="34865"/>
    <cellStyle name="常规 2 6 3 4 3" xfId="34866"/>
    <cellStyle name="60% - 强调文字颜色 6 2 5 2 3" xfId="34867"/>
    <cellStyle name="常规 7 3 2 3 2 6 3" xfId="34868"/>
    <cellStyle name="常规 2 2 3 3 2 2 2 4 3" xfId="34869"/>
    <cellStyle name="常规 2 2 2 2 2 4 2 2" xfId="34870"/>
    <cellStyle name="常规 10 5 2 2 2 2 2" xfId="34871"/>
    <cellStyle name="常规 10 11 4 2" xfId="34872"/>
    <cellStyle name="常规 7 3 6 4 2 2" xfId="34873"/>
    <cellStyle name="40% - 强调文字颜色 1 2 2 3 2 2" xfId="34874"/>
    <cellStyle name="常规 6 4 2 2 5 2" xfId="34875"/>
    <cellStyle name="20% - 强调文字颜色 5 2 2 2 3 2" xfId="34876"/>
    <cellStyle name="常规 9 2 5 3 3 3" xfId="34877"/>
    <cellStyle name="常规 10 6 3 2 2 2" xfId="34878"/>
    <cellStyle name="常规 2 2 3 3 2 4 2" xfId="34879"/>
    <cellStyle name="40% - 强调文字颜色 1 2 2 2 9 3" xfId="34880"/>
    <cellStyle name="常规 4 2 2 2 3 3 2 2" xfId="34881"/>
    <cellStyle name="注释 2 9 2" xfId="34882"/>
    <cellStyle name="常规 2 4 2 2 4 4 2 2" xfId="34883"/>
    <cellStyle name="常规 4 2 9 2" xfId="34884"/>
    <cellStyle name="常规 3 2 3 2 4" xfId="34885"/>
    <cellStyle name="常规 15 3 2 2 4" xfId="34886"/>
    <cellStyle name="常规 5 2 2 4 2 3 2" xfId="34887"/>
    <cellStyle name="常规 9 6 4 5 2" xfId="34888"/>
    <cellStyle name="60% - 强调文字颜色 1 2 3 2 2" xfId="34889"/>
    <cellStyle name="常规 10 2 8 7" xfId="34890"/>
    <cellStyle name="60% - 强调文字颜色 4 2 3 2 3 2" xfId="34891"/>
    <cellStyle name="常规 10 2 5 3 4 2" xfId="34892"/>
    <cellStyle name="常规 14 9 2" xfId="34893"/>
    <cellStyle name="常规 4 2 2 4 3 6" xfId="34894"/>
    <cellStyle name="40% - 强调文字颜色 6 2 2 2 3 2 2" xfId="34895"/>
    <cellStyle name="20% - 强调文字颜色 6 2 3 3 4 2" xfId="34896"/>
    <cellStyle name="常规 6 4 3 3 2 2 3 3" xfId="34897"/>
    <cellStyle name="常规 59 4 3 2 2" xfId="34898"/>
    <cellStyle name="20% - 强调文字颜色 4 2 2 10 2" xfId="34899"/>
    <cellStyle name="常规 2 3 9 2 2" xfId="34900"/>
    <cellStyle name="常规 3 9 4 3 3" xfId="34901"/>
    <cellStyle name="常规 9 2 6 3 3" xfId="34902"/>
    <cellStyle name="常规 2 2 3 2 4 3 6" xfId="34903"/>
    <cellStyle name="常规 21 2 4 7 2" xfId="34904"/>
    <cellStyle name="60% - 强调文字颜色 4 2 5 6" xfId="34905"/>
    <cellStyle name="常规 2 6 3 2 4 3" xfId="34906"/>
    <cellStyle name="常规 2 2 2 3 4 2 3 3" xfId="34907"/>
    <cellStyle name="40% - 强调文字颜色 4 2 2 3 2" xfId="34908"/>
    <cellStyle name="常规 30 10 3" xfId="34909"/>
    <cellStyle name="常规 6 10 3 3 4" xfId="34910"/>
    <cellStyle name="常规 48 2 4 2" xfId="34911"/>
    <cellStyle name="常规 53 2 4 2" xfId="34912"/>
    <cellStyle name="60% - 强调文字颜色 2 2 2 2 4 3" xfId="34913"/>
    <cellStyle name="常规 6 4 2 2 3 2 3 2" xfId="34914"/>
    <cellStyle name="常规 10 2 2 6 4" xfId="34915"/>
    <cellStyle name="常规 3 9 2 7 2 2" xfId="34916"/>
    <cellStyle name="常规 2 6 5 5 3" xfId="34917"/>
    <cellStyle name="40% - 强调文字颜色 1 2 2 2 9 2" xfId="34918"/>
    <cellStyle name="40% - 强调文字颜色 2 2 3 4" xfId="34919"/>
    <cellStyle name="常规 6 4 2 2 2 2 2 2 3" xfId="34920"/>
    <cellStyle name="常规 22 4 3 5 2" xfId="34921"/>
    <cellStyle name="常规 17 4 3 5 2" xfId="34922"/>
    <cellStyle name="常规 2 6 2 3 5 2 2" xfId="34923"/>
    <cellStyle name="60% - 强调文字颜色 6 2 2 2 3 2 3" xfId="34924"/>
    <cellStyle name="常规 5 3 3 2" xfId="34925"/>
    <cellStyle name="常规 10 2 2 5 2 2" xfId="34926"/>
    <cellStyle name="60% - 强调文字颜色 3 2 6 4 3" xfId="34927"/>
    <cellStyle name="常规 17 3 3 4 3" xfId="34928"/>
    <cellStyle name="常规 2 3 4 2 4 6 2" xfId="34929"/>
    <cellStyle name="常规 7 3 4 2 6 3" xfId="34930"/>
    <cellStyle name="常规 2 6 3 2 4 2" xfId="34931"/>
    <cellStyle name="20% - 强调文字颜色 4 3 2" xfId="34932"/>
    <cellStyle name="常规 20 8 3" xfId="34933"/>
    <cellStyle name="常规 15 8 3" xfId="34934"/>
    <cellStyle name="常规 2 5 3 5 3 2 2" xfId="34935"/>
    <cellStyle name="40% - 强调文字颜色 6 18" xfId="34936"/>
    <cellStyle name="常规 6 3 3 3 2 2 2 3" xfId="34937"/>
    <cellStyle name="常规 9 2 6 3 2" xfId="34938"/>
    <cellStyle name="常规 2 2 3 2 4 3 5" xfId="34939"/>
    <cellStyle name="常规 48 2 2 3 2" xfId="34940"/>
    <cellStyle name="常规 53 2 2 3 2" xfId="34941"/>
    <cellStyle name="常规 5 2 2 6 5" xfId="34942"/>
    <cellStyle name="60% - 强调文字颜色 4 2 5 5" xfId="34943"/>
    <cellStyle name="常规 3 2 2 2 2 7 2 2" xfId="34944"/>
    <cellStyle name="20% - 强调文字颜色 1 2 3 9 3" xfId="34945"/>
    <cellStyle name="常规 6 7 2 3 3 2 2 2" xfId="34946"/>
    <cellStyle name="常规 9 3 2 8 2" xfId="34947"/>
    <cellStyle name="常规 3 3 2 4 3 2 3" xfId="34948"/>
    <cellStyle name="常规 21 2 6 5 2 2" xfId="34949"/>
    <cellStyle name="常规 6 5 2 2 4" xfId="34950"/>
    <cellStyle name="常规 2 5 3 4 4 3" xfId="34951"/>
    <cellStyle name="常规 6 9 3 2 3 4" xfId="34952"/>
    <cellStyle name="40% - 强调文字颜色 6 19 2" xfId="34953"/>
    <cellStyle name="常规 2 2 2 3 11" xfId="34954"/>
    <cellStyle name="常规 6 2 6 4 2 2" xfId="34955"/>
    <cellStyle name="60% - 强调文字颜色 3 2 6 2 3" xfId="34956"/>
    <cellStyle name="常规 6 4 2 4 7" xfId="34957"/>
    <cellStyle name="常规 2 6 2 3 6 2 3" xfId="34958"/>
    <cellStyle name="常规 27 6 3 3" xfId="34959"/>
    <cellStyle name="常规 2 3 3 5 3 9" xfId="34960"/>
    <cellStyle name="常规 50 2 3 3" xfId="34961"/>
    <cellStyle name="常规 45 2 3 3" xfId="34962"/>
    <cellStyle name="20% - 强调文字颜色 2 2 5" xfId="34963"/>
    <cellStyle name="常规 4 3 6 4" xfId="34964"/>
    <cellStyle name="60% - 强调文字颜色 3 2 6 3 3" xfId="34965"/>
    <cellStyle name="常规 6 2 5 2 2 3 2 2" xfId="34966"/>
    <cellStyle name="常规 22 3 3 3 3" xfId="34967"/>
    <cellStyle name="常规 17 3 3 3 3" xfId="34968"/>
    <cellStyle name="常规 4 3 3 8" xfId="34969"/>
    <cellStyle name="40% - 强调文字颜色 3 2 2 2 3 4" xfId="34970"/>
    <cellStyle name="常规 6 6 2 3 4 3" xfId="34971"/>
    <cellStyle name="常规 2 5 6 8 2" xfId="34972"/>
    <cellStyle name="常规 13 2 2 3 2 2" xfId="34973"/>
    <cellStyle name="常规 2 2 4 5" xfId="34974"/>
    <cellStyle name="40% - 强调文字颜色 1 2 2 2 7 2" xfId="34975"/>
    <cellStyle name="强调文字颜色 6 2 2 2 3 4 3" xfId="34976"/>
    <cellStyle name="常规 2 6 5 3 3" xfId="34977"/>
    <cellStyle name="常规 4 3 5 4" xfId="34978"/>
    <cellStyle name="常规 22 3 3 2 3" xfId="34979"/>
    <cellStyle name="常规 17 3 3 2 3" xfId="34980"/>
    <cellStyle name="常规 2 6 3 2 2 2" xfId="34981"/>
    <cellStyle name="60% - 强调文字颜色 4 2 3 5" xfId="34982"/>
    <cellStyle name="常规 5 2 2 4 5" xfId="34983"/>
    <cellStyle name="常规 21 5 4" xfId="34984"/>
    <cellStyle name="常规 16 5 4" xfId="34985"/>
    <cellStyle name="常规 4 2 3 4 4 2" xfId="34986"/>
    <cellStyle name="常规 4 2 2 3 2 4 2" xfId="34987"/>
    <cellStyle name="常规 3 2 3 3 3 2 2 2" xfId="34988"/>
    <cellStyle name="常规 6 3 3 9 3" xfId="34989"/>
    <cellStyle name="常规 13 2 2 3 2" xfId="34990"/>
    <cellStyle name="常规 8 3 3 2 2" xfId="34991"/>
    <cellStyle name="40% - 强调文字颜色 5 2 2 2 2 3 3" xfId="34992"/>
    <cellStyle name="常规 13 4 5 2" xfId="34993"/>
    <cellStyle name="40% - 强调文字颜色 1 2 2 2 7" xfId="34994"/>
    <cellStyle name="常规 2 6 5 2 3" xfId="34995"/>
    <cellStyle name="强调文字颜色 6 2 2 2 3 3 3" xfId="34996"/>
    <cellStyle name="常规 9 3 2 3 5 2" xfId="34997"/>
    <cellStyle name="40% - 强调文字颜色 1 2 2 2 6 2" xfId="34998"/>
    <cellStyle name="40% - 强调文字颜色 6 2 6" xfId="34999"/>
    <cellStyle name="40% - 强调文字颜色 5 2 2 5 2 3" xfId="35000"/>
    <cellStyle name="常规 8 4 2 2 2 3" xfId="35001"/>
    <cellStyle name="警告文本 2 5 3 3" xfId="35002"/>
    <cellStyle name="常规 2 6 5 5 2 2" xfId="35003"/>
    <cellStyle name="常规 10 9 3 3" xfId="35004"/>
    <cellStyle name="常规 2 3 3 3 5 3" xfId="35005"/>
    <cellStyle name="20% - 强调文字颜色 3 2 2 2 3" xfId="35006"/>
    <cellStyle name="常规 5 2 2 4 4 2" xfId="35007"/>
    <cellStyle name="常规 10 2 5 5 3" xfId="35008"/>
    <cellStyle name="60% - 强调文字颜色 4 2 3 4 2" xfId="35009"/>
    <cellStyle name="常规 2 2 2 3 2 2 3 3 2 2" xfId="35010"/>
    <cellStyle name="常规 22 4 4 2 3" xfId="35011"/>
    <cellStyle name="40% - 强调文字颜色 1 2 2 2 4" xfId="35012"/>
    <cellStyle name="40% - 强调文字颜色 2 2 3 2 3 3" xfId="35013"/>
    <cellStyle name="链接单元格 2 4 6" xfId="35014"/>
    <cellStyle name="常规 2 4 3 2 4 4 2 2" xfId="35015"/>
    <cellStyle name="20% - 强调文字颜色 4 2 2 4 4 2" xfId="35016"/>
    <cellStyle name="40% - 强调文字颜色 1 2 2 2 3 4 3" xfId="35017"/>
    <cellStyle name="常规 30 2 4" xfId="35018"/>
    <cellStyle name="常规 25 2 4" xfId="35019"/>
    <cellStyle name="常规 10 6 4 3 3" xfId="35020"/>
    <cellStyle name="40% - 强调文字颜色 1 2 2 2 3 4 2" xfId="35021"/>
    <cellStyle name="常规 27 6 3 2 2" xfId="35022"/>
    <cellStyle name="常规 2 3 3 5 3 8 2" xfId="35023"/>
    <cellStyle name="40% - 强调文字颜色 5 2 14" xfId="35024"/>
    <cellStyle name="40% - 强调文字颜色 2 2 3 2 3 2" xfId="35025"/>
    <cellStyle name="强调文字颜色 4 2 2 2 2 5 2" xfId="35026"/>
    <cellStyle name="常规 7 3 9" xfId="35027"/>
    <cellStyle name="20% - 强调文字颜色 3 17 2" xfId="35028"/>
    <cellStyle name="常规 3 8 2 2 2 3" xfId="35029"/>
    <cellStyle name="常规 9 2 3 4 2 2 2" xfId="35030"/>
    <cellStyle name="常规 10 2 4 4 5" xfId="35031"/>
    <cellStyle name="常规 6 4 3 6 3 2" xfId="35032"/>
    <cellStyle name="常规 32 4 5" xfId="35033"/>
    <cellStyle name="常规 27 4 5" xfId="35034"/>
    <cellStyle name="常规 20 3 5 3" xfId="35035"/>
    <cellStyle name="常规 15 3 5 3" xfId="35036"/>
    <cellStyle name="链接单元格 2 8" xfId="35037"/>
    <cellStyle name="常规 4 2 3 3 2 3 3" xfId="35038"/>
    <cellStyle name="40% - 强调文字颜色 6 2 3 2 6" xfId="35039"/>
    <cellStyle name="常规 22 2 5 3" xfId="35040"/>
    <cellStyle name="常规 17 2 5 3" xfId="35041"/>
    <cellStyle name="常规 11 10" xfId="35042"/>
    <cellStyle name="常规 46 6 3" xfId="35043"/>
    <cellStyle name="常规 51 6 3" xfId="35044"/>
    <cellStyle name="常规 10 2 3 2 8 2" xfId="35045"/>
    <cellStyle name="常规 21 3 2 6 2 2" xfId="35046"/>
    <cellStyle name="常规 2 2 3 3 2 2 6 2" xfId="35047"/>
    <cellStyle name="常规 9 3 4 2 3 2" xfId="35048"/>
    <cellStyle name="常规 2 2 9 2 2 3 2" xfId="35049"/>
    <cellStyle name="常规 6 2 6 4 2" xfId="35050"/>
    <cellStyle name="40% - 强调文字颜色 6 2 13" xfId="35051"/>
    <cellStyle name="常规 10 2 2 3 2 2 7" xfId="35052"/>
    <cellStyle name="常规 7 2 4 3 2 2 3" xfId="35053"/>
    <cellStyle name="常规 11 4 4 2" xfId="35054"/>
    <cellStyle name="常规 4 2 3 2 2 2 4 2 2" xfId="35055"/>
    <cellStyle name="常规 2 8 2 2 6 2" xfId="35056"/>
    <cellStyle name="常规 7 2 3 7 5 2 2" xfId="35057"/>
    <cellStyle name="常规 10 4 2" xfId="35058"/>
    <cellStyle name="40% - 强调文字颜色 4 2 5 4 2" xfId="35059"/>
    <cellStyle name="40% - 强调文字颜色 2 2 13" xfId="35060"/>
    <cellStyle name="常规 3 4 2 4 6 2" xfId="35061"/>
    <cellStyle name="常规 5 3 3 3 3" xfId="35062"/>
    <cellStyle name="常规 31 2 2 6" xfId="35063"/>
    <cellStyle name="常规 26 2 2 6" xfId="35064"/>
    <cellStyle name="常规 7 6 2 2" xfId="35065"/>
    <cellStyle name="常规 2 7 2 3 3 3" xfId="35066"/>
    <cellStyle name="常规 6 15 4 2" xfId="35067"/>
    <cellStyle name="常规 3 2 2 3 2 4 4 2" xfId="35068"/>
    <cellStyle name="40% - 强调文字颜色 6 2 2 2 9 2" xfId="35069"/>
    <cellStyle name="常规 2 3 4 6 8" xfId="35070"/>
    <cellStyle name="常规 15 2 9 2" xfId="35071"/>
    <cellStyle name="40% - 强调文字颜色 3 10" xfId="35072"/>
    <cellStyle name="常规 14 5 3 3" xfId="35073"/>
    <cellStyle name="常规 7 2 5 6 4" xfId="35074"/>
    <cellStyle name="常规 3 2 6 2 3" xfId="35075"/>
    <cellStyle name="常规 6 6 2 2 4 4 2" xfId="35076"/>
    <cellStyle name="常规 7 2 2 3 2 3 3 3" xfId="35077"/>
    <cellStyle name="常规 3 2 2 4 2" xfId="35078"/>
    <cellStyle name="40% - 强调文字颜色 2 2 3 8 3" xfId="35079"/>
    <cellStyle name="常规 2 4 3 3 2 3 3 2" xfId="35080"/>
    <cellStyle name="常规 41 2 2 4 2 2" xfId="35081"/>
    <cellStyle name="常规 36 2 2 4 2 2" xfId="35082"/>
    <cellStyle name="常规 7 2 2 2 4 5 2" xfId="35083"/>
    <cellStyle name="常规 8 3 3 2 3 2 2 2" xfId="35084"/>
    <cellStyle name="40% - 强调文字颜色 1 2 2 2 3 2 2" xfId="35085"/>
    <cellStyle name="常规 8 2 5 5 2 2" xfId="35086"/>
    <cellStyle name="常规 26 4 2" xfId="35087"/>
    <cellStyle name="常规 31 4 2" xfId="35088"/>
    <cellStyle name="常规 2 3 3 3 3 2 3" xfId="35089"/>
    <cellStyle name="常规 6 4 2 2 2 2 5 2 2" xfId="35090"/>
    <cellStyle name="常规 22 5 8" xfId="35091"/>
    <cellStyle name="常规 6 5 3 2 2 2 2 3" xfId="35092"/>
    <cellStyle name="汇总 2 5 3 2 2" xfId="35093"/>
    <cellStyle name="60% - 强调文字颜色 3 2 2 2 4 2" xfId="35094"/>
    <cellStyle name="常规 6 2 2 2 3 9" xfId="35095"/>
    <cellStyle name="40% - 强调文字颜色 1 2 2 2 2 3" xfId="35096"/>
    <cellStyle name="常规 2 3 4 4 5 2 2" xfId="35097"/>
    <cellStyle name="常规 4 6 2 3 3 2" xfId="35098"/>
    <cellStyle name="常规 2 3 4 4 2 2 2 2" xfId="35099"/>
    <cellStyle name="常规 10 10 4 3" xfId="35100"/>
    <cellStyle name="常规 3 2 3 6 5 2 2" xfId="35101"/>
    <cellStyle name="常规 21 4 2 3" xfId="35102"/>
    <cellStyle name="常规 10 2 2 2 2 6 3" xfId="35103"/>
    <cellStyle name="强调文字颜色 4 2" xfId="35104"/>
    <cellStyle name="常规 2 3 5 2 3 3 3" xfId="35105"/>
    <cellStyle name="常规 6 5 2 2 2 4 5 2" xfId="35106"/>
    <cellStyle name="20% - 强调文字颜色 4 2 2 9" xfId="35107"/>
    <cellStyle name="检查单元格 2 5 2" xfId="35108"/>
    <cellStyle name="40% - 强调文字颜色 4 2 2 2 2 3 3" xfId="35109"/>
    <cellStyle name="常规 6 11 2 3 2 2" xfId="35110"/>
    <cellStyle name="常规 13 4 3 3" xfId="35111"/>
    <cellStyle name="常规 11 6 2 5 2" xfId="35112"/>
    <cellStyle name="常规 2 2 2 7 7" xfId="35113"/>
    <cellStyle name="常规 7 2 3 2 6 2 2" xfId="35114"/>
    <cellStyle name="20% - 强调文字颜色 4 2 2 2 4 3" xfId="35115"/>
    <cellStyle name="常规 6 3 3 3 2 4 2" xfId="35116"/>
    <cellStyle name="标题 5 2 5 2" xfId="35117"/>
    <cellStyle name="常规 10 3 5 2 2" xfId="35118"/>
    <cellStyle name="60% - 强调文字颜色 4 2 2 2 3 5" xfId="35119"/>
    <cellStyle name="常规 9 2 7" xfId="35120"/>
    <cellStyle name="常规 10 2 6 4 6" xfId="35121"/>
    <cellStyle name="40% - 强调文字颜色 1 2 2 2 2 2 2" xfId="35122"/>
    <cellStyle name="常规 2 2 2 2 3 4 5 2" xfId="35123"/>
    <cellStyle name="常规 8 2 5 4 2 2" xfId="35124"/>
    <cellStyle name="常规 2 2 2 4 2 7" xfId="35125"/>
    <cellStyle name="常规 2 2 6 2 8 2" xfId="35126"/>
    <cellStyle name="强调文字颜色 3 2 2 2 3 3 2 2" xfId="35127"/>
    <cellStyle name="常规 6 2 6 3 3 2" xfId="35128"/>
    <cellStyle name="常规 10 2 2 5 3 3" xfId="35129"/>
    <cellStyle name="常规 6 2 5 4 2 2 2" xfId="35130"/>
    <cellStyle name="常规 3 2 2 5 3 5 2" xfId="35131"/>
    <cellStyle name="常规 5 2 5 2 8" xfId="35132"/>
    <cellStyle name="40% - 强调文字颜色 2 2 2 4 3" xfId="35133"/>
    <cellStyle name="常规 2 9 3 8" xfId="35134"/>
    <cellStyle name="常规 10 2 5 2 5 3" xfId="35135"/>
    <cellStyle name="常规 3 4 2 3 2 2 2" xfId="35136"/>
    <cellStyle name="标题 3 2 2 5" xfId="35137"/>
    <cellStyle name="40% - 强调文字颜色 2 2 5" xfId="35138"/>
    <cellStyle name="常规 9 2 2 3 2 3 4 2" xfId="35139"/>
    <cellStyle name="常规 10 10 4" xfId="35140"/>
    <cellStyle name="常规 9 2 3 2 2 6 3" xfId="35141"/>
    <cellStyle name="40% - 强调文字颜色 1 2 2 12" xfId="35142"/>
    <cellStyle name="常规 2 2 4 2 3 2" xfId="35143"/>
    <cellStyle name="常规 5 2 2 3 5 2 2" xfId="35144"/>
    <cellStyle name="常规 6 10 2 3 3 3" xfId="35145"/>
    <cellStyle name="常规 33 4 3 3" xfId="35146"/>
    <cellStyle name="常规 28 4 3 3" xfId="35147"/>
    <cellStyle name="常规 7 3 4 8 2 3" xfId="35148"/>
    <cellStyle name="40% - 强调文字颜色 5" xfId="35149" builtinId="47"/>
    <cellStyle name="常规 10 2 3 2 2 2 6" xfId="35150"/>
    <cellStyle name="常规 6 4 4 8" xfId="35151"/>
    <cellStyle name="常规 2 3 3 4 2 3 5" xfId="35152"/>
    <cellStyle name="40% - 强调文字颜色 6 2 2 6" xfId="35153"/>
    <cellStyle name="常规 2 3 3 6 2 2" xfId="35154"/>
    <cellStyle name="常规 6 6 3 5 2 2 2" xfId="35155"/>
    <cellStyle name="常规 2 4 3 2 8 2" xfId="35156"/>
    <cellStyle name="常规 10 2 6 2 2 4" xfId="35157"/>
    <cellStyle name="常规 2 2 6 4 5" xfId="35158"/>
    <cellStyle name="常规 2 2 3 4 2 3 3 2 2" xfId="35159"/>
    <cellStyle name="40% - 强调文字颜色 6 2 3 3 6" xfId="35160"/>
    <cellStyle name="40% - 强调文字颜色 6 2 3 3 5" xfId="35161"/>
    <cellStyle name="20% - 强调文字颜色 6 2 3 8 2" xfId="35162"/>
    <cellStyle name="常规 22 2 6 2" xfId="35163"/>
    <cellStyle name="常规 17 2 6 2" xfId="35164"/>
    <cellStyle name="常规 10 2 6 2 2 3" xfId="35165"/>
    <cellStyle name="40% - 强调文字颜色 6 11" xfId="35166"/>
    <cellStyle name="60% - 强调文字颜色 1 2 2 3" xfId="35167"/>
    <cellStyle name="常规 3 6 2 4 5 2" xfId="35168"/>
    <cellStyle name="常规 4 2 3 2 2 6" xfId="35169"/>
    <cellStyle name="常规 14 3 8" xfId="35170"/>
    <cellStyle name="常规 15 3 2 4 2 2 2" xfId="35171"/>
    <cellStyle name="40% - 强调文字颜色 1 2 2 10 2" xfId="35172"/>
    <cellStyle name="40% - 强调文字颜色 5 2 9" xfId="35173"/>
    <cellStyle name="常规 6 4 4 6 2" xfId="35174"/>
    <cellStyle name="常规 2 3 3 4 2 3 3 2" xfId="35175"/>
    <cellStyle name="常规 10 3 2 2 5" xfId="35176"/>
    <cellStyle name="常规 10 7 4 4 3" xfId="35177"/>
    <cellStyle name="20% - 强调文字颜色 2 2 2 2 10" xfId="35178"/>
    <cellStyle name="常规 6 4 2 8" xfId="35179"/>
    <cellStyle name="常规 10 2 6 2 2 2" xfId="35180"/>
    <cellStyle name="强调文字颜色 4 2 2 2 5 3" xfId="35181"/>
    <cellStyle name="常规 3 7 5 6 2" xfId="35182"/>
    <cellStyle name="40% - 强调文字颜色 6 2 3 3 4" xfId="35183"/>
    <cellStyle name="常规 5 3 3 3 5 2" xfId="35184"/>
    <cellStyle name="常规 10 2 6 2 6 2 2" xfId="35185"/>
    <cellStyle name="常规 4 2 8 2" xfId="35186"/>
    <cellStyle name="常规 2 2 3 4 2 5 3" xfId="35187"/>
    <cellStyle name="常规 7 3 3 3 6 2 2" xfId="35188"/>
    <cellStyle name="常规 6 5 2 3 5 3" xfId="35189"/>
    <cellStyle name="20% - 强调文字颜色 5 2 3 2 4 3" xfId="35190"/>
    <cellStyle name="40% - 强调文字颜色 1 2 14 2" xfId="35191"/>
    <cellStyle name="常规 6 4 2 2 3 3 4 2" xfId="35192"/>
    <cellStyle name="常规 4 2 2 3 2 4 3" xfId="35193"/>
    <cellStyle name="标题 4 2 2 5 2" xfId="35194"/>
    <cellStyle name="常规 2 3 3 2 3 5 2 2" xfId="35195"/>
    <cellStyle name="常规 6 9 3 3 4" xfId="35196"/>
    <cellStyle name="好 2 11 2 2" xfId="35197"/>
    <cellStyle name="20% - 强调文字颜色 4 18 2" xfId="35198"/>
    <cellStyle name="常规 11 6 2 3 3 2 2" xfId="35199"/>
    <cellStyle name="常规 15 4 2 5 2" xfId="35200"/>
    <cellStyle name="常规 2 2 9 2 7" xfId="35201"/>
    <cellStyle name="常规 10 3 10" xfId="35202"/>
    <cellStyle name="常规 9 2 5 2 5 2" xfId="35203"/>
    <cellStyle name="40% - 强调文字颜色 1 2 14" xfId="35204"/>
    <cellStyle name="常规 6 4 2 2 3 3 4" xfId="35205"/>
    <cellStyle name="常规 10 16 3" xfId="35206"/>
    <cellStyle name="常规 6 6 3 3 3 6" xfId="35207"/>
    <cellStyle name="常规 2 2 2 2 2 2 3 7" xfId="35208"/>
    <cellStyle name="常规 2 5 4 3 7 2" xfId="35209"/>
    <cellStyle name="常规 3 9 3 2 2 2 2" xfId="35210"/>
    <cellStyle name="常规 9 3 2 2 3 3 2" xfId="35211"/>
    <cellStyle name="常规 56 7 3" xfId="35212"/>
    <cellStyle name="40% - 强调文字颜色 4 7" xfId="35213"/>
    <cellStyle name="常规 2 13 3 3" xfId="35214"/>
    <cellStyle name="强调文字颜色 6 2 2 2 6 3" xfId="35215"/>
    <cellStyle name="常规 2 6 8 2" xfId="35216"/>
    <cellStyle name="常规 10 2 11" xfId="35217"/>
    <cellStyle name="常规 2 2 3 2 3 2 3 3" xfId="35218"/>
    <cellStyle name="常规 10 3 4 3 2" xfId="35219"/>
    <cellStyle name="60% - 强调文字颜色 6 2 2 3 3 2" xfId="35220"/>
    <cellStyle name="常规 6 3 3 3 3 2 2" xfId="35221"/>
    <cellStyle name="常规 10 2 10 2" xfId="35222"/>
    <cellStyle name="常规 2 2 3 2 3 2 3 2 2" xfId="35223"/>
    <cellStyle name="60% - 强调文字颜色 1 2 2 2 2 2" xfId="35224"/>
    <cellStyle name="常规 40 2 6 3" xfId="35225"/>
    <cellStyle name="常规 35 2 6 3" xfId="35226"/>
    <cellStyle name="解释性文本 2 3 2 5" xfId="35227"/>
    <cellStyle name="常规 15 6 5 3" xfId="35228"/>
    <cellStyle name="常规 35 4 5" xfId="35229"/>
    <cellStyle name="常规 40 4 5" xfId="35230"/>
    <cellStyle name="常规 7 4 4 3 4 2 2" xfId="35231"/>
    <cellStyle name="常规 10 2 2 3 2 3 4" xfId="35232"/>
    <cellStyle name="常规 10 11 3 3" xfId="35233"/>
    <cellStyle name="常规 3 4 3 3 3 2 2" xfId="35234"/>
    <cellStyle name="常规 6 2 2 3 2 4" xfId="35235"/>
    <cellStyle name="常规 2 2 4 6 3 2 2" xfId="35236"/>
    <cellStyle name="常规 6 6 3 2 4 4 2 2" xfId="35237"/>
    <cellStyle name="常规 4 2 6 2 3 2" xfId="35238"/>
    <cellStyle name="常规 6 7 2 2 4 3 2 2" xfId="35239"/>
    <cellStyle name="常规 2 5 2 4 3" xfId="35240"/>
    <cellStyle name="20% - 强调文字颜色 1 2 3 3 2" xfId="35241"/>
    <cellStyle name="常规 17 2 3 6" xfId="35242"/>
    <cellStyle name="常规 27 9 2 2" xfId="35243"/>
    <cellStyle name="输入 2 8 3" xfId="35244"/>
    <cellStyle name="常规 4 3 4 2" xfId="35245"/>
    <cellStyle name="常规 3 3 2 4 2 2 2" xfId="35246"/>
    <cellStyle name="60% - 强调文字颜色 4 2 2 3" xfId="35247"/>
    <cellStyle name="常规 11 3 3 2 2" xfId="35248"/>
    <cellStyle name="常规 2 2 2 2 5 5 2" xfId="35249"/>
    <cellStyle name="常规 6 4 3 5 3 3" xfId="35250"/>
    <cellStyle name="常规 10 2 3 4 6" xfId="35251"/>
    <cellStyle name="60% - 强调文字颜色 5 2 3 3" xfId="35252"/>
    <cellStyle name="40% - 强调文字颜色 1 14 2" xfId="35253"/>
    <cellStyle name="40% - 强调文字颜色 2 2 6 4 2" xfId="35254"/>
    <cellStyle name="常规 14 3 4" xfId="35255"/>
    <cellStyle name="常规 4 2 3 2 2 2" xfId="35256"/>
    <cellStyle name="20% - 强调文字颜色 3 2 2 2 3 2 3" xfId="35257"/>
    <cellStyle name="强调文字颜色 4 2 10 2 2" xfId="35258"/>
    <cellStyle name="常规 2 4 3 4 3" xfId="35259"/>
    <cellStyle name="常规 10 12 5 2 2" xfId="35260"/>
    <cellStyle name="常规 7 2 6 3 4" xfId="35261"/>
    <cellStyle name="常规 6 4 2 3 6 2 2" xfId="35262"/>
    <cellStyle name="常规 6 4 3 3 2 6 3" xfId="35263"/>
    <cellStyle name="常规 11 6 2 2 5" xfId="35264"/>
    <cellStyle name="常规 7 2 11 2" xfId="35265"/>
    <cellStyle name="常规 2 3 3 2 2 7" xfId="35266"/>
    <cellStyle name="20% - 强调文字颜色 4 2 2 5 2 2" xfId="35267"/>
    <cellStyle name="常规 10 5 5 2 2" xfId="35268"/>
    <cellStyle name="常规 25 2 2 4 2" xfId="35269"/>
    <cellStyle name="常规 30 2 2 4 2" xfId="35270"/>
    <cellStyle name="40% - 强调文字颜色 2 2 6 3 2" xfId="35271"/>
    <cellStyle name="40% - 强调文字颜色 1 11 2" xfId="35272"/>
    <cellStyle name="常规 3 6 2 3 3 2 2" xfId="35273"/>
    <cellStyle name="常规 6 2 2 2 11" xfId="35274"/>
    <cellStyle name="常规 5 2 5 2 3 2" xfId="35275"/>
    <cellStyle name="链接单元格 2 2 3 4 2" xfId="35276"/>
    <cellStyle name="常规 15 2 3 2 2 4 3" xfId="35277"/>
    <cellStyle name="常规 10 2 2 6 2" xfId="35278"/>
    <cellStyle name="强调文字颜色 2 2 5 3 3" xfId="35279"/>
    <cellStyle name="常规 48 2 2 5" xfId="35280"/>
    <cellStyle name="常规 53 2 2 5" xfId="35281"/>
    <cellStyle name="60% - 强调文字颜色 2 2 2 2 2 6" xfId="35282"/>
    <cellStyle name="常规 3 7 3 7 2" xfId="35283"/>
    <cellStyle name="40% - 强调文字颜色 1 10 2" xfId="35284"/>
    <cellStyle name="常规 6 5 2 4 3 3" xfId="35285"/>
    <cellStyle name="20% - 强调文字颜色 5 2 3 3 2 3" xfId="35286"/>
    <cellStyle name="常规 2 2 3 4 3 3 3" xfId="35287"/>
    <cellStyle name="常规 30 2 2 3" xfId="35288"/>
    <cellStyle name="常规 25 2 2 3" xfId="35289"/>
    <cellStyle name="20% - 强调文字颜色 1 2 2 2 3 3" xfId="35290"/>
    <cellStyle name="常规 3 2 8 5 3" xfId="35291"/>
    <cellStyle name="检查单元格 2 3 6 2 2" xfId="35292"/>
    <cellStyle name="40% - 强调文字颜色 6 2 2 12" xfId="35293"/>
    <cellStyle name="常规 6 2 3 3 3 3" xfId="35294"/>
    <cellStyle name="计算 2 3 3 2 2" xfId="35295"/>
    <cellStyle name="常规 5 4 2 2 5 2" xfId="35296"/>
    <cellStyle name="注释 2 3 3 3 2 2" xfId="35297"/>
    <cellStyle name="20% - 强调文字颜色 6 2 3 5" xfId="35298"/>
    <cellStyle name="20% - 强调文字颜色 6 7" xfId="35299"/>
    <cellStyle name="常规 2 2 2 3 4 2 5 2 2" xfId="35300"/>
    <cellStyle name="常规 22 2 3" xfId="35301"/>
    <cellStyle name="常规 17 2 3" xfId="35302"/>
    <cellStyle name="常规 38 4 4 3" xfId="35303"/>
    <cellStyle name="常规 43 4 4 3" xfId="35304"/>
    <cellStyle name="常规 10 2 5 3 2 3" xfId="35305"/>
    <cellStyle name="常规 21 4 2 2 4 3" xfId="35306"/>
    <cellStyle name="常规 24 4 2 2 2" xfId="35307"/>
    <cellStyle name="常规 54 4 2 3" xfId="35308"/>
    <cellStyle name="常规 49 4 2 3" xfId="35309"/>
    <cellStyle name="常规 2 8 8" xfId="35310"/>
    <cellStyle name="常规 4 3 6 3 2 2" xfId="35311"/>
    <cellStyle name="常规 2 6 2 3 2 2 3" xfId="35312"/>
    <cellStyle name="60% - 强调文字颜色 1 2 2 5 2 2" xfId="35313"/>
    <cellStyle name="强调文字颜色 3 2 7" xfId="35314"/>
    <cellStyle name="常规 3 2 4 2 3 4 2" xfId="35315"/>
    <cellStyle name="常规 3 7 8 2" xfId="35316"/>
    <cellStyle name="常规 27 3 2 2 2 2" xfId="35317"/>
    <cellStyle name="常规 57 2 4 3" xfId="35318"/>
    <cellStyle name="40% - 强调文字颜色 3 2 2 10" xfId="35319"/>
    <cellStyle name="常规 6 11 6 2 2" xfId="35320"/>
    <cellStyle name="常规 10 2 2 2 2 3" xfId="35321"/>
    <cellStyle name="常规 8 3 10 2" xfId="35322"/>
    <cellStyle name="常规 2 2 3 4 3 7" xfId="35323"/>
    <cellStyle name="常规 6 5 2 4 7" xfId="35324"/>
    <cellStyle name="20% - 强调文字颜色 5 2 3 3 6" xfId="35325"/>
    <cellStyle name="常规 25 2 6" xfId="35326"/>
    <cellStyle name="常规 30 2 6" xfId="35327"/>
    <cellStyle name="标题 2 2 3 2" xfId="35328"/>
    <cellStyle name="60% - 强调文字颜色 1 2 10" xfId="35329"/>
    <cellStyle name="常规 3 2 3 3 7 2" xfId="35330"/>
    <cellStyle name="常规 2 2 4 6 3 3" xfId="35331"/>
    <cellStyle name="常规 6 5 4 2 5" xfId="35332"/>
    <cellStyle name="常规 10 2 2 2 2 3 5 2" xfId="35333"/>
    <cellStyle name="常规 14 2 2" xfId="35334"/>
    <cellStyle name="常规 6 6 2 2 3 2 2" xfId="35335"/>
    <cellStyle name="常规 10 2 3 2 2 3" xfId="35336"/>
    <cellStyle name="常规 2 6 2 4 2 2 3" xfId="35337"/>
    <cellStyle name="60% - 强调文字颜色 2 2 5 4 3" xfId="35338"/>
    <cellStyle name="常规 21 3 2 4 3" xfId="35339"/>
    <cellStyle name="40% - 强调文字颜色 6 2 3 2 3 3" xfId="35340"/>
    <cellStyle name="常规 11 3 3 5 2" xfId="35341"/>
    <cellStyle name="常规 15 2 3 3 5" xfId="35342"/>
    <cellStyle name="常规 5 3 3 6 2" xfId="35343"/>
    <cellStyle name="常规 6 9 3 5 2 2" xfId="35344"/>
    <cellStyle name="常规 6 4 4 4 2" xfId="35345"/>
    <cellStyle name="常规 2 6 3 5" xfId="35346"/>
    <cellStyle name="40% - 强调文字颜色 5 2 3 2 2" xfId="35347"/>
    <cellStyle name="常规 5 5 2 3 5" xfId="35348"/>
    <cellStyle name="20% - 强调文字颜色 4 2 3 2 4" xfId="35349"/>
    <cellStyle name="常规 43 4 2 2" xfId="35350"/>
    <cellStyle name="常规 38 4 2 2" xfId="35351"/>
    <cellStyle name="常规 2 5 2 2 7 2" xfId="35352"/>
    <cellStyle name="常规 7 4 2 2 2 4 2 3" xfId="35353"/>
    <cellStyle name="40% - 强调文字颜色 6 2 3 2 2 3" xfId="35354"/>
    <cellStyle name="常规 3 11 2 2 2 2" xfId="35355"/>
    <cellStyle name="常规 39 4 5 2 2" xfId="35356"/>
    <cellStyle name="常规 10 2 4 2" xfId="35357"/>
    <cellStyle name="60% - 强调文字颜色 5 2 3 9" xfId="35358"/>
    <cellStyle name="20% - 强调文字颜色 6 2 7" xfId="35359"/>
    <cellStyle name="60% - 强调文字颜色 5 2 4 3" xfId="35360"/>
    <cellStyle name="40% - 强调文字颜色 1 20 2" xfId="35361"/>
    <cellStyle name="40% - 强调文字颜色 1 15 2" xfId="35362"/>
    <cellStyle name="常规 55 7 3" xfId="35363"/>
    <cellStyle name="常规 2 12 3 3" xfId="35364"/>
    <cellStyle name="常规 2 5 8 2" xfId="35365"/>
    <cellStyle name="常规 15 2 3 2 2 6 2" xfId="35366"/>
    <cellStyle name="强调文字颜色 2 2 5 5 2" xfId="35367"/>
    <cellStyle name="常规 5 3 3 2 5 3" xfId="35368"/>
    <cellStyle name="常规 27 3 2 3 5 2" xfId="35369"/>
    <cellStyle name="常规 20 4 3" xfId="35370"/>
    <cellStyle name="常规 15 4 3" xfId="35371"/>
    <cellStyle name="常规 2 4 2 3 4 5" xfId="35372"/>
    <cellStyle name="计算 2 2 3 3" xfId="35373"/>
    <cellStyle name="常规 12 4 2 5 2" xfId="35374"/>
    <cellStyle name="常规 22 10 3" xfId="35375"/>
    <cellStyle name="常规 3 3 3 3 5" xfId="35376"/>
    <cellStyle name="40% - 强调文字颜色 4 2 2 5 4 3" xfId="35377"/>
    <cellStyle name="常规 23 2 3 4 2" xfId="35378"/>
    <cellStyle name="常规 2 2 3 2 3 4 4 2" xfId="35379"/>
    <cellStyle name="常规 3 2 2 3 2 4 5" xfId="35380"/>
    <cellStyle name="强调文字颜色 4 2 4 4 2" xfId="35381"/>
    <cellStyle name="常规 6 15 5" xfId="35382"/>
    <cellStyle name="常规 4 4 6 3" xfId="35383"/>
    <cellStyle name="常规 7 5 5 4 3" xfId="35384"/>
    <cellStyle name="20% - 强调文字颜色 6 2 6 3 2" xfId="35385"/>
    <cellStyle name="常规 8 2 2 3 4 4 3" xfId="35386"/>
    <cellStyle name="常规 20 4 2" xfId="35387"/>
    <cellStyle name="常规 15 4 2" xfId="35388"/>
    <cellStyle name="常规 9 6 2 9 2" xfId="35389"/>
    <cellStyle name="常规 2 4 2 3 4 4" xfId="35390"/>
    <cellStyle name="强调文字颜色 3 2 3 2 2 3" xfId="35391"/>
    <cellStyle name="计算 2 2 3 2" xfId="35392"/>
    <cellStyle name="常规 4 3 2 4 4 3" xfId="35393"/>
    <cellStyle name="常规 17 10 2" xfId="35394"/>
    <cellStyle name="常规 22 10 2" xfId="35395"/>
    <cellStyle name="常规 3 4 3 4 4 2 2" xfId="35396"/>
    <cellStyle name="常规 31 4 5 2 2" xfId="35397"/>
    <cellStyle name="常规 26 4 5 2 2" xfId="35398"/>
    <cellStyle name="常规 15 2 5 3 2 2" xfId="35399"/>
    <cellStyle name="常规 14 7 4" xfId="35400"/>
    <cellStyle name="常规 4 2 3 2 6 2" xfId="35401"/>
    <cellStyle name="常规 6 2 2 10" xfId="35402"/>
    <cellStyle name="常规 12 4 2 4 2" xfId="35403"/>
    <cellStyle name="常规 3 3 3 2 5" xfId="35404"/>
    <cellStyle name="计算 2 5 2 3" xfId="35405"/>
    <cellStyle name="常规 9 3 2 3 3" xfId="35406"/>
    <cellStyle name="20% - 强调文字颜色 2 2 2 2 8 3" xfId="35407"/>
    <cellStyle name="常规 6 17 3" xfId="35408"/>
    <cellStyle name="常规 3 2 2 3 2 6 3" xfId="35409"/>
    <cellStyle name="常规 8 5 9 2" xfId="35410"/>
    <cellStyle name="常规 2 4 2 3 2 3 3 2" xfId="35411"/>
    <cellStyle name="常规 2 2 3 2 2 2 4" xfId="35412"/>
    <cellStyle name="40% - 强调文字颜色 5 2 2 11 2" xfId="35413"/>
    <cellStyle name="常规 7 2 2 2 6" xfId="35414"/>
    <cellStyle name="常规 39 8" xfId="35415"/>
    <cellStyle name="常规 44 8" xfId="35416"/>
    <cellStyle name="常规 2 2 6 5 7" xfId="35417"/>
    <cellStyle name="常规 10 2 2 2 5 3" xfId="35418"/>
    <cellStyle name="常规 27 3 2 2 5 2" xfId="35419"/>
    <cellStyle name="40% - 强调文字颜色 5 2 2 10 2" xfId="35420"/>
    <cellStyle name="常规 10 7 2 2 4 3" xfId="35421"/>
    <cellStyle name="常规 21 4 4 5 3" xfId="35422"/>
    <cellStyle name="常规 10 6 3 5" xfId="35423"/>
    <cellStyle name="常规 6 5 4 3 5 2" xfId="35424"/>
    <cellStyle name="常规 2 5 2 7 2" xfId="35425"/>
    <cellStyle name="常规 15 2 3 6" xfId="35426"/>
    <cellStyle name="常规 7 3 2 6 7" xfId="35427"/>
    <cellStyle name="常规 26 2 8" xfId="35428"/>
    <cellStyle name="常规 31 2 8" xfId="35429"/>
    <cellStyle name="20% - 强调文字颜色 2 2 2 2 3 3 3" xfId="35430"/>
    <cellStyle name="40% - 强调文字颜色 1 2 2 2 3 6" xfId="35431"/>
    <cellStyle name="常规 13 4 2 4" xfId="35432"/>
    <cellStyle name="常规 38 8" xfId="35433"/>
    <cellStyle name="常规 43 8" xfId="35434"/>
    <cellStyle name="常规 7 5 3 9 2" xfId="35435"/>
    <cellStyle name="常规 3 3 2 2 5" xfId="35436"/>
    <cellStyle name="常规 13 2 2 5" xfId="35437"/>
    <cellStyle name="常规 7 3 2 2 2 2 2 2 2" xfId="35438"/>
    <cellStyle name="常规 26 2 2 4" xfId="35439"/>
    <cellStyle name="常规 31 2 2 4" xfId="35440"/>
    <cellStyle name="常规 7 2 4 3 3 3 3" xfId="35441"/>
    <cellStyle name="常规 11 5 5 2" xfId="35442"/>
    <cellStyle name="40% - 强调文字颜色 2 2 11" xfId="35443"/>
    <cellStyle name="常规 4 3 4 2 2 3" xfId="35444"/>
    <cellStyle name="常规 27 6 5 2" xfId="35445"/>
    <cellStyle name="60% - 强调文字颜色 2 2 3 2 4" xfId="35446"/>
    <cellStyle name="常规 10 2 2 3 2 2 4 2" xfId="35447"/>
    <cellStyle name="常规 44 2 6 2 2" xfId="35448"/>
    <cellStyle name="常规 39 2 6 2 2" xfId="35449"/>
    <cellStyle name="20% - 强调文字颜色 2 14" xfId="35450"/>
    <cellStyle name="常规 3 4 3 3 5 2 2" xfId="35451"/>
    <cellStyle name="常规 2 2 16" xfId="35452"/>
    <cellStyle name="常规 2 2 21" xfId="35453"/>
    <cellStyle name="常规 6 4 2 2 2 2 3 4 2" xfId="35454"/>
    <cellStyle name="40% - 强调文字颜色 3 2 5 4 3" xfId="35455"/>
    <cellStyle name="20% - 强调文字颜色 1 2 2 2 3 2 2" xfId="35456"/>
    <cellStyle name="常规 6 4 4 2 4" xfId="35457"/>
    <cellStyle name="20% - 强调文字颜色 6 2 4 2" xfId="35458"/>
    <cellStyle name="常规 4 2 3 2 2 2 2 3" xfId="35459"/>
    <cellStyle name="常规 6 3 5 8" xfId="35460"/>
    <cellStyle name="常规 6 5 2 3 2 3 2 2" xfId="35461"/>
    <cellStyle name="常规 7 2 3 7 3 3" xfId="35462"/>
    <cellStyle name="常规 2 3 2 4 3 2 2" xfId="35463"/>
    <cellStyle name="常规 2 4 3 2 2 5 3" xfId="35464"/>
    <cellStyle name="常规 2 2 4 4" xfId="35465"/>
    <cellStyle name="常规 6 9 4 2 3 2" xfId="35466"/>
    <cellStyle name="常规 4 3 4 2 2 2" xfId="35467"/>
    <cellStyle name="40% - 强调文字颜色 4 9 2" xfId="35468"/>
    <cellStyle name="常规 24 6" xfId="35469"/>
    <cellStyle name="常规 19 6" xfId="35470"/>
    <cellStyle name="常规 6 9 4 3 3 2 2" xfId="35471"/>
    <cellStyle name="20% - 强调文字颜色 5 2 2 7" xfId="35472"/>
    <cellStyle name="常规 4 4 3 2" xfId="35473"/>
    <cellStyle name="常规 3 2 2 2 4 3 2 2 2" xfId="35474"/>
    <cellStyle name="常规 21 2 3 2 2 3 3" xfId="35475"/>
    <cellStyle name="20% - 强调文字颜色 4 9 2" xfId="35476"/>
    <cellStyle name="常规 2 2 2 2 2 2 2 2 4 3" xfId="35477"/>
    <cellStyle name="常规 10 3 3 2 3 6" xfId="35478"/>
    <cellStyle name="常规 3 4 2 2 2 5" xfId="35479"/>
    <cellStyle name="常规 10 3 3 2 2 6" xfId="35480"/>
    <cellStyle name="40% - 强调文字颜色 6 2 6 3" xfId="35481"/>
    <cellStyle name="常规 4 2 6 4 2 2" xfId="35482"/>
    <cellStyle name="常规 2 2 4 6 6" xfId="35483"/>
    <cellStyle name="常规 6 3 2 2 3 2 4 2" xfId="35484"/>
    <cellStyle name="常规 4 5 2 2 4" xfId="35485"/>
    <cellStyle name="常规 2 3 3 4 4 3" xfId="35486"/>
    <cellStyle name="常规 15 4 2 2 4 2" xfId="35487"/>
    <cellStyle name="常规 3 2 3 3 3 4 2" xfId="35488"/>
    <cellStyle name="常规 4 2 2 3 4 4" xfId="35489"/>
    <cellStyle name="40% - 强调文字颜色 3 2 5 3 3" xfId="35490"/>
    <cellStyle name="常规 6 4 2 2 2 2 3 3 2" xfId="35491"/>
    <cellStyle name="常规 6 4 2 4 5 2 2" xfId="35492"/>
    <cellStyle name="常规 9 9 5" xfId="35493"/>
    <cellStyle name="常规 10 2 7 3 3 2" xfId="35494"/>
    <cellStyle name="常规 51 4 5 2" xfId="35495"/>
    <cellStyle name="常规 46 4 5 2" xfId="35496"/>
    <cellStyle name="40% - 强调文字颜色 3 2 3 4 3" xfId="35497"/>
    <cellStyle name="常规 6 4 2 4 3 3 2" xfId="35498"/>
    <cellStyle name="常规 11 4 2 3 3" xfId="35499"/>
    <cellStyle name="常规 2 3 2 3 2 6" xfId="35500"/>
    <cellStyle name="常规 2 3 3 4 3 6" xfId="35501"/>
    <cellStyle name="20% - 强调文字颜色 6 2 3 3 5" xfId="35502"/>
    <cellStyle name="常规 3 4 6 4 2 2" xfId="35503"/>
    <cellStyle name="常规 3 3 2 2 3" xfId="35504"/>
    <cellStyle name="常规 2 3 3 2 3 3 3" xfId="35505"/>
    <cellStyle name="常规 4 2 7 3 2" xfId="35506"/>
    <cellStyle name="常规 2 2 7 11" xfId="35507"/>
    <cellStyle name="40% - 强调文字颜色 3 2 2 2 2 4 2" xfId="35508"/>
    <cellStyle name="40% - 强调文字颜色 4 2 2 5 2 2" xfId="35509"/>
    <cellStyle name="常规 3 2 2 3 2 3 4 2 2" xfId="35510"/>
    <cellStyle name="常规 6 2 3 3 3 4" xfId="35511"/>
    <cellStyle name="常规 6 14 4 2 2" xfId="35512"/>
    <cellStyle name="常规 2 3 4 3 4 5 2" xfId="35513"/>
    <cellStyle name="常规 6 9 5 2 2" xfId="35514"/>
    <cellStyle name="输出 2 2 8 3" xfId="35515"/>
    <cellStyle name="常规 6 5 4 5" xfId="35516"/>
    <cellStyle name="常规 6 3 4 4 2 2 2" xfId="35517"/>
    <cellStyle name="常规 2 3 3 4 3 3 2" xfId="35518"/>
    <cellStyle name="20% - 强调文字颜色 6 2 3 3 2 2" xfId="35519"/>
    <cellStyle name="40% - 强调文字颜色 6 2 10 2" xfId="35520"/>
    <cellStyle name="常规 6 4 2 6 2 3" xfId="35521"/>
    <cellStyle name="常规 3 2 2 3 5" xfId="35522"/>
    <cellStyle name="常规 4 5 5 3 2 2" xfId="35523"/>
    <cellStyle name="常规 2 3 3 4 2 6" xfId="35524"/>
    <cellStyle name="常规 7 5 2 3 6" xfId="35525"/>
    <cellStyle name="20% - 强调文字颜色 6 2 3 2 5" xfId="35526"/>
    <cellStyle name="常规 3 2 2 2 3 2 2 3 2 2" xfId="35527"/>
    <cellStyle name="常规 10 8 2 2 4 2 2" xfId="35528"/>
    <cellStyle name="常规 2 2 8 2 3 2" xfId="35529"/>
    <cellStyle name="常规 2 4 4 4 6 3" xfId="35530"/>
    <cellStyle name="常规 3 10 7 2" xfId="35531"/>
    <cellStyle name="20% - 强调文字颜色 2 2 5 4 2" xfId="35532"/>
    <cellStyle name="60% - 强调文字颜色 4 2 2 2 9" xfId="35533"/>
    <cellStyle name="常规 3 5 4 5 3" xfId="35534"/>
    <cellStyle name="常规 10 2 3 5" xfId="35535"/>
    <cellStyle name="常规 2 10 2 3 2 2" xfId="35536"/>
    <cellStyle name="常规 2 6 2 4 5" xfId="35537"/>
    <cellStyle name="常规 7 2 5 3 8 2 2" xfId="35538"/>
    <cellStyle name="常规 3 9 2 4 2 2 2" xfId="35539"/>
    <cellStyle name="强调文字颜色 5 2 8 2" xfId="35540"/>
    <cellStyle name="40% - 强调文字颜色 2 2 2 2 3 3 3" xfId="35541"/>
    <cellStyle name="常规 3 2 3 4 2 5" xfId="35542"/>
    <cellStyle name="常规 6 4 2 5 4 3" xfId="35543"/>
    <cellStyle name="常规 21 4 4 2" xfId="35544"/>
    <cellStyle name="常规 4 2 3 4 3 2 2" xfId="35545"/>
    <cellStyle name="常规 7 4 4 7 3" xfId="35546"/>
    <cellStyle name="常规 6 2 3 2 4 4" xfId="35547"/>
    <cellStyle name="常规 21 5 8" xfId="35548"/>
    <cellStyle name="20% - 强调文字颜色 6 2 2 9 2" xfId="35549"/>
    <cellStyle name="常规 7 2 4 3 2 2 5 2" xfId="35550"/>
    <cellStyle name="常规 2 3 3 3 2 2 2" xfId="35551"/>
    <cellStyle name="60% - 强调文字颜色 2 2 2 4 5" xfId="35552"/>
    <cellStyle name="常规 6 6 2 6 5 2" xfId="35553"/>
    <cellStyle name="常规 2 2 4 9 2" xfId="35554"/>
    <cellStyle name="40% - 强调文字颜色 3 2 2 5 4 3" xfId="35555"/>
    <cellStyle name="常规 2 2 2 2 4 2 3 2" xfId="35556"/>
    <cellStyle name="常规 6 6 2 2 2 2 3 3 2" xfId="35557"/>
    <cellStyle name="常规 2 2 9 3" xfId="35558"/>
    <cellStyle name="40% - 强调文字颜色 3 2 2 5 3 3" xfId="35559"/>
    <cellStyle name="常规 6 6 2 6 4 2" xfId="35560"/>
    <cellStyle name="常规 2 2 4 8 2" xfId="35561"/>
    <cellStyle name="常规 3 10 3 3" xfId="35562"/>
    <cellStyle name="常规 2 2 2 3 6 6 2" xfId="35563"/>
    <cellStyle name="常规 4 2 5 4 5 2" xfId="35564"/>
    <cellStyle name="常规 43 2 3 3 2" xfId="35565"/>
    <cellStyle name="常规 38 2 3 3 2" xfId="35566"/>
    <cellStyle name="常规 30 2 4 3" xfId="35567"/>
    <cellStyle name="常规 25 2 4 3" xfId="35568"/>
    <cellStyle name="常规 2 2 4 3 2 6" xfId="35569"/>
    <cellStyle name="常规 2 6 13" xfId="35570"/>
    <cellStyle name="常规 3 2 2 2 2 3 2 3" xfId="35571"/>
    <cellStyle name="常规 10 5 3 2" xfId="35572"/>
    <cellStyle name="常规 7 3 3 3 7 2 2" xfId="35573"/>
    <cellStyle name="常规 6 5 2 4 5 3" xfId="35574"/>
    <cellStyle name="20% - 强调文字颜色 5 2 3 3 4 3" xfId="35575"/>
    <cellStyle name="常规 2 2 3 4 3 5 3" xfId="35576"/>
    <cellStyle name="常规 10 5 4 2" xfId="35577"/>
    <cellStyle name="常规 7 2 4 2 3 2 3" xfId="35578"/>
    <cellStyle name="常规 7 2 4 3 2 3 4 2 3" xfId="35579"/>
    <cellStyle name="常规 49 3 5 2" xfId="35580"/>
    <cellStyle name="常规 54 3 5 2" xfId="35581"/>
    <cellStyle name="常规 6 3 2 2 3 2 5" xfId="35582"/>
    <cellStyle name="常规 12 3 3 5" xfId="35583"/>
    <cellStyle name="常规 3 4 3 2 4 3" xfId="35584"/>
    <cellStyle name="常规 6 12 5 2" xfId="35585"/>
    <cellStyle name="常规 6 2 3 2 2 3 4 2" xfId="35586"/>
    <cellStyle name="20% - 强调文字颜色 1 2 4 2 2" xfId="35587"/>
    <cellStyle name="常规 2 5 3 3 3" xfId="35588"/>
    <cellStyle name="常规 4 2 6 3 2 2" xfId="35589"/>
    <cellStyle name="常规 26 5" xfId="35590"/>
    <cellStyle name="常规 31 5" xfId="35591"/>
    <cellStyle name="常规 6 4 6 2 2" xfId="35592"/>
    <cellStyle name="常规 3 2 2 2 3 5" xfId="35593"/>
    <cellStyle name="常规 10 2 4 2 2 7" xfId="35594"/>
    <cellStyle name="常规 11 3 5 3 2" xfId="35595"/>
    <cellStyle name="常规 4 3 2 9" xfId="35596"/>
    <cellStyle name="常规 8 5 2 3 4" xfId="35597"/>
    <cellStyle name="常规 8 7 4 2" xfId="35598"/>
    <cellStyle name="20% - 强调文字颜色 5 2 3 3 3 3" xfId="35599"/>
    <cellStyle name="常规 6 5 2 4 4 3" xfId="35600"/>
    <cellStyle name="常规 3 2 3 2 6 3" xfId="35601"/>
    <cellStyle name="输出 2 2 3 4" xfId="35602"/>
    <cellStyle name="注释 2 2 5 4 2" xfId="35603"/>
    <cellStyle name="常规 2 2 2 3 3 4 6 2" xfId="35604"/>
    <cellStyle name="常规 2 4 2 2 3 2 3" xfId="35605"/>
    <cellStyle name="常规 34 3 7" xfId="35606"/>
    <cellStyle name="常规 29 3 7" xfId="35607"/>
    <cellStyle name="常规 28 2 2 3" xfId="35608"/>
    <cellStyle name="常规 33 2 2 3" xfId="35609"/>
    <cellStyle name="常规 7 2 5 3 4 5 2" xfId="35610"/>
    <cellStyle name="常规 6 2 4 4 6" xfId="35611"/>
    <cellStyle name="40% - 强调文字颜色 5 2 2 2 3 3 2" xfId="35612"/>
    <cellStyle name="常规 6 3 3 3 2 2 4 3" xfId="35613"/>
    <cellStyle name="常规 2 4 3 3 2 4 4" xfId="35614"/>
    <cellStyle name="常规 7 2 3 2 3 2 3" xfId="35615"/>
    <cellStyle name="常规 2 2 7 3 4 2" xfId="35616"/>
    <cellStyle name="常规 4 2 3 2 4 5 2" xfId="35617"/>
    <cellStyle name="常规 4 2 3 2 6 3" xfId="35618"/>
    <cellStyle name="链接单元格 2 3 5 2" xfId="35619"/>
    <cellStyle name="常规 3 2 4 2 2 7" xfId="35620"/>
    <cellStyle name="常规 7 3 3 7 2 2" xfId="35621"/>
    <cellStyle name="常规 27 3 3 2" xfId="35622"/>
    <cellStyle name="常规 32 3 3 2" xfId="35623"/>
    <cellStyle name="常规 5 6 2 7 2" xfId="35624"/>
    <cellStyle name="常规 33 4 2 3" xfId="35625"/>
    <cellStyle name="常规 28 4 2 3" xfId="35626"/>
    <cellStyle name="常规 2 2 2 3 3 7 2" xfId="35627"/>
    <cellStyle name="常规 6 7 3 2 6" xfId="35628"/>
    <cellStyle name="常规 10 2 6 7 2 2" xfId="35629"/>
    <cellStyle name="常规 4 2 11 2" xfId="35630"/>
    <cellStyle name="常规 2 3 3 3 4 5 3" xfId="35631"/>
    <cellStyle name="常规 7 2 8 3 2 2" xfId="35632"/>
    <cellStyle name="常规 27 7 2" xfId="35633"/>
    <cellStyle name="常规 32 7 2" xfId="35634"/>
    <cellStyle name="常规 7 4 3 2 8 2 2" xfId="35635"/>
    <cellStyle name="20% - 强调文字颜色 6 2 2 4 4 3" xfId="35636"/>
    <cellStyle name="40% - 强调文字颜色 5 2 2 2 2 4 2" xfId="35637"/>
    <cellStyle name="常规 10 2 2 8 3" xfId="35638"/>
    <cellStyle name="常规 6 5 4 3 6" xfId="35639"/>
    <cellStyle name="20% - 强调文字颜色 1 2 2 3" xfId="35640"/>
    <cellStyle name="常规 4 2 2 3 3 5 2" xfId="35641"/>
    <cellStyle name="常规 15 3 4 5" xfId="35642"/>
    <cellStyle name="常规 7 3 3 7 6" xfId="35643"/>
    <cellStyle name="常规 32 3 7" xfId="35644"/>
    <cellStyle name="常规 27 3 7" xfId="35645"/>
    <cellStyle name="常规 2 3 7 2 2 3" xfId="35646"/>
    <cellStyle name="常规 2 6 2 4 6" xfId="35647"/>
    <cellStyle name="常规 5 2 5 2 2 2 2 2" xfId="35648"/>
    <cellStyle name="常规 2 2 2 3 3 5 2 2" xfId="35649"/>
    <cellStyle name="常规 11 3 5 2 2" xfId="35650"/>
    <cellStyle name="常规 10 2 7 3 2 3" xfId="35651"/>
    <cellStyle name="常规 9 8 6" xfId="35652"/>
    <cellStyle name="常规 6 4 3 2 6 2 2" xfId="35653"/>
    <cellStyle name="输出 2 2 2 4 2" xfId="35654"/>
    <cellStyle name="强调文字颜色 5 3" xfId="35655"/>
    <cellStyle name="常规 2 2 2 3 3 4 5 2 2" xfId="35656"/>
    <cellStyle name="注释 2 2 5 3 2 2" xfId="35657"/>
    <cellStyle name="40% - 强调文字颜色 6 2 2 3 3" xfId="35658"/>
    <cellStyle name="常规 10 4 2 3 5 2" xfId="35659"/>
    <cellStyle name="常规 8 3 5 4 2 2" xfId="35660"/>
    <cellStyle name="输出 2 2 2 4" xfId="35661"/>
    <cellStyle name="注释 2 2 5 3 2" xfId="35662"/>
    <cellStyle name="常规 2 2 2 3 3 4 5 2" xfId="35663"/>
    <cellStyle name="常规 4 2 2 3 4" xfId="35664"/>
    <cellStyle name="40% - 强调文字颜色 5 2 4 3" xfId="35665"/>
    <cellStyle name="40% - 强调文字颜色 6 2 2 8" xfId="35666"/>
    <cellStyle name="强调文字颜色 3 2 2 2 2 2" xfId="35667"/>
    <cellStyle name="常规 2 2 8 5 3" xfId="35668"/>
    <cellStyle name="常规 4 6 4 2 2 2" xfId="35669"/>
    <cellStyle name="常规 35 2 3 3 2" xfId="35670"/>
    <cellStyle name="常规 40 2 3 3 2" xfId="35671"/>
    <cellStyle name="常规 18 7 2" xfId="35672"/>
    <cellStyle name="常规 23 7 2" xfId="35673"/>
    <cellStyle name="常规 2 2 3 2 8 3" xfId="35674"/>
    <cellStyle name="常规 10 5 2 2 3" xfId="35675"/>
    <cellStyle name="常规 2 2 2 2 2 5" xfId="35676"/>
    <cellStyle name="常规 2 2 3 3 2 3 2" xfId="35677"/>
    <cellStyle name="常规 9 2 5 3 2 3" xfId="35678"/>
    <cellStyle name="常规 2 2 3 2 3 3 5 3" xfId="35679"/>
    <cellStyle name="常规 2 5 3 3 5 2 2" xfId="35680"/>
    <cellStyle name="20% - 强调文字颜色 5 2 2 2 2 2" xfId="35681"/>
    <cellStyle name="20% - 强调文字颜色 5 2 2 3 5" xfId="35682"/>
    <cellStyle name="常规 19 2 5" xfId="35683"/>
    <cellStyle name="常规 24 2 5" xfId="35684"/>
    <cellStyle name="常规 21 2 3 3 6 2" xfId="35685"/>
    <cellStyle name="常规 6 3 3 6 3 2" xfId="35686"/>
    <cellStyle name="常规 5 2 6 5" xfId="35687"/>
    <cellStyle name="注释 2 2 5 2 2" xfId="35688"/>
    <cellStyle name="常规 2 2 2 3 3 4 4 2" xfId="35689"/>
    <cellStyle name="常规 2 3 3 2 2 3" xfId="35690"/>
    <cellStyle name="常规 6 5 3 2 4 2 2 2" xfId="35691"/>
    <cellStyle name="常规 2 3 4 2 4 6" xfId="35692"/>
    <cellStyle name="常规 7 4 2 2 8 2 2" xfId="35693"/>
    <cellStyle name="常规 6 7 3 8 3" xfId="35694"/>
    <cellStyle name="常规 3 3 6 7" xfId="35695"/>
    <cellStyle name="40% - 强调文字颜色 4 17 2" xfId="35696"/>
    <cellStyle name="常规 28 2 6 3" xfId="35697"/>
    <cellStyle name="常规 33 2 6 3" xfId="35698"/>
    <cellStyle name="常规 15 4 3 4 3" xfId="35699"/>
    <cellStyle name="常规 27 3 3 5 2 2" xfId="35700"/>
    <cellStyle name="输入 2 2 2 3" xfId="35701"/>
    <cellStyle name="常规 6 8 3 2 4 3" xfId="35702"/>
    <cellStyle name="常规 34 2" xfId="35703"/>
    <cellStyle name="常规 29 2" xfId="35704"/>
    <cellStyle name="常规 3 6 3 2 5 2 2" xfId="35705"/>
    <cellStyle name="常规 60 2 5 2" xfId="35706"/>
    <cellStyle name="常规 55 2 5 2" xfId="35707"/>
    <cellStyle name="常规 6 3 2 3 2 2 5" xfId="35708"/>
    <cellStyle name="常规 27 4 2 4" xfId="35709"/>
    <cellStyle name="20% - 强调文字颜色 6 2 2 2 9" xfId="35710"/>
    <cellStyle name="常规 2 2 6 3 4" xfId="35711"/>
    <cellStyle name="常规 3 2 2 2 3 3 4 3" xfId="35712"/>
    <cellStyle name="常规 9 2 2 2 2 2 3 2 2" xfId="35713"/>
    <cellStyle name="常规 2 3 3 3 3 2" xfId="35714"/>
    <cellStyle name="常规 7 2 4 3 2 3 5" xfId="35715"/>
    <cellStyle name="常规 3 2 5 2 4 2 2" xfId="35716"/>
    <cellStyle name="常规 15 4 2 3 4 3" xfId="35717"/>
    <cellStyle name="40% - 强调文字颜色 2 2 2 3 3" xfId="35718"/>
    <cellStyle name="常规 8 3 6 4 3" xfId="35719"/>
    <cellStyle name="常规 15 4 2 3 4 2" xfId="35720"/>
    <cellStyle name="常规 27 4 2 2" xfId="35721"/>
    <cellStyle name="常规 32 4 2 2" xfId="35722"/>
    <cellStyle name="链接单元格 2 5 2" xfId="35723"/>
    <cellStyle name="常规 3 3 2 2 4 2 2" xfId="35724"/>
    <cellStyle name="20% - 强调文字颜色 6 2 2 2 7" xfId="35725"/>
    <cellStyle name="常规 2 3 3 3 2 8" xfId="35726"/>
    <cellStyle name="40% - 强调文字颜色 6 2 5 2 3" xfId="35727"/>
    <cellStyle name="常规 3 2 2 3 2 2 3 6" xfId="35728"/>
    <cellStyle name="常规 33 3 3 3" xfId="35729"/>
    <cellStyle name="常规 28 3 3 3" xfId="35730"/>
    <cellStyle name="常规 2 2 3 7 2 2 2" xfId="35731"/>
    <cellStyle name="常规 9 3 2 3 4 2" xfId="35732"/>
    <cellStyle name="常规 2 2 2 3 3 4 3 3" xfId="35733"/>
    <cellStyle name="常规 11 4 3 2 2" xfId="35734"/>
    <cellStyle name="常规 2 8 2 2 5 2 2" xfId="35735"/>
    <cellStyle name="常规 3 3 2 3 2 2 3 2" xfId="35736"/>
    <cellStyle name="60% - 强调文字颜色 3 2 2 4 2" xfId="35737"/>
    <cellStyle name="常规 9 8" xfId="35738"/>
    <cellStyle name="40% - 强调文字颜色 2 2 2 2 9" xfId="35739"/>
    <cellStyle name="计算 2 2 2 4 3" xfId="35740"/>
    <cellStyle name="常规 7 2 2 2 4 4 2" xfId="35741"/>
    <cellStyle name="常规 17 3 2 3 3 3" xfId="35742"/>
    <cellStyle name="常规 6 10 2 3 3 2 2" xfId="35743"/>
    <cellStyle name="常规 14 2 2 3 4" xfId="35744"/>
    <cellStyle name="常规 6 13 2 3 3" xfId="35745"/>
    <cellStyle name="常规 3 2 2 3 2 2 2 3 3" xfId="35746"/>
    <cellStyle name="常规 8 2 3 2 2 2 2" xfId="35747"/>
    <cellStyle name="常规 7 4 3 2 6 2 2" xfId="35748"/>
    <cellStyle name="20% - 强调文字颜色 6 2 2 2 4 3" xfId="35749"/>
    <cellStyle name="常规 6 5 2 9 3" xfId="35750"/>
    <cellStyle name="20% - 强调文字颜色 5 2 3 8 2" xfId="35751"/>
    <cellStyle name="常规 25 7 2" xfId="35752"/>
    <cellStyle name="常规 30 7 2" xfId="35753"/>
    <cellStyle name="常规 10 2 6 5 2 2" xfId="35754"/>
    <cellStyle name="常规 2 3 3 3 2 5 3" xfId="35755"/>
    <cellStyle name="常规 8 2 3 2 3 3 2" xfId="35756"/>
    <cellStyle name="常规 3 2 2 3 2 2 3 4 3" xfId="35757"/>
    <cellStyle name="常规 6 2 2 2 5 5" xfId="35758"/>
    <cellStyle name="40% - 强调文字颜色 2 2 2 2 8" xfId="35759"/>
    <cellStyle name="常规 56 2 7 2" xfId="35760"/>
    <cellStyle name="常规 5 2 6 3 2" xfId="35761"/>
    <cellStyle name="链接单元格 2 3 4 3" xfId="35762"/>
    <cellStyle name="常规 3 6 2 3 2 2 2" xfId="35763"/>
    <cellStyle name="常规 3 7 2 8 2" xfId="35764"/>
    <cellStyle name="常规 9 6 8 3" xfId="35765"/>
    <cellStyle name="常规 2 3 2 2 2 7" xfId="35766"/>
    <cellStyle name="计算 2 2 10" xfId="35767"/>
    <cellStyle name="常规 2 3 3 3 2 5 2" xfId="35768"/>
    <cellStyle name="20% - 强调文字颜色 6 2 2 2 4 2" xfId="35769"/>
    <cellStyle name="常规 6 5 2 2 2 2 6 3" xfId="35770"/>
    <cellStyle name="常规 2 2 2 3 3 4 3 2 2" xfId="35771"/>
    <cellStyle name="适中 2 2 4 3" xfId="35772"/>
    <cellStyle name="常规 2 2 3 2 7 2 2" xfId="35773"/>
    <cellStyle name="链接单元格 2 2 6 3" xfId="35774"/>
    <cellStyle name="常规 5 2 5 5 2" xfId="35775"/>
    <cellStyle name="常规 6 3 3 3 3 3" xfId="35776"/>
    <cellStyle name="常规 2 3 3 3 2 2 4 2" xfId="35777"/>
    <cellStyle name="适中 2 2 7" xfId="35778"/>
    <cellStyle name="20% - 强调文字颜色 1 2 2 7" xfId="35779"/>
    <cellStyle name="常规 10 2 5 2 2 2 2" xfId="35780"/>
    <cellStyle name="20% - 强调文字颜色 5 2 4 3 3" xfId="35781"/>
    <cellStyle name="常规 6 5 3 4 4" xfId="35782"/>
    <cellStyle name="40% - 强调文字颜色 6 2 4 3 2" xfId="35783"/>
    <cellStyle name="常规 7 4 2 2 3 5 2" xfId="35784"/>
    <cellStyle name="常规 7 4 3 2 4 2 2" xfId="35785"/>
    <cellStyle name="20% - 强调文字颜色 5 2 4 3" xfId="35786"/>
    <cellStyle name="常规 2 5 3 5 6" xfId="35787"/>
    <cellStyle name="常规 5 2 2 4 4 3" xfId="35788"/>
    <cellStyle name="警告文本 2 3 2 3 2" xfId="35789"/>
    <cellStyle name="20% - 强调文字颜色 3 2 2 2 4" xfId="35790"/>
    <cellStyle name="常规 3 3 2 3 2 2" xfId="35791"/>
    <cellStyle name="60% - 强调文字颜色 3 2 5 4 3" xfId="35792"/>
    <cellStyle name="常规 37 2 3 4 2 2" xfId="35793"/>
    <cellStyle name="常规 15 4 2 3 3 3" xfId="35794"/>
    <cellStyle name="常规 4 2 2 4 3 5" xfId="35795"/>
    <cellStyle name="常规 3 2 3 3 4 3 3" xfId="35796"/>
    <cellStyle name="常规 13 3 3 4" xfId="35797"/>
    <cellStyle name="常规 18 5" xfId="35798"/>
    <cellStyle name="常规 23 5" xfId="35799"/>
    <cellStyle name="常规 6 2 2 3 2 2 2 3" xfId="35800"/>
    <cellStyle name="60% - 强调文字颜色 3 2 2 2 6 2" xfId="35801"/>
    <cellStyle name="常规 7 2 5 3 2 4 2 2" xfId="35802"/>
    <cellStyle name="常规 2 2 2 2 3 2 2 3" xfId="35803"/>
    <cellStyle name="常规 11 3 2 2 4" xfId="35804"/>
    <cellStyle name="常规 15 2 3 4 4 3" xfId="35805"/>
    <cellStyle name="常规 9 3 2 2 3 5" xfId="35806"/>
    <cellStyle name="常规 13 3 3 3" xfId="35807"/>
    <cellStyle name="常规 3 2 3 3 4 3 2" xfId="35808"/>
    <cellStyle name="常规 4 2 2 4 3 4" xfId="35809"/>
    <cellStyle name="常规 6 2 2 2 2 3 2 2" xfId="35810"/>
    <cellStyle name="40% - 强调文字颜色 1 2 3 8" xfId="35811"/>
    <cellStyle name="强调文字颜色 6 2 3 2 3" xfId="35812"/>
    <cellStyle name="常规 7 2 2 3 6 2" xfId="35813"/>
    <cellStyle name="常规 18 4" xfId="35814"/>
    <cellStyle name="常规 23 4" xfId="35815"/>
    <cellStyle name="常规 10 2 2 2 4 5 2" xfId="35816"/>
    <cellStyle name="常规 11 3 2 2 3 3" xfId="35817"/>
    <cellStyle name="常规 38 4 5 3" xfId="35818"/>
    <cellStyle name="输出 2 8 3" xfId="35819"/>
    <cellStyle name="常规 2 3 2 3 2 2 6" xfId="35820"/>
    <cellStyle name="常规 22 4 4 2 2 2" xfId="35821"/>
    <cellStyle name="常规 6 8 4 6" xfId="35822"/>
    <cellStyle name="40% - 强调文字颜色 4 20" xfId="35823"/>
    <cellStyle name="40% - 强调文字颜色 4 15" xfId="35824"/>
    <cellStyle name="注释 2 2 4 4 3" xfId="35825"/>
    <cellStyle name="常规 11 3 2 2 3 2" xfId="35826"/>
    <cellStyle name="常规 3 6 3 8" xfId="35827"/>
    <cellStyle name="常规 8 5 3" xfId="35828"/>
    <cellStyle name="常规 3 7 2 3 5 2 2" xfId="35829"/>
    <cellStyle name="40% - 强调文字颜色 2 2 3 9 2" xfId="35830"/>
    <cellStyle name="常规 42 3 2 3" xfId="35831"/>
    <cellStyle name="常规 37 3 2 3" xfId="35832"/>
    <cellStyle name="常规 2 14 3" xfId="35833"/>
    <cellStyle name="常规 57 7" xfId="35834"/>
    <cellStyle name="常规 62 7" xfId="35835"/>
    <cellStyle name="常规 4 3 3 2 6 2" xfId="35836"/>
    <cellStyle name="常规 2 3 3 3 4 5" xfId="35837"/>
    <cellStyle name="警告文本 2 3 2 2 3" xfId="35838"/>
    <cellStyle name="常规 10 2 5 8 2" xfId="35839"/>
    <cellStyle name="常规 2 4 3 5 4 2 2" xfId="35840"/>
    <cellStyle name="常规 5 5 3 2 3 2" xfId="35841"/>
    <cellStyle name="常规 10 4 2 3 3 2" xfId="35842"/>
    <cellStyle name="常规 10 3 5 3" xfId="35843"/>
    <cellStyle name="20% - 强调文字颜色 3 2 2 2 8" xfId="35844"/>
    <cellStyle name="常规 2 6 3 6 3" xfId="35845"/>
    <cellStyle name="常规 2 2 3 2 3 2 2 2 2 2" xfId="35846"/>
    <cellStyle name="常规 3 2 4 2 3 2 2 2" xfId="35847"/>
    <cellStyle name="常规 4 2 5 2 2 5" xfId="35848"/>
    <cellStyle name="常规 6 6 2 2 2 3 2 2 2" xfId="35849"/>
    <cellStyle name="好 2 6 5 2" xfId="35850"/>
    <cellStyle name="常规 10 2 2 3 3 7" xfId="35851"/>
    <cellStyle name="40% - 强调文字颜色 2 2 3 9" xfId="35852"/>
    <cellStyle name="好 2 7 3 2" xfId="35853"/>
    <cellStyle name="常规 3 2 6 3" xfId="35854"/>
    <cellStyle name="常规 7 2 2 3 2 3 4" xfId="35855"/>
    <cellStyle name="常规 13 3 3 2" xfId="35856"/>
    <cellStyle name="常规 2 2 5 8 2" xfId="35857"/>
    <cellStyle name="常规 7 2 4 3 2 3 4 2" xfId="35858"/>
    <cellStyle name="60% - 强调文字颜色 2 2 3 3 5" xfId="35859"/>
    <cellStyle name="常规 2 3 6 4 6 2" xfId="35860"/>
    <cellStyle name="强调文字颜色 5 2 2 2 3 3" xfId="35861"/>
    <cellStyle name="常规 3 2 5 2 3 5 2" xfId="35862"/>
    <cellStyle name="常规 6 7 6 2 2 2" xfId="35863"/>
    <cellStyle name="常规 2 3 2 3 3 6 2" xfId="35864"/>
    <cellStyle name="20% - 强调文字颜色 4 2 8" xfId="35865"/>
    <cellStyle name="解释性文本 2 5 4 2" xfId="35866"/>
    <cellStyle name="常规 37 6 2" xfId="35867"/>
    <cellStyle name="常规 42 6 2" xfId="35868"/>
    <cellStyle name="常规 2 2 3 3 3 2 4 3" xfId="35869"/>
    <cellStyle name="解释性文本 2 5 2 2 2" xfId="35870"/>
    <cellStyle name="常规 37 4 2 2" xfId="35871"/>
    <cellStyle name="常规 42 4 2 2" xfId="35872"/>
    <cellStyle name="常规 7 3 4 2 4 2 2" xfId="35873"/>
    <cellStyle name="40% - 强调文字颜色 1 10" xfId="35874"/>
    <cellStyle name="常规 3 7 3 7" xfId="35875"/>
    <cellStyle name="常规 5 2 2 5 6" xfId="35876"/>
    <cellStyle name="常规 53 2 2 2 3" xfId="35877"/>
    <cellStyle name="常规 48 2 2 2 3" xfId="35878"/>
    <cellStyle name="常规 2 2 3 2 3 3" xfId="35879"/>
    <cellStyle name="常规 23 2 2" xfId="35880"/>
    <cellStyle name="常规 18 2 2" xfId="35881"/>
    <cellStyle name="常规 10 3 4 2 5" xfId="35882"/>
    <cellStyle name="60% - 强调文字颜色 2 2 3 3 4" xfId="35883"/>
    <cellStyle name="常规 59 4 3 3" xfId="35884"/>
    <cellStyle name="20% - 强调文字颜色 4 2 2 11" xfId="35885"/>
    <cellStyle name="40% - 强调文字颜色 3 2 2 2 3 3 3" xfId="35886"/>
    <cellStyle name="常规 6 5 5 2 3 3" xfId="35887"/>
    <cellStyle name="常规 2 3 3 6 3 3" xfId="35888"/>
    <cellStyle name="常规 2 2 6 5 6" xfId="35889"/>
    <cellStyle name="常规 7 5 4 4 3" xfId="35890"/>
    <cellStyle name="20% - 强调文字颜色 6 2 5 3 2" xfId="35891"/>
    <cellStyle name="常规 2 2 3 2 3 5 3" xfId="35892"/>
    <cellStyle name="常规 10 6 2 3 3 3" xfId="35893"/>
    <cellStyle name="常规 7 3 2 3 2 2" xfId="35894"/>
    <cellStyle name="常规 6 3 2 2 3 5 3" xfId="35895"/>
    <cellStyle name="20% - 强调文字颜色 6 2 6 3" xfId="35896"/>
    <cellStyle name="常规 2 2 6 3 3 2" xfId="35897"/>
    <cellStyle name="40% - 强调文字颜色 2 2 6 2 3" xfId="35898"/>
    <cellStyle name="40% - 强调文字颜色 6 2 5 4 3" xfId="35899"/>
    <cellStyle name="常规 2 6 2 2 4 3" xfId="35900"/>
    <cellStyle name="常规 22 3 2 6" xfId="35901"/>
    <cellStyle name="常规 17 3 2 6" xfId="35902"/>
    <cellStyle name="常规 21 2 2 2 2 4" xfId="35903"/>
    <cellStyle name="20% - 强调文字颜色 3 10 2" xfId="35904"/>
    <cellStyle name="常规 8 5 3 2 2 2" xfId="35905"/>
    <cellStyle name="强调文字颜色 1 2 2 5 3 2" xfId="35906"/>
    <cellStyle name="常规 4 6 2 4" xfId="35907"/>
    <cellStyle name="常规 3 2 6 2 5 3" xfId="35908"/>
    <cellStyle name="常规 13 4 2 3 2 2" xfId="35909"/>
    <cellStyle name="常规 11 3 2 2 5" xfId="35910"/>
    <cellStyle name="常规 3 6 4 2" xfId="35911"/>
    <cellStyle name="强调文字颜色 6 2 3 2 2 3" xfId="35912"/>
    <cellStyle name="常规 9 2 4 5 3" xfId="35913"/>
    <cellStyle name="常规 10 2 7 2 5 3" xfId="35914"/>
    <cellStyle name="常规 2 2 2 2 4 2 3" xfId="35915"/>
    <cellStyle name="常规 7 7 2 2 3 2 2" xfId="35916"/>
    <cellStyle name="40% - 强调文字颜色 6 2 2 2 5 2" xfId="35917"/>
    <cellStyle name="常规 10 3 4 2 4 3" xfId="35918"/>
    <cellStyle name="常规 7 2 2 3 5 2" xfId="35919"/>
    <cellStyle name="常规 17 4" xfId="35920"/>
    <cellStyle name="常规 22 4" xfId="35921"/>
    <cellStyle name="常规 2 2 2 3 4 6 2 2" xfId="35922"/>
    <cellStyle name="常规 5 2 5 2 3 3 2 2" xfId="35923"/>
    <cellStyle name="常规 37 2 3 3 2" xfId="35924"/>
    <cellStyle name="常规 42 2 3 3 2" xfId="35925"/>
    <cellStyle name="40% - 强调文字颜色 6 2 2 2 2 5" xfId="35926"/>
    <cellStyle name="常规 7 4 7 3" xfId="35927"/>
    <cellStyle name="常规 2 9 3 2 2" xfId="35928"/>
    <cellStyle name="20% - 强调文字颜色 6 2 2 2 2 4 3" xfId="35929"/>
    <cellStyle name="常规 7 3 3 3 2 4" xfId="35930"/>
    <cellStyle name="常规 3 2 2 2 4 2 4 2 2" xfId="35931"/>
    <cellStyle name="常规 3 6 3 2" xfId="35932"/>
    <cellStyle name="常规 6 3 2 2 3 3 4 2" xfId="35933"/>
    <cellStyle name="常规 2 4 2 2 3 5 2" xfId="35934"/>
    <cellStyle name="解释性文本 2 2 4 6" xfId="35935"/>
    <cellStyle name="常规 15 2 6 2 2 2" xfId="35936"/>
    <cellStyle name="常规 10 2 2 2 6" xfId="35937"/>
    <cellStyle name="常规 7 4 5 5 3" xfId="35938"/>
    <cellStyle name="常规 21 5 2 2" xfId="35939"/>
    <cellStyle name="常规 16 5 2 2" xfId="35940"/>
    <cellStyle name="60% - 强调文字颜色 5 2 3 2 3 3" xfId="35941"/>
    <cellStyle name="常规 4 11 4" xfId="35942"/>
    <cellStyle name="常规 2 4 3 3 2 2 4 2" xfId="35943"/>
    <cellStyle name="常规 9 2 3 2 8" xfId="35944"/>
    <cellStyle name="20% - 强调文字颜色 4 2 2 2 9 2" xfId="35945"/>
    <cellStyle name="常规 13 3 5 2 2" xfId="35946"/>
    <cellStyle name="常规 6 6 2 2 3 5 2" xfId="35947"/>
    <cellStyle name="常规 3 2 5 3 3" xfId="35948"/>
    <cellStyle name="常规 7 2 2 3 2 2 4 3" xfId="35949"/>
    <cellStyle name="常规 12 3 6 2" xfId="35950"/>
    <cellStyle name="常规 3 2 8 4 3" xfId="35951"/>
    <cellStyle name="20% - 强调文字颜色 1 2 2 2 2 3" xfId="35952"/>
    <cellStyle name="40% - 强调文字颜色 3 14" xfId="35953"/>
    <cellStyle name="常规 6 5 2 3 2 2 2 2" xfId="35954"/>
    <cellStyle name="常规 14 3 3 2 3" xfId="35955"/>
    <cellStyle name="常规 7 2 3 6 3 3" xfId="35956"/>
    <cellStyle name="常规 6 2 5 8" xfId="35957"/>
    <cellStyle name="常规 7 3 5 3 3 3" xfId="35958"/>
    <cellStyle name="常规 2 3 4 3 5 3 2" xfId="35959"/>
    <cellStyle name="40% - 强调文字颜色 6 2 2 2 2 4" xfId="35960"/>
    <cellStyle name="常规 9 6 2 3 3 3" xfId="35961"/>
    <cellStyle name="常规 10 2 2 3 3 5 2" xfId="35962"/>
    <cellStyle name="60% - 强调文字颜色 2 2 2 4 4" xfId="35963"/>
    <cellStyle name="常规 10 7 2 7" xfId="35964"/>
    <cellStyle name="常规 10 3 3 3 5" xfId="35965"/>
    <cellStyle name="常规 6 4 4 5 2 2" xfId="35966"/>
    <cellStyle name="常规 3 2 2 3 2 2 2 4 2 2" xfId="35967"/>
    <cellStyle name="60% - 强调文字颜色 6 2 2 2 3 5" xfId="35968"/>
    <cellStyle name="40% - 强调文字颜色 2 2 12" xfId="35969"/>
    <cellStyle name="常规 5 3 3 3 2" xfId="35970"/>
    <cellStyle name="常规 26 2 2 5" xfId="35971"/>
    <cellStyle name="常规 31 2 2 5" xfId="35972"/>
    <cellStyle name="常规 10 2 5 3 2 2" xfId="35973"/>
    <cellStyle name="常规 2 3 3 3 3 5" xfId="35974"/>
    <cellStyle name="20% - 强调文字颜色 6 2 2 3 4" xfId="35975"/>
    <cellStyle name="常规 4 2 2 6 5 2" xfId="35976"/>
    <cellStyle name="常规 47 2 2 3 2 2" xfId="35977"/>
    <cellStyle name="常规 52 2 2 3 2 2" xfId="35978"/>
    <cellStyle name="常规 11 6 3 3 3" xfId="35979"/>
    <cellStyle name="20% - 强调文字颜色 2 2 4 5" xfId="35980"/>
    <cellStyle name="常规 2 2 3 5 8" xfId="35981"/>
    <cellStyle name="常规 5 3 6 2 2 2" xfId="35982"/>
    <cellStyle name="常规 6 3 2 5 5" xfId="35983"/>
    <cellStyle name="常规 21 2 2 2 8" xfId="35984"/>
    <cellStyle name="常规 49 3 2 2 2" xfId="35985"/>
    <cellStyle name="常规 54 3 2 2 2" xfId="35986"/>
    <cellStyle name="常规 2 2 3 2 4 2 6 2" xfId="35987"/>
    <cellStyle name="强调文字颜色 4 2 10" xfId="35988"/>
    <cellStyle name="常规 15 4 2 5" xfId="35989"/>
    <cellStyle name="20% - 强调文字颜色 4 18" xfId="35990"/>
    <cellStyle name="好 2 11 2" xfId="35991"/>
    <cellStyle name="常规 6 15 2 3" xfId="35992"/>
    <cellStyle name="常规 3 2 2 3 2 4 2 3" xfId="35993"/>
    <cellStyle name="常规 2 3 4 4 2 6" xfId="35994"/>
    <cellStyle name="常规 10 2 5 7 2" xfId="35995"/>
    <cellStyle name="常规 2 3 3 3 7 2" xfId="35996"/>
    <cellStyle name="20% - 强调文字颜色 3 2 2 4 2" xfId="35997"/>
    <cellStyle name="20% - 强调文字颜色 6 2 2 2 2 3 3" xfId="35998"/>
    <cellStyle name="常规 12 3 5 2" xfId="35999"/>
    <cellStyle name="60% - 强调文字颜色 2 2 2 3 4" xfId="36000"/>
    <cellStyle name="常规 10 10 3" xfId="36001"/>
    <cellStyle name="汇总" xfId="36002" builtinId="25"/>
    <cellStyle name="20% - 强调文字颜色 5 2 3 9 2" xfId="36003"/>
    <cellStyle name="常规 2 3 3 3 2 6 3" xfId="36004"/>
    <cellStyle name="常规 30 8 2" xfId="36005"/>
    <cellStyle name="常规 25 8 2" xfId="36006"/>
    <cellStyle name="常规 16 2 3 3 2" xfId="36007"/>
    <cellStyle name="常规 21 2 3 3 2" xfId="36008"/>
    <cellStyle name="40% - 强调文字颜色 5 2 5 4" xfId="36009"/>
    <cellStyle name="常规 3 2 2 3 2 2 2 4 3" xfId="36010"/>
    <cellStyle name="常规 8 2 3 2 2 3 2" xfId="36011"/>
    <cellStyle name="常规 2 3 4 2 3 5 2" xfId="36012"/>
    <cellStyle name="常规 7 3 3 7 2" xfId="36013"/>
    <cellStyle name="常规 27 3 3" xfId="36014"/>
    <cellStyle name="常规 32 3 3" xfId="36015"/>
    <cellStyle name="差 2 2 2 4" xfId="36016"/>
    <cellStyle name="常规 7 7 2 2 2" xfId="36017"/>
    <cellStyle name="警告文本 2 4 5 2" xfId="36018"/>
    <cellStyle name="常规 2 2 2 3 6 4" xfId="36019"/>
    <cellStyle name="常规 6 8 3 6 3" xfId="36020"/>
    <cellStyle name="常规 4 3 4 7" xfId="36021"/>
    <cellStyle name="常规 6 2 2 2 2 8 2 2" xfId="36022"/>
    <cellStyle name="常规 4 2 6 5" xfId="36023"/>
    <cellStyle name="20% - 强调文字颜色 1 2 6" xfId="36024"/>
    <cellStyle name="常规 10 8 3 5 2 2" xfId="36025"/>
    <cellStyle name="常规 2 2 3 2 4 2 6" xfId="36026"/>
    <cellStyle name="常规 9 2 6 2 3" xfId="36027"/>
    <cellStyle name="常规 3 7 3 8" xfId="36028"/>
    <cellStyle name="40% - 强调文字颜色 1 11" xfId="36029"/>
    <cellStyle name="常规 2 2 4 4 5 2 2" xfId="36030"/>
    <cellStyle name="常规 3 6 2 3 3 2" xfId="36031"/>
    <cellStyle name="常规 10 3 2 2 3 3 2 2" xfId="36032"/>
    <cellStyle name="常规 2 3 3 2 2 2 5 3" xfId="36033"/>
    <cellStyle name="常规 2 3 3 4 2 2 2 2" xfId="36034"/>
    <cellStyle name="常规 11 5 4 2" xfId="36035"/>
    <cellStyle name="常规 7 2 4 3 3 2 3" xfId="36036"/>
    <cellStyle name="常规 2 6 3 7" xfId="36037"/>
    <cellStyle name="常规 2 7 5 5 2" xfId="36038"/>
    <cellStyle name="常规 3 2 2 2 6 6 2" xfId="36039"/>
    <cellStyle name="常规 15 6" xfId="36040"/>
    <cellStyle name="常规 20 6" xfId="36041"/>
    <cellStyle name="常规 2 3 6 5 6 2" xfId="36042"/>
    <cellStyle name="常规 10 3 2 4 4 3" xfId="36043"/>
    <cellStyle name="40% - 强调文字颜色 5 2 3 2 4" xfId="36044"/>
    <cellStyle name="常规 56 2 3 2 2 2" xfId="36045"/>
    <cellStyle name="常规 8 2 3 5 5 2" xfId="36046"/>
    <cellStyle name="常规 5 2 6 2 4 2 2" xfId="36047"/>
    <cellStyle name="20% - 强调文字颜色 5 2 2 5 4 2" xfId="36048"/>
    <cellStyle name="常规 6 3 2 2 2 2 3 2 3" xfId="36049"/>
    <cellStyle name="20% - 强调文字颜色 2 2 2 2 5 2" xfId="36050"/>
    <cellStyle name="常规 2 2 3 3 5 5 2" xfId="36051"/>
    <cellStyle name="60% - 强调文字颜色 3 2 6 5" xfId="36052"/>
    <cellStyle name="常规 2 6 2 2 5 2" xfId="36053"/>
    <cellStyle name="常规 17 3 3 5" xfId="36054"/>
    <cellStyle name="常规 22 3 3 5" xfId="36055"/>
    <cellStyle name="20% - 强调文字颜色 1 12 2" xfId="36056"/>
    <cellStyle name="常规 8 5 2 2 3" xfId="36057"/>
    <cellStyle name="常规 3 3 8" xfId="36058"/>
    <cellStyle name="常规 10 5 2 2 4 3" xfId="36059"/>
    <cellStyle name="常规 2 2 2 2 2 6 3" xfId="36060"/>
    <cellStyle name="常规 2 4 2 3 5 3" xfId="36061"/>
    <cellStyle name="强调文字颜色 3 2 3 2 3 2" xfId="36062"/>
    <cellStyle name="20% - 强调文字颜色 5 2 7" xfId="36063"/>
    <cellStyle name="常规 3 3 3 4 3" xfId="36064"/>
    <cellStyle name="常规 7 2 2 6 3 3" xfId="36065"/>
    <cellStyle name="常规 14 2 3 2 3" xfId="36066"/>
    <cellStyle name="常规 5 2 5 8" xfId="36067"/>
    <cellStyle name="常规 3 9 5 3 2 2" xfId="36068"/>
    <cellStyle name="注释 2 6 4 2 2" xfId="36069"/>
    <cellStyle name="常规 33 5" xfId="36070"/>
    <cellStyle name="常规 28 5" xfId="36071"/>
    <cellStyle name="常规 6 6 2 2 2 5 2" xfId="36072"/>
    <cellStyle name="常规 3 2 4 3 3" xfId="36073"/>
    <cellStyle name="检查单元格 2 2 9" xfId="36074"/>
    <cellStyle name="40% - 强调文字颜色 1 2 2 2 3 5" xfId="36075"/>
    <cellStyle name="汇总 2 3 3 2 2 2" xfId="36076"/>
    <cellStyle name="20% - 强调文字颜色 6 2 14" xfId="36077"/>
    <cellStyle name="40% - 强调文字颜色 4 2 3 3 3 3" xfId="36078"/>
    <cellStyle name="20% - 强调文字颜色 3 2 2 8 2" xfId="36079"/>
    <cellStyle name="常规 7 4 4 2 3 2 2 2" xfId="36080"/>
    <cellStyle name="常规 6 2 4 4 2 2 2" xfId="36081"/>
    <cellStyle name="常规 6 5 4 6 3" xfId="36082"/>
    <cellStyle name="60% - 强调文字颜色 3 2 2 2 3 3 2" xfId="36083"/>
    <cellStyle name="常规 3 9 3 2 3 3" xfId="36084"/>
    <cellStyle name="常规 3 2 2 3 4 4 2 2" xfId="36085"/>
    <cellStyle name="常规 9 2 3 2 2 2 6" xfId="36086"/>
    <cellStyle name="常规 5 2 2 2 2 2 5 2" xfId="36087"/>
    <cellStyle name="常规 10 2 3 3 3 5 2" xfId="36088"/>
    <cellStyle name="常规 9 2 2 4 7 2" xfId="36089"/>
    <cellStyle name="常规 6 3 2 2 3 8" xfId="36090"/>
    <cellStyle name="20% - 强调文字颜色 6 2 9" xfId="36091"/>
    <cellStyle name="常规 3 2 3 6 3 2 2" xfId="36092"/>
    <cellStyle name="常规 10 10 5 3" xfId="36093"/>
    <cellStyle name="常规 2 3 3 3 3 5 2 2" xfId="36094"/>
    <cellStyle name="常规 10 8 2 3 5" xfId="36095"/>
    <cellStyle name="常规 9 2 3 2 2 2 4 3" xfId="36096"/>
    <cellStyle name="常规 6 2 2 2 2 2 3 2 3" xfId="36097"/>
    <cellStyle name="差 2 3 2 3" xfId="36098"/>
    <cellStyle name="常规 6 4 3 2 2 7 2" xfId="36099"/>
    <cellStyle name="常规 15 2 4 3 4" xfId="36100"/>
    <cellStyle name="常规 4 2 2 2 8" xfId="36101"/>
    <cellStyle name="常规 7 2 3 3 4 4" xfId="36102"/>
    <cellStyle name="40% - 强调文字颜色 5 2 2 5 3 2" xfId="36103"/>
    <cellStyle name="常规 10 12 2 3" xfId="36104"/>
    <cellStyle name="常规 2 2 2 2 6 3" xfId="36105"/>
    <cellStyle name="常规 7 8 9" xfId="36106"/>
    <cellStyle name="20% - 强调文字颜色 5 2 2 2 2 2 3" xfId="36107"/>
    <cellStyle name="20% - 强调文字颜色 6 19 2" xfId="36108"/>
    <cellStyle name="40% - 强调文字颜色 2 2 4 3" xfId="36109"/>
    <cellStyle name="常规 2 3 4 2 2 3 3 2 2" xfId="36110"/>
    <cellStyle name="常规 3 4 9 2" xfId="36111"/>
    <cellStyle name="常规 10 2 2 2 2 4 2" xfId="36112"/>
    <cellStyle name="常规 3 4 8 2" xfId="36113"/>
    <cellStyle name="20% - 强调文字颜色 6 17 2" xfId="36114"/>
    <cellStyle name="60% - 强调文字颜色 5 2 3 3 3" xfId="36115"/>
    <cellStyle name="好 2 2 4 5 2" xfId="36116"/>
    <cellStyle name="常规 7 4 6 5" xfId="36117"/>
    <cellStyle name="常规 2 3 3 5 2 5 2" xfId="36118"/>
    <cellStyle name="强调文字颜色 4 2 2 7 2 2" xfId="36119"/>
    <cellStyle name="常规 3 2 2 2 2 3 5" xfId="36120"/>
    <cellStyle name="常规 14 7 3 2" xfId="36121"/>
    <cellStyle name="常规 7 2 7 6 3" xfId="36122"/>
    <cellStyle name="40% - 强调文字颜色 3 2 6 2" xfId="36123"/>
    <cellStyle name="常规 7 4 6 6" xfId="36124"/>
    <cellStyle name="60% - 强调文字颜色 5 2 3 3 4" xfId="36125"/>
    <cellStyle name="常规 9 2 3 5 5 2" xfId="36126"/>
    <cellStyle name="常规 57 2 3 2 2 2" xfId="36127"/>
    <cellStyle name="常规 21 2 2 3 4 2" xfId="36128"/>
    <cellStyle name="常规 6 2 2 8 2" xfId="36129"/>
    <cellStyle name="常规 7 2 4 2 4 4 2 2" xfId="36130"/>
    <cellStyle name="40% - 强调文字颜色 4 2 2 2 9 2" xfId="36131"/>
    <cellStyle name="常规 6 10 2 8 2" xfId="36132"/>
    <cellStyle name="常规 6 6 4 4" xfId="36133"/>
    <cellStyle name="常规 6 2 5 3 3 2 2" xfId="36134"/>
    <cellStyle name="常规 3 2 2 4 4 5 2" xfId="36135"/>
    <cellStyle name="20% - 强调文字颜色 3 11" xfId="36136"/>
    <cellStyle name="常规 2 2 2 2 2 3 2 2 2 2" xfId="36137"/>
    <cellStyle name="常规 2 4 3 3 2 2 3" xfId="36138"/>
    <cellStyle name="常规 3 2 3 4 5 3" xfId="36139"/>
    <cellStyle name="常规 14 7 3" xfId="36140"/>
    <cellStyle name="常规 2 2 3 6 2 2 2" xfId="36141"/>
    <cellStyle name="常规 7 2 4 3 4 4 2 3" xfId="36142"/>
    <cellStyle name="常规 14 2 5 2" xfId="36143"/>
    <cellStyle name="常规 7 2 2 8 3" xfId="36144"/>
    <cellStyle name="常规 7 2 7 5 3" xfId="36145"/>
    <cellStyle name="常规 14 7 2 2" xfId="36146"/>
    <cellStyle name="常规 6 6 2 2 6" xfId="36147"/>
    <cellStyle name="常规 2 2 2 2 2 7 2" xfId="36148"/>
    <cellStyle name="常规 3 2 2 2 5 4 2 2" xfId="36149"/>
    <cellStyle name="常规 10 5 2 2 5 2" xfId="36150"/>
    <cellStyle name="常规 3 4 7" xfId="36151"/>
    <cellStyle name="常规 2 3 3 3 2 3 3 2 2" xfId="36152"/>
    <cellStyle name="常规 9 4 2 4" xfId="36153"/>
    <cellStyle name="20% - 强调文字颜色 6 16" xfId="36154"/>
    <cellStyle name="常规 6 2 5 9" xfId="36155"/>
    <cellStyle name="常规 6 5 2 3 2 2 2 3" xfId="36156"/>
    <cellStyle name="警告文本 2 3 3 2 2 2" xfId="36157"/>
    <cellStyle name="常规 2 3 3 4 4 4 2" xfId="36158"/>
    <cellStyle name="常规 4 5 2 2 5 2" xfId="36159"/>
    <cellStyle name="常规 7 2 6 2 4 3" xfId="36160"/>
    <cellStyle name="输出 2 10 2 2" xfId="36161"/>
    <cellStyle name="常规 6 3 3 3 4 4" xfId="36162"/>
    <cellStyle name="60% - 强调文字颜色 2 2 3 3 2 3" xfId="36163"/>
    <cellStyle name="常规 49 3 2 2" xfId="36164"/>
    <cellStyle name="常规 54 3 2 2" xfId="36165"/>
    <cellStyle name="常规 3 4 2 2 3 5 2" xfId="36166"/>
    <cellStyle name="常规 11 3 2 7 2" xfId="36167"/>
    <cellStyle name="常规 2 4 3 3 2 2 2" xfId="36168"/>
    <cellStyle name="常规 3 2 3 4 5 2" xfId="36169"/>
    <cellStyle name="常规 2 3 2 3 5" xfId="36170"/>
    <cellStyle name="常规 2 3 6 5 3 2" xfId="36171"/>
    <cellStyle name="常规 3 2 2 2 6 3 2" xfId="36172"/>
    <cellStyle name="常规 12 6" xfId="36173"/>
    <cellStyle name="常规 2 3 5 4 6 2" xfId="36174"/>
    <cellStyle name="常规 4 7 2 4 3" xfId="36175"/>
    <cellStyle name="20% - 强调文字颜色 6 20 2" xfId="36176"/>
    <cellStyle name="20% - 强调文字颜色 6 15 2" xfId="36177"/>
    <cellStyle name="常规 9 4 2 3 2" xfId="36178"/>
    <cellStyle name="常规 6 4 3 4 5 2" xfId="36179"/>
    <cellStyle name="常规 10 2 2 6 5" xfId="36180"/>
    <cellStyle name="常规 6 4 2 2 3 2 3 3" xfId="36181"/>
    <cellStyle name="常规 5 2 11 2 2" xfId="36182"/>
    <cellStyle name="常规 2 2 4 4 2 2 3" xfId="36183"/>
    <cellStyle name="20% - 强调文字颜色 6 14" xfId="36184"/>
    <cellStyle name="常规 3 2 6 2 6" xfId="36185"/>
    <cellStyle name="常规 21 10 2" xfId="36186"/>
    <cellStyle name="常规 17 2 2 7" xfId="36187"/>
    <cellStyle name="常规 22 2 2 7" xfId="36188"/>
    <cellStyle name="常规 3 2 2 2 3 2" xfId="36189"/>
    <cellStyle name="常规 6 12 3 2 2 2 2" xfId="36190"/>
    <cellStyle name="常规 6 5 3 3 2 2 3 2 2" xfId="36191"/>
    <cellStyle name="常规 7 2 2 4 4 2" xfId="36192"/>
    <cellStyle name="常规 7 2 2 3 4" xfId="36193"/>
    <cellStyle name="常规 10 4 2 3 4 3" xfId="36194"/>
    <cellStyle name="40% - 强调文字颜色 6 2 2 2 4" xfId="36195"/>
    <cellStyle name="常规 7 3 3 2 2 2 2 2" xfId="36196"/>
    <cellStyle name="常规 6 10 2" xfId="36197"/>
    <cellStyle name="常规 2 2 3 3 8 3" xfId="36198"/>
    <cellStyle name="20% - 强调文字颜色 2 2 2 5 3" xfId="36199"/>
    <cellStyle name="常规 39 4 2 2 2" xfId="36200"/>
    <cellStyle name="常规 44 4 2 2 2" xfId="36201"/>
    <cellStyle name="常规 9 2 3 2 4 2 3" xfId="36202"/>
    <cellStyle name="常规 2 6 2 2 2 4 2" xfId="36203"/>
    <cellStyle name="60% - 强调文字颜色 3 2 3 3 5" xfId="36204"/>
    <cellStyle name="常规 3 2 5 8 2" xfId="36205"/>
    <cellStyle name="20% - 强调文字颜色 4 2 3 3 4 3" xfId="36206"/>
    <cellStyle name="常规 7 2 3 3 7 2 2" xfId="36207"/>
    <cellStyle name="常规 2 2 2 2 2 2 2 3 2 3" xfId="36208"/>
    <cellStyle name="20% - 强调文字颜色 5 7 2" xfId="36209"/>
    <cellStyle name="20% - 强调文字颜色 6 2 2 5 2" xfId="36210"/>
    <cellStyle name="20% - 强调文字颜色 2 2 6 3" xfId="36211"/>
    <cellStyle name="常规 2 2 3 7 6" xfId="36212"/>
    <cellStyle name="20% - 强调文字颜色 6 13 2" xfId="36213"/>
    <cellStyle name="常规 6 2 4 10" xfId="36214"/>
    <cellStyle name="常规 3 2 2 4 2 4" xfId="36215"/>
    <cellStyle name="20% - 强调文字颜色 6 13" xfId="36216"/>
    <cellStyle name="20% - 强调文字颜色 2 2 3 2 6" xfId="36217"/>
    <cellStyle name="常规 2 2 7 2 3 4 2" xfId="36218"/>
    <cellStyle name="常规 4 6 4 3" xfId="36219"/>
    <cellStyle name="常规 57 4 4 2" xfId="36220"/>
    <cellStyle name="常规 6 6 3 2 2 2 2 2 2" xfId="36221"/>
    <cellStyle name="60% - 强调文字颜色 3 2 2 2 2 5" xfId="36222"/>
    <cellStyle name="常规 7 8 5" xfId="36223"/>
    <cellStyle name="20% - 强调文字颜色 2 10" xfId="36224"/>
    <cellStyle name="常规 3 3 2 3 2 3 5 2" xfId="36225"/>
    <cellStyle name="60% - 强调文字颜色 3 2 3 6 2" xfId="36226"/>
    <cellStyle name="常规 9 2 5 3 3 2 2" xfId="36227"/>
    <cellStyle name="常规 2 2 3 3 7 3" xfId="36228"/>
    <cellStyle name="20% - 强调文字颜色 2 2 2 4 3" xfId="36229"/>
    <cellStyle name="常规 2 6 2 2 2 3 2" xfId="36230"/>
    <cellStyle name="常规 12 2 4 2" xfId="36231"/>
    <cellStyle name="常规 6 8 2 2 5 2 2" xfId="36232"/>
    <cellStyle name="常规 10 10 3 2" xfId="36233"/>
    <cellStyle name="汇总 2" xfId="36234"/>
    <cellStyle name="20% - 强调文字颜色 2 6 2" xfId="36235"/>
    <cellStyle name="常规 15 2 3 4 4 2" xfId="36236"/>
    <cellStyle name="常规 3 6 6 2 2 2" xfId="36237"/>
    <cellStyle name="20% - 强调文字颜色 2 2 6 6" xfId="36238"/>
    <cellStyle name="常规 11 3 2 2 3" xfId="36239"/>
    <cellStyle name="常规 5 2 2 3 4 2 2 2" xfId="36240"/>
    <cellStyle name="常规 6 10 2 2 3 3 2" xfId="36241"/>
    <cellStyle name="60% - 强调文字颜色 1 2" xfId="36242"/>
    <cellStyle name="常规 21 2 3 2 4" xfId="36243"/>
    <cellStyle name="常规 2 3 2 2 3 4 2 2" xfId="36244"/>
    <cellStyle name="常规 2 3 4 2 3 5 3" xfId="36245"/>
    <cellStyle name="20% - 强调文字颜色 6 12" xfId="36246"/>
    <cellStyle name="输出 2 6 2" xfId="36247"/>
    <cellStyle name="60% - 强调文字颜色 1 2 2 2 8" xfId="36248"/>
    <cellStyle name="常规 5 4 2 2 4 2 2" xfId="36249"/>
    <cellStyle name="常规 27 8 3" xfId="36250"/>
    <cellStyle name="常规 6 12 2 3 5" xfId="36251"/>
    <cellStyle name="常规 5 3 4 2 4 2 2" xfId="36252"/>
    <cellStyle name="40% - 强调文字颜色 5 2 2 2 2 3 2" xfId="36253"/>
    <cellStyle name="常规 4 2 10 2" xfId="36254"/>
    <cellStyle name="常规 2 3 3 3 4 4 3" xfId="36255"/>
    <cellStyle name="常规 17 2 2 2 4 2 2" xfId="36256"/>
    <cellStyle name="常规 2 4 4 2 3 6" xfId="36257"/>
    <cellStyle name="20% - 强调文字颜色 6 2 2 4 3 3" xfId="36258"/>
    <cellStyle name="常规 27 3 2 2" xfId="36259"/>
    <cellStyle name="常规 32 3 2 2" xfId="36260"/>
    <cellStyle name="常规 2 3 3 2 2 8" xfId="36261"/>
    <cellStyle name="常规 6 9 6 4 2 2" xfId="36262"/>
    <cellStyle name="常规 5 6 2 6 2" xfId="36263"/>
    <cellStyle name="常规 11 6 4 3" xfId="36264"/>
    <cellStyle name="常规 8 3 2 4 4" xfId="36265"/>
    <cellStyle name="常规 6 7 5 2" xfId="36266"/>
    <cellStyle name="常规 57 3 3 2" xfId="36267"/>
    <cellStyle name="常规 3 8 3 4 2" xfId="36268"/>
    <cellStyle name="常规 10 8 3 5 2" xfId="36269"/>
    <cellStyle name="常规 2 2 3 2 3 2 4" xfId="36270"/>
    <cellStyle name="常规 3 2 13" xfId="36271"/>
    <cellStyle name="40% - 强调文字颜色 6 2 6 2 3" xfId="36272"/>
    <cellStyle name="40% - 强调文字颜色 5 2 8 2" xfId="36273"/>
    <cellStyle name="常规 6 4 2 3 2 2 4" xfId="36274"/>
    <cellStyle name="40% - 强调文字颜色 4 18 2" xfId="36275"/>
    <cellStyle name="常规 7 3 4 3 2 2 2" xfId="36276"/>
    <cellStyle name="常规 15 3 3 2 6 2" xfId="36277"/>
    <cellStyle name="常规 7 2 2 4 2 2 2" xfId="36278"/>
    <cellStyle name="40% - 强调文字颜色 3 2 2 7" xfId="36279"/>
    <cellStyle name="40% - 强调文字颜色 5 8 2" xfId="36280"/>
    <cellStyle name="强调文字颜色 1 2 2 4 2 3" xfId="36281"/>
    <cellStyle name="常规 15 10 2" xfId="36282"/>
    <cellStyle name="常规 39 2 2 5 2 2" xfId="36283"/>
    <cellStyle name="常规 30 3 5" xfId="36284"/>
    <cellStyle name="常规 25 3 5" xfId="36285"/>
    <cellStyle name="常规 17 2 2 3 5" xfId="36286"/>
    <cellStyle name="常规 31 2 3" xfId="36287"/>
    <cellStyle name="常规 26 2 3" xfId="36288"/>
    <cellStyle name="常规 7 3 2 6 2" xfId="36289"/>
    <cellStyle name="常规 3 6 3 6 2" xfId="36290"/>
    <cellStyle name="强调文字颜色 5 2 2 5 3 3" xfId="36291"/>
    <cellStyle name="常规 2 2 3 5 3 4" xfId="36292"/>
    <cellStyle name="常规 8 5 2 3 2 2" xfId="36293"/>
    <cellStyle name="强调文字颜色 1 2" xfId="36294"/>
    <cellStyle name="20% - 强调文字颜色 4 2 2 2 9 3" xfId="36295"/>
    <cellStyle name="常规 6 5 2 2 2 4 2 2" xfId="36296"/>
    <cellStyle name="常规 58 2 3 2 3" xfId="36297"/>
    <cellStyle name="常规 3 9 2 3 4 2 2" xfId="36298"/>
    <cellStyle name="常规 4 2 5 8 2" xfId="36299"/>
    <cellStyle name="20% - 强调文字颜色 6 2 2 6" xfId="36300"/>
    <cellStyle name="20% - 强调文字颜色 5 8" xfId="36301"/>
    <cellStyle name="常规 6 6 2 2 5 5 2" xfId="36302"/>
    <cellStyle name="常规 3 2 7 3 3" xfId="36303"/>
    <cellStyle name="常规 21 2 4 5 3" xfId="36304"/>
    <cellStyle name="常规 5 2 2 4 7" xfId="36305"/>
    <cellStyle name="60% - 强调文字颜色 4 2 3 7" xfId="36306"/>
    <cellStyle name="适中 2 2 4 2 2 2" xfId="36307"/>
    <cellStyle name="常规 6 6 2 2 5 4 2" xfId="36308"/>
    <cellStyle name="常规 3 2 7 2 3" xfId="36309"/>
    <cellStyle name="常规 2 2 2 2 3 3 7" xfId="36310"/>
    <cellStyle name="常规 8 2 5 3 4" xfId="36311"/>
    <cellStyle name="标题 5 8" xfId="36312"/>
    <cellStyle name="40% - 强调文字颜色 2 2 3 2 6" xfId="36313"/>
    <cellStyle name="常规 6 2 2 6 2 2 2" xfId="36314"/>
    <cellStyle name="40% - 强调文字颜色 6 2 3 4 3" xfId="36315"/>
    <cellStyle name="强调文字颜色 1 2 2 3 3 2" xfId="36316"/>
    <cellStyle name="常规 2 3 2 4 3 2 2 2" xfId="36317"/>
    <cellStyle name="常规 2 2 3 2 3 2 2 4" xfId="36318"/>
    <cellStyle name="常规 6 7 2 5 4 2 2" xfId="36319"/>
    <cellStyle name="常规 3 2 3 8 2 2" xfId="36320"/>
    <cellStyle name="常规 15 2 3 2 3 2 3" xfId="36321"/>
    <cellStyle name="常规 10 2 3 4 2" xfId="36322"/>
    <cellStyle name="强调文字颜色 1 2 5 3" xfId="36323"/>
    <cellStyle name="常规 15 2 2 2 2 4" xfId="36324"/>
    <cellStyle name="60% - 强调文字颜色 3 2 8 2" xfId="36325"/>
    <cellStyle name="常规 7 5 3 8 3" xfId="36326"/>
    <cellStyle name="常规 22 3 5 2" xfId="36327"/>
    <cellStyle name="常规 17 3 5 2" xfId="36328"/>
    <cellStyle name="常规 12 3 2 2 2" xfId="36329"/>
    <cellStyle name="20% - 强调文字颜色 6 2 2 2 3 4 3" xfId="36330"/>
    <cellStyle name="常规 79 2" xfId="36331"/>
    <cellStyle name="常规 84 2" xfId="36332"/>
    <cellStyle name="常规 3 6 3 2 6 2 2" xfId="36333"/>
    <cellStyle name="20% - 强调文字颜色 5 2 9 2" xfId="36334"/>
    <cellStyle name="常规 2 7 4 4" xfId="36335"/>
    <cellStyle name="常规 2 2 4 4 2 5 2 2" xfId="36336"/>
    <cellStyle name="常规 6 3 7 6" xfId="36337"/>
    <cellStyle name="常规 2 8 2 2 5" xfId="36338"/>
    <cellStyle name="常规 2 3 3 3 3 6" xfId="36339"/>
    <cellStyle name="20% - 强调文字颜色 6 2 2 3 5" xfId="36340"/>
    <cellStyle name="常规 13 5 3 3" xfId="36341"/>
    <cellStyle name="20% - 强调文字颜色 2 4" xfId="36342"/>
    <cellStyle name="常规 6 12 5 6 2" xfId="36343"/>
    <cellStyle name="常规 47 2 7" xfId="36344"/>
    <cellStyle name="常规 52 2 7" xfId="36345"/>
    <cellStyle name="常规 4 2 5 2 3 5" xfId="36346"/>
    <cellStyle name="常规 3 2 3 3 7 2 2" xfId="36347"/>
    <cellStyle name="常规 7 8 2 7 2 2" xfId="36348"/>
    <cellStyle name="常规 2 2 4 3 2 4 2" xfId="36349"/>
    <cellStyle name="常规 10 10 5" xfId="36350"/>
    <cellStyle name="常规 17 4 4 2 2" xfId="36351"/>
    <cellStyle name="常规 22 4 4 2 2" xfId="36352"/>
    <cellStyle name="常规 7 3 6 3 3" xfId="36353"/>
    <cellStyle name="40% - 强调文字颜色 1 2 2 2 3" xfId="36354"/>
    <cellStyle name="常规 39 2 5 2 2" xfId="36355"/>
    <cellStyle name="常规 44 2 5 2 2" xfId="36356"/>
    <cellStyle name="常规 10 2 5 3 2" xfId="36357"/>
    <cellStyle name="常规 2 2 2 5 2 6 2" xfId="36358"/>
    <cellStyle name="常规 5 2 2 6 2" xfId="36359"/>
    <cellStyle name="常规 6 9 2 4 2 2" xfId="36360"/>
    <cellStyle name="常规 6 10 3 2 3 2 3" xfId="36361"/>
    <cellStyle name="强调文字颜色 3 2 6 5" xfId="36362"/>
    <cellStyle name="常规 5 2 4 2 2 4 3" xfId="36363"/>
    <cellStyle name="常规 3 8 3 5 2 2" xfId="36364"/>
    <cellStyle name="常规 10 2 4 2 2 2 3" xfId="36365"/>
    <cellStyle name="常规 10 2 6 2 4" xfId="36366"/>
    <cellStyle name="常规 45 2 3 3 3" xfId="36367"/>
    <cellStyle name="常规 50 2 3 3 3" xfId="36368"/>
    <cellStyle name="20% - 强调文字颜色 2 2 5 3" xfId="36369"/>
    <cellStyle name="常规 2 2 3 6 6" xfId="36370"/>
    <cellStyle name="常规 2 3 3 3 4 3" xfId="36371"/>
    <cellStyle name="20% - 强调文字颜色 6 12 2" xfId="36372"/>
    <cellStyle name="常规 15 2 2 3 4 2" xfId="36373"/>
    <cellStyle name="常规 2 7 2 4" xfId="36374"/>
    <cellStyle name="常规 3 2 4 3 5 3" xfId="36375"/>
    <cellStyle name="40% - 强调文字颜色 4 2 6 2 3" xfId="36376"/>
    <cellStyle name="常规 6 4 2 2 3 2 4 2 2" xfId="36377"/>
    <cellStyle name="常规 11 2 3" xfId="36378"/>
    <cellStyle name="20% - 强调文字颜色 5 2 7 2" xfId="36379"/>
    <cellStyle name="常规 2 2 3 2 3 2 2 4 2" xfId="36380"/>
    <cellStyle name="常规 4 3 4 2 5" xfId="36381"/>
    <cellStyle name="常规 6 6 3 3 2 2 3" xfId="36382"/>
    <cellStyle name="常规 6 9 3 2 8" xfId="36383"/>
    <cellStyle name="40% - 强调文字颜色 1 2 2 11" xfId="36384"/>
    <cellStyle name="常规 15 3 2 4 2 3" xfId="36385"/>
    <cellStyle name="常规 9 2 3 2 2 6 2" xfId="36386"/>
    <cellStyle name="常规 3 10 2 3 4" xfId="36387"/>
    <cellStyle name="常规 3 2 2 2 2 7 3" xfId="36388"/>
    <cellStyle name="常规 3 2 2 4 2 8" xfId="36389"/>
    <cellStyle name="计算 2 8 3" xfId="36390"/>
    <cellStyle name="适中 2 2 5" xfId="36391"/>
    <cellStyle name="40% - 强调文字颜色 4 2 10 2" xfId="36392"/>
    <cellStyle name="20% - 强调文字颜色 4 2 2 2 6" xfId="36393"/>
    <cellStyle name="常规 7 3 2 2 2 3 2 2 2" xfId="36394"/>
    <cellStyle name="常规 27 2 2 4" xfId="36395"/>
    <cellStyle name="常规 32 2 2 4" xfId="36396"/>
    <cellStyle name="常规 7 2 4 3 2 7 2 3" xfId="36397"/>
    <cellStyle name="常规 7 2 4 4 3 3 3" xfId="36398"/>
    <cellStyle name="常规 12 5 5 2" xfId="36399"/>
    <cellStyle name="常规 4 2 3 2 5 3" xfId="36400"/>
    <cellStyle name="常规 2 2 3 2 4 7" xfId="36401"/>
    <cellStyle name="常规 5 2 2 4 3 2 2 2" xfId="36402"/>
    <cellStyle name="强调文字颜色 6 2 6 3 3" xfId="36403"/>
    <cellStyle name="常规 14 2 3 6 2" xfId="36404"/>
    <cellStyle name="40% - 强调文字颜色 3 2 3" xfId="36405"/>
    <cellStyle name="常规 4 3 8 2" xfId="36406"/>
    <cellStyle name="20% - 强调文字颜色 2 2 2 11 2" xfId="36407"/>
    <cellStyle name="常规 2 2 3 2 4 4 3" xfId="36408"/>
    <cellStyle name="常规 23 3 3 3" xfId="36409"/>
    <cellStyle name="常规 18 3 3 3" xfId="36410"/>
    <cellStyle name="常规 2 2 2 2 5 7" xfId="36411"/>
    <cellStyle name="常规 59 2 5 2 2" xfId="36412"/>
    <cellStyle name="常规 2 2 8 2 2 4 3" xfId="36413"/>
    <cellStyle name="常规 10 2 13 2" xfId="36414"/>
    <cellStyle name="常规 2 2 3 2 3 2 3 5 2" xfId="36415"/>
    <cellStyle name="常规 2 2 3 2 2 2 2 6" xfId="36416"/>
    <cellStyle name="40% - 强调文字颜色 1 2 2 2 3 2 3" xfId="36417"/>
    <cellStyle name="20% - 强调文字颜色 4 2 2 4 2 2" xfId="36418"/>
    <cellStyle name="常规 15 3 2 2 3 2 2 2" xfId="36419"/>
    <cellStyle name="常规 4 2 2 2 2 2 3 2" xfId="36420"/>
    <cellStyle name="常规 6 2 2 2 2 2 2 3 3" xfId="36421"/>
    <cellStyle name="差 2 2 3 3" xfId="36422"/>
    <cellStyle name="常规 4 3 2 4 2 2 2" xfId="36423"/>
    <cellStyle name="常规 27 4 2 2 3" xfId="36424"/>
    <cellStyle name="常规 7 15 2" xfId="36425"/>
    <cellStyle name="常规 10 3 2 4 2 2" xfId="36426"/>
    <cellStyle name="常规 17 4 2 5 2" xfId="36427"/>
    <cellStyle name="常规 22 4 2 5 2" xfId="36428"/>
    <cellStyle name="常规 2 6 2 3 4 2 2" xfId="36429"/>
    <cellStyle name="常规 26 2 2 5 2" xfId="36430"/>
    <cellStyle name="常规 31 2 2 5 2" xfId="36431"/>
    <cellStyle name="常规 5 3 3 3 2 2" xfId="36432"/>
    <cellStyle name="60% - 强调文字颜色 6 2 2 3 3 3" xfId="36433"/>
    <cellStyle name="40% - 强调文字颜色 2 2 12 2" xfId="36434"/>
    <cellStyle name="常规 21 2 3 3 3 3" xfId="36435"/>
    <cellStyle name="常规 10 8 3 6 2" xfId="36436"/>
    <cellStyle name="常规 2 2 3 2 3 3 4" xfId="36437"/>
    <cellStyle name="常规 18 2 2 4" xfId="36438"/>
    <cellStyle name="常规 23 2 2 4" xfId="36439"/>
    <cellStyle name="标题 2 2 7 2" xfId="36440"/>
    <cellStyle name="解释性文本 2 3 5 2" xfId="36441"/>
    <cellStyle name="常规 40 7 2" xfId="36442"/>
    <cellStyle name="常规 35 7 2" xfId="36443"/>
    <cellStyle name="20% - 强调文字颜色 5 2 3 3 2 2" xfId="36444"/>
    <cellStyle name="常规 6 5 2 4 3 2" xfId="36445"/>
    <cellStyle name="常规 2 5 3 4 6 2 2" xfId="36446"/>
    <cellStyle name="常规 6 2 13 2" xfId="36447"/>
    <cellStyle name="20% - 强调文字颜色 1 2 6 3" xfId="36448"/>
    <cellStyle name="常规 4 2 6 5 3" xfId="36449"/>
    <cellStyle name="常规 4 5 7 3" xfId="36450"/>
    <cellStyle name="强调文字颜色 6 2 2 2 2 3 2" xfId="36451"/>
    <cellStyle name="常规 2 6 4 2 2" xfId="36452"/>
    <cellStyle name="常规 2 4 2 2 2 3 2 3" xfId="36453"/>
    <cellStyle name="常规 50 4 4 2 2" xfId="36454"/>
    <cellStyle name="常规 45 4 4 2 2" xfId="36455"/>
    <cellStyle name="常规 2 4 4 5 5" xfId="36456"/>
    <cellStyle name="常规 2 3 5 4 3 2" xfId="36457"/>
    <cellStyle name="标题 1 2" xfId="36458"/>
    <cellStyle name="标题 4 2 2 3 3" xfId="36459"/>
    <cellStyle name="常规 2 2 7 2 2 2" xfId="36460"/>
    <cellStyle name="常规 4 2 2 3 2 2 4" xfId="36461"/>
    <cellStyle name="常规 16 5" xfId="36462"/>
    <cellStyle name="常规 21 5" xfId="36463"/>
    <cellStyle name="常规 7 2 2 3 4 3" xfId="36464"/>
    <cellStyle name="常规 6 7 6 3 2" xfId="36465"/>
    <cellStyle name="常规 7 2 4 3 8 2 2" xfId="36466"/>
    <cellStyle name="常规 3 6 3 5 2" xfId="36467"/>
    <cellStyle name="强调文字颜色 5 2 2 5 2 3" xfId="36468"/>
    <cellStyle name="60% - 强调文字颜色 2 2 3 7 3" xfId="36469"/>
    <cellStyle name="常规 7 5 13" xfId="36470"/>
    <cellStyle name="40% - 强调文字颜色 6 8 2" xfId="36471"/>
    <cellStyle name="常规 10 2 2 4 5 2 2" xfId="36472"/>
    <cellStyle name="常规 6 4 3 4 3 2 2 2" xfId="36473"/>
    <cellStyle name="40% - 强调文字颜色 4 2 3 3 3 2" xfId="36474"/>
    <cellStyle name="常规 6 7 2 3 3 2 2" xfId="36475"/>
    <cellStyle name="常规 2 5 2 2 6 2 2" xfId="36476"/>
    <cellStyle name="常规 2 3 3 3 4" xfId="36477"/>
    <cellStyle name="常规 6 4 2 2 2 4 2 3" xfId="36478"/>
    <cellStyle name="常规 6 4 2 6 4 2" xfId="36479"/>
    <cellStyle name="常规 4 2 3 2 2 4 3" xfId="36480"/>
    <cellStyle name="40% - 强调文字颜色 2 2 2 2 4 2" xfId="36481"/>
    <cellStyle name="常规 2 2 2 2 2 6" xfId="36482"/>
    <cellStyle name="常规 10 5 2 2 4" xfId="36483"/>
    <cellStyle name="常规 5 3 4 3 2 2 2" xfId="36484"/>
    <cellStyle name="常规 10 2 3 4 2 2 2" xfId="36485"/>
    <cellStyle name="常规 6 5 3 10" xfId="36486"/>
    <cellStyle name="常规 6 7 2" xfId="36487"/>
    <cellStyle name="40% - 强调文字颜色 1 18 2" xfId="36488"/>
    <cellStyle name="常规 6 9 2 2 2 4" xfId="36489"/>
    <cellStyle name="常规 10 8 2 3 2 2 2" xfId="36490"/>
    <cellStyle name="常规 2 2 5 2 3 4 2 2" xfId="36491"/>
    <cellStyle name="常规 5 2 4 6 3" xfId="36492"/>
    <cellStyle name="常规 6 2 4 2" xfId="36493"/>
    <cellStyle name="常规 10 2 3 4 3 2" xfId="36494"/>
    <cellStyle name="常规 6 2 3 9 2" xfId="36495"/>
    <cellStyle name="常规 10 6 7 2 2" xfId="36496"/>
    <cellStyle name="好 2 2 4 5" xfId="36497"/>
    <cellStyle name="强调文字颜色 5 2 2 2 2 3 3" xfId="36498"/>
    <cellStyle name="常规 10 4 8" xfId="36499"/>
    <cellStyle name="常规 10 2 2 2 2 2 2 2" xfId="36500"/>
    <cellStyle name="常规 4 2 5 2 3 2 3" xfId="36501"/>
    <cellStyle name="常规 10 2 5" xfId="36502"/>
    <cellStyle name="常规 6 6 6 4 2" xfId="36503"/>
    <cellStyle name="常规 2 6 2 6" xfId="36504"/>
    <cellStyle name="常规 30 7 2 3" xfId="36505"/>
    <cellStyle name="常规 3 8 4 3 2" xfId="36506"/>
    <cellStyle name="常规 2 2 2 3 3 2 2 6 2" xfId="36507"/>
    <cellStyle name="常规 2 3 4 2 2 6 3" xfId="36508"/>
    <cellStyle name="常规 2 6 3 4 2 3" xfId="36509"/>
    <cellStyle name="常规 6 2 2 5" xfId="36510"/>
    <cellStyle name="常规 5 2 4 4 6" xfId="36511"/>
    <cellStyle name="常规 21 2 6 5 2" xfId="36512"/>
    <cellStyle name="常规 2 2 4 2 4 2" xfId="36513"/>
    <cellStyle name="常规 2 6 2 5" xfId="36514"/>
    <cellStyle name="常规 10 4 3 2" xfId="36515"/>
    <cellStyle name="常规 27 3 2 6 2" xfId="36516"/>
    <cellStyle name="20% - 强调文字颜色 5 2 6 2 2" xfId="36517"/>
    <cellStyle name="常规 6 5 5 3 3" xfId="36518"/>
    <cellStyle name="常规 4 4 4 2 2" xfId="36519"/>
    <cellStyle name="常规 10 7 6 3" xfId="36520"/>
    <cellStyle name="常规 3 2 2 2 10" xfId="36521"/>
    <cellStyle name="60% - 强调文字颜色 4 2 5" xfId="36522"/>
    <cellStyle name="常规 7 4 3 3 5 2 3" xfId="36523"/>
    <cellStyle name="常规 18 3 2" xfId="36524"/>
    <cellStyle name="常规 23 3 2" xfId="36525"/>
    <cellStyle name="常规 2 2 3 2 4 3" xfId="36526"/>
    <cellStyle name="输出 2 2 6 2 2" xfId="36527"/>
    <cellStyle name="常规 6 5 2 4 2" xfId="36528"/>
    <cellStyle name="常规 6 2 12" xfId="36529"/>
    <cellStyle name="常规 4 3 6 4 3" xfId="36530"/>
    <cellStyle name="常规 2 2 3 3 2 7 2" xfId="36531"/>
    <cellStyle name="常规 7 7 2 2 6" xfId="36532"/>
    <cellStyle name="常规 10 2 2 3 2 2 3" xfId="36533"/>
    <cellStyle name="常规 3 6 4 5 2 2" xfId="36534"/>
    <cellStyle name="20% - 强调文字颜色 5 2 3 9 3" xfId="36535"/>
    <cellStyle name="常规 30 8 3" xfId="36536"/>
    <cellStyle name="常规 5 4 2 2 2 2 2" xfId="36537"/>
    <cellStyle name="强调文字颜色 4 2 2 5 5 2" xfId="36538"/>
    <cellStyle name="常规 2 2 2 3 3 4 2 3" xfId="36539"/>
    <cellStyle name="常规 15 3 5 4 2 2" xfId="36540"/>
    <cellStyle name="常规 27 4 6 2 2" xfId="36541"/>
    <cellStyle name="链接单元格 2 9 2 2" xfId="36542"/>
    <cellStyle name="常规 14 5 2 2" xfId="36543"/>
    <cellStyle name="常规 7 2 5 5 3" xfId="36544"/>
    <cellStyle name="链接单元格 2 4 5 2" xfId="36545"/>
    <cellStyle name="40% - 强调文字颜色 2 2 3 7 2" xfId="36546"/>
    <cellStyle name="常规 2 2 4 2 3 3 3" xfId="36547"/>
    <cellStyle name="常规 7 2 3 2 2 3 4 2" xfId="36548"/>
    <cellStyle name="常规 10 11 2 2" xfId="36549"/>
    <cellStyle name="常规 2 9 2 10" xfId="36550"/>
    <cellStyle name="常规 10 2 5 2 2 7" xfId="36551"/>
    <cellStyle name="常规 4 2 2 3 2 2 5" xfId="36552"/>
    <cellStyle name="常规 2 2 7 2 2 3" xfId="36553"/>
    <cellStyle name="常规 7 2 4 3 8 2 3" xfId="36554"/>
    <cellStyle name="常规 6 7 6 3 3" xfId="36555"/>
    <cellStyle name="40% - 强调文字颜色 5 2 2 3 5" xfId="36556"/>
    <cellStyle name="常规 2 2 2 3 3 2 2 2 2 2" xfId="36557"/>
    <cellStyle name="常规 6 5 6 2" xfId="36558"/>
    <cellStyle name="常规 7 2 4 2 5 3" xfId="36559"/>
    <cellStyle name="常规 2 3 3 2 4 5 2" xfId="36560"/>
    <cellStyle name="20% - 强调文字颜色 5 2 6" xfId="36561"/>
    <cellStyle name="常规 6 3 3 4 6 2" xfId="36562"/>
    <cellStyle name="常规 6 12 3 7" xfId="36563"/>
    <cellStyle name="40% - 强调文字颜色 2 2 2 7" xfId="36564"/>
    <cellStyle name="常规 14 4 2" xfId="36565"/>
    <cellStyle name="常规 3 3 2 2 9" xfId="36566"/>
    <cellStyle name="常规 7 2 2 3 2 2 2" xfId="36567"/>
    <cellStyle name="常规 3 2 5 2 3" xfId="36568"/>
    <cellStyle name="常规 7 2 2 3 2 2 3 3" xfId="36569"/>
    <cellStyle name="常规 6 6 2 2 3 4 2" xfId="36570"/>
    <cellStyle name="强调文字颜色 2 2 2 9 2 2" xfId="36571"/>
    <cellStyle name="常规 2 2 9 2 3 2" xfId="36572"/>
    <cellStyle name="标题 5 3 2" xfId="36573"/>
    <cellStyle name="40% - 强调文字颜色 2 2 2 12" xfId="36574"/>
    <cellStyle name="40% - 强调文字颜色 2 2 2 11" xfId="36575"/>
    <cellStyle name="常规 2 2 3 2 4 3 4" xfId="36576"/>
    <cellStyle name="常规 6 2 4 2 3 5" xfId="36577"/>
    <cellStyle name="常规 5 2 2 6 4" xfId="36578"/>
    <cellStyle name="常规 6 4 3 2 2 6 2 2" xfId="36579"/>
    <cellStyle name="20% - 强调文字颜色 5 16 2" xfId="36580"/>
    <cellStyle name="强调文字颜色 1 2 4 4 2" xfId="36581"/>
    <cellStyle name="常规 6 11 3 3" xfId="36582"/>
    <cellStyle name="常规 10 2 2 3 2 2 5 2 2" xfId="36583"/>
    <cellStyle name="常规 7 2 2 4 5 3" xfId="36584"/>
    <cellStyle name="常规 5 3 3 2 2 2 2 2" xfId="36585"/>
    <cellStyle name="常规 3 2 2 2 3 2 2 5" xfId="36586"/>
    <cellStyle name="强调文字颜色 5 2 2 2 2 2 2 2" xfId="36587"/>
    <cellStyle name="常规 7 3 5 5" xfId="36588"/>
    <cellStyle name="60% - 强调文字颜色 5 2 2 2 3" xfId="36589"/>
    <cellStyle name="好 2 2 3 4 2" xfId="36590"/>
    <cellStyle name="常规 5 2 3 2 6" xfId="36591"/>
    <cellStyle name="常规 21 2 5 3 2" xfId="36592"/>
    <cellStyle name="20% - 强调文字颜色 2 2 2 5 2 3" xfId="36593"/>
    <cellStyle name="常规 3 10 2 3 3 2" xfId="36594"/>
    <cellStyle name="常规 9 3 2 4" xfId="36595"/>
    <cellStyle name="常规 2 3 3 3 2 3 2 2 2" xfId="36596"/>
    <cellStyle name="常规 27 2 3" xfId="36597"/>
    <cellStyle name="常规 32 2 3" xfId="36598"/>
    <cellStyle name="常规 7 3 3 6 2" xfId="36599"/>
    <cellStyle name="常规 6 5 4 4 4" xfId="36600"/>
    <cellStyle name="常规 10 2 5 2 3 2 2" xfId="36601"/>
    <cellStyle name="20% - 强调文字颜色 5 2 5 3 3" xfId="36602"/>
    <cellStyle name="常规 7 2 5 3 4 2 3" xfId="36603"/>
    <cellStyle name="40% - 强调文字颜色 3 8 2" xfId="36604"/>
    <cellStyle name="40% - 强调文字颜色 6 2 3 7" xfId="36605"/>
    <cellStyle name="常规 2 2 8 6 2" xfId="36606"/>
    <cellStyle name="常规 2 3 4 4 3 6" xfId="36607"/>
    <cellStyle name="20% - 强调文字颜色 6 2 2 4 4" xfId="36608"/>
    <cellStyle name="常规 4 2 2 6 6 2" xfId="36609"/>
    <cellStyle name="常规 11 6 3 4 3" xfId="36610"/>
    <cellStyle name="常规 10 3 3 3 4 2" xfId="36611"/>
    <cellStyle name="40% - 强调文字颜色 2 9 2" xfId="36612"/>
    <cellStyle name="常规 7 2 5 3 3 3 3" xfId="36613"/>
    <cellStyle name="标题 1 2 4 2 2" xfId="36614"/>
    <cellStyle name="常规 2 8 5 2 3" xfId="36615"/>
    <cellStyle name="常规 6 6 7 4" xfId="36616"/>
    <cellStyle name="常规 27 2 2" xfId="36617"/>
    <cellStyle name="常规 32 2 2" xfId="36618"/>
    <cellStyle name="常规 6 5 4 4 3" xfId="36619"/>
    <cellStyle name="20% - 强调文字颜色 5 2 5 3 2" xfId="36620"/>
    <cellStyle name="常规 2 2 3 6 3 3" xfId="36621"/>
    <cellStyle name="40% - 强调文字颜色 2 2 6 4 3" xfId="36622"/>
    <cellStyle name="常规 2 5 2 2 5 2 2" xfId="36623"/>
    <cellStyle name="常规 2 3 2 3 4" xfId="36624"/>
    <cellStyle name="常规 6 10 3 3 4 2 2" xfId="36625"/>
    <cellStyle name="常规 15 2 3 3 4" xfId="36626"/>
    <cellStyle name="20% - 强调文字颜色 1 6" xfId="36627"/>
    <cellStyle name="常规 3 4 5 5 3" xfId="36628"/>
    <cellStyle name="40% - 强调文字颜色 3 2 3 2 6" xfId="36629"/>
    <cellStyle name="40% - 强调文字颜色 5 8" xfId="36630"/>
    <cellStyle name="常规 10 2 5 2 5 2" xfId="36631"/>
    <cellStyle name="常规 3 6 3 3 2 3" xfId="36632"/>
    <cellStyle name="常规 2 4 5 3 4 2 3" xfId="36633"/>
    <cellStyle name="40% - 强调文字颜色 3 2 3 3 6" xfId="36634"/>
    <cellStyle name="40% - 强调文字颜色 6 8" xfId="36635"/>
    <cellStyle name="常规 6 8 5 3" xfId="36636"/>
    <cellStyle name="常规 8 3 3 4 5" xfId="36637"/>
    <cellStyle name="40% - 强调文字颜色 3 19 2" xfId="36638"/>
    <cellStyle name="常规 10 3 8 2" xfId="36639"/>
    <cellStyle name="常规 7 2 3 3 2 4" xfId="36640"/>
    <cellStyle name="常规 10 10 3 5" xfId="36641"/>
    <cellStyle name="40% - 强调文字颜色 6 2 2 7" xfId="36642"/>
    <cellStyle name="常规 2 2 8 5 2" xfId="36643"/>
    <cellStyle name="常规 4 4 4 7" xfId="36644"/>
    <cellStyle name="20% - 强调文字颜色 1 5" xfId="36645"/>
    <cellStyle name="常规 3 4 5 5 2" xfId="36646"/>
    <cellStyle name="常规 59 3 5" xfId="36647"/>
    <cellStyle name="常规 4 2 4 2 2 3" xfId="36648"/>
    <cellStyle name="常规 6 12 2 3 4 2" xfId="36649"/>
    <cellStyle name="常规 10 10 2 4" xfId="36650"/>
    <cellStyle name="计算 2 2 2 2 3" xfId="36651"/>
    <cellStyle name="常规 7 2 2 2 4 2 2" xfId="36652"/>
    <cellStyle name="常规 10 2 4 3 6 2" xfId="36653"/>
    <cellStyle name="常规 88" xfId="36654"/>
    <cellStyle name="常规 93" xfId="36655"/>
    <cellStyle name="40% - 强调文字颜色 2 2 3 6 2" xfId="36656"/>
    <cellStyle name="常规 6 9 2 3 4 3" xfId="36657"/>
    <cellStyle name="标题 1 2 4 3" xfId="36658"/>
    <cellStyle name="常规 5 2 2 3 2 2 3 3" xfId="36659"/>
    <cellStyle name="常规 2 3 3 2 2 2 3 2 2" xfId="36660"/>
    <cellStyle name="常规 4 2 7 5 3" xfId="36661"/>
    <cellStyle name="好 2 8" xfId="36662"/>
    <cellStyle name="常规 25 4 3 2" xfId="36663"/>
    <cellStyle name="常规 30 4 3 2" xfId="36664"/>
    <cellStyle name="常规 10 6 4 5 2 2" xfId="36665"/>
    <cellStyle name="常规 10 5 2 2 5 2 2" xfId="36666"/>
    <cellStyle name="常规 6 6 2 2 6 2" xfId="36667"/>
    <cellStyle name="常规 2 2 2 2 2 7 2 2" xfId="36668"/>
    <cellStyle name="常规 3 4 5 5" xfId="36669"/>
    <cellStyle name="常规 6 5 2 2 5 5" xfId="36670"/>
    <cellStyle name="常规 5 5 2 2 4 2 2" xfId="36671"/>
    <cellStyle name="常规 10 2 3 4 2 3" xfId="36672"/>
    <cellStyle name="常规 6 4 2 3 2 3 4 2" xfId="36673"/>
    <cellStyle name="常规 6 3 3 2 4" xfId="36674"/>
    <cellStyle name="20% - 强调文字颜色 1 2 2 4 3 3" xfId="36675"/>
    <cellStyle name="常规 5 9 2 2" xfId="36676"/>
    <cellStyle name="常规 21 2 5 2 2" xfId="36677"/>
    <cellStyle name="常规 10 2 5 2 4 3" xfId="36678"/>
    <cellStyle name="40% - 强调文字颜色 4 9" xfId="36679"/>
    <cellStyle name="常规 2 2 6 3" xfId="36680"/>
    <cellStyle name="常规 7 2 2 2 2 3 4" xfId="36681"/>
    <cellStyle name="40% - 强调文字颜色 1 2 3 9" xfId="36682"/>
    <cellStyle name="常规 6 2 2 2 2 3 2 3" xfId="36683"/>
    <cellStyle name="常规 8 2 3 2 2 4 2" xfId="36684"/>
    <cellStyle name="常规 3 2 2 3 2 2 2 5 3" xfId="36685"/>
    <cellStyle name="常规 4 3 3 3 2 2 2" xfId="36686"/>
    <cellStyle name="常规 28 3 2 2 3" xfId="36687"/>
    <cellStyle name="常规 3 3 2 4 7 2" xfId="36688"/>
    <cellStyle name="常规 2 4 4 2 2 4 2" xfId="36689"/>
    <cellStyle name="常规 3 3 2 3 2 2 4 3" xfId="36690"/>
    <cellStyle name="60% - 强调文字颜色 3 2 2 5 3" xfId="36691"/>
    <cellStyle name="常规 2 4 3 2 3 5 2" xfId="36692"/>
    <cellStyle name="常规 6 2 3 2 2 5" xfId="36693"/>
    <cellStyle name="常规 3 2 2 2 2 4 5" xfId="36694"/>
    <cellStyle name="60% - 强调文字颜色 3 2 2 5 2 3" xfId="36695"/>
    <cellStyle name="40% - 强调文字颜色 4 8 2" xfId="36696"/>
    <cellStyle name="60% - 强调文字颜色 3 2 4 3 2" xfId="36697"/>
    <cellStyle name="常规 3 3 2 3 2 4 2 2" xfId="36698"/>
    <cellStyle name="常规 26 4 2 3" xfId="36699"/>
    <cellStyle name="常规 31 4 2 3" xfId="36700"/>
    <cellStyle name="常规 14 3 2 2 6 2" xfId="36701"/>
    <cellStyle name="40% - 强调文字颜色 5 9" xfId="36702"/>
    <cellStyle name="常规 2 5 6 2 2" xfId="36703"/>
    <cellStyle name="常规 3 7 7 3" xfId="36704"/>
    <cellStyle name="常规 57 2 3 4" xfId="36705"/>
    <cellStyle name="40% - 强调文字颜色 4 2 2 2 2 2" xfId="36706"/>
    <cellStyle name="常规 6 10 3 2 4 2" xfId="36707"/>
    <cellStyle name="常规 21 2 2 4 2 2 2" xfId="36708"/>
    <cellStyle name="常规 6 6 3 3 2 2" xfId="36709"/>
    <cellStyle name="常规 6 11 9" xfId="36710"/>
    <cellStyle name="常规 3 2 2 3 2 5 3" xfId="36711"/>
    <cellStyle name="常规 6 16 3" xfId="36712"/>
    <cellStyle name="常规 6 7 2 2 4 3 2" xfId="36713"/>
    <cellStyle name="常规 7 2 3 3 2 3 2 3" xfId="36714"/>
    <cellStyle name="常规 3 2 8" xfId="36715"/>
    <cellStyle name="常规 10 5 2 2 3 3" xfId="36716"/>
    <cellStyle name="常规 2 2 2 2 2 5 3" xfId="36717"/>
    <cellStyle name="20% - 强调文字颜色 5 2 4 3 2" xfId="36718"/>
    <cellStyle name="常规 6 5 3 4 3" xfId="36719"/>
    <cellStyle name="常规 15 2 5 2 2 2" xfId="36720"/>
    <cellStyle name="常规 26 4 4 2 2" xfId="36721"/>
    <cellStyle name="常规 31 4 4 2 2" xfId="36722"/>
    <cellStyle name="常规 2 3 7 2 7" xfId="36723"/>
    <cellStyle name="常规 2 2 10 6 2" xfId="36724"/>
    <cellStyle name="常规 2 4 11" xfId="36725"/>
    <cellStyle name="常规 7 3 2 2 2 8" xfId="36726"/>
    <cellStyle name="常规 21 2 4 6 2" xfId="36727"/>
    <cellStyle name="常规 2 2 3 5 3 3" xfId="36728"/>
    <cellStyle name="常规 33 2 5" xfId="36729"/>
    <cellStyle name="常规 28 2 5" xfId="36730"/>
    <cellStyle name="常规 20 4 3 3" xfId="36731"/>
    <cellStyle name="常规 15 4 3 3" xfId="36732"/>
    <cellStyle name="40% - 强调文字颜色 4 8" xfId="36733"/>
    <cellStyle name="常规 10 2 5 2 4 2" xfId="36734"/>
    <cellStyle name="常规 14 5 3 2" xfId="36735"/>
    <cellStyle name="常规 7 2 5 6 3" xfId="36736"/>
    <cellStyle name="常规 7 2 10 3" xfId="36737"/>
    <cellStyle name="常规 6 2 2 2 2 3 4 2" xfId="36738"/>
    <cellStyle name="常规 2 2 8 2" xfId="36739"/>
    <cellStyle name="常规 6 2 5 4 3 2 2" xfId="36740"/>
    <cellStyle name="常规 7 2 2 2 2 5 3" xfId="36741"/>
    <cellStyle name="常规 2 3 3 9 3" xfId="36742"/>
    <cellStyle name="常规 4 2 8 5" xfId="36743"/>
    <cellStyle name="常规 3 3 2 3 2 2 4 2" xfId="36744"/>
    <cellStyle name="60% - 强调文字颜色 3 2 2 5 2" xfId="36745"/>
    <cellStyle name="常规 3 3 2 2 2 3 5 2" xfId="36746"/>
    <cellStyle name="60% - 强调文字颜色 2 2 3 6 2" xfId="36747"/>
    <cellStyle name="常规 9 2 4 3 3 2 2" xfId="36748"/>
    <cellStyle name="20% - 强调文字颜色 1 2 2 4 3" xfId="36749"/>
    <cellStyle name="常规 2 3 4 2 2 3 2 3" xfId="36750"/>
    <cellStyle name="常规 31 2" xfId="36751"/>
    <cellStyle name="常规 26 2" xfId="36752"/>
    <cellStyle name="常规 2 3 2 2 2 6" xfId="36753"/>
    <cellStyle name="常规 10 3 4 8" xfId="36754"/>
    <cellStyle name="常规 9 6 8 2" xfId="36755"/>
    <cellStyle name="常规 4 6 7 2 2" xfId="36756"/>
    <cellStyle name="警告文本 2 2 2 3" xfId="36757"/>
    <cellStyle name="40% - 强调文字颜色 4 2 2 2 3 4 3" xfId="36758"/>
    <cellStyle name="40% - 强调文字颜色 4 2 14 2" xfId="36759"/>
    <cellStyle name="常规 3 3 2 3 3 3" xfId="36760"/>
    <cellStyle name="常规 15 5 2 4 3" xfId="36761"/>
    <cellStyle name="标题 2 3 2" xfId="36762"/>
    <cellStyle name="常规 21 4 8" xfId="36763"/>
    <cellStyle name="标题 2 2 4 3" xfId="36764"/>
    <cellStyle name="常规 2 3 3 2 2 3 3 2 2" xfId="36765"/>
    <cellStyle name="60% - 强调文字颜色 5 2 2 3 4" xfId="36766"/>
    <cellStyle name="常规 7 3 6 6" xfId="36767"/>
    <cellStyle name="40% - 强调文字颜色 1 2 2 5" xfId="36768"/>
    <cellStyle name="常规 5 6 7 3" xfId="36769"/>
    <cellStyle name="常规 2 7 5 2 2" xfId="36770"/>
    <cellStyle name="常规 8 5 10" xfId="36771"/>
    <cellStyle name="常规 8 2 7 3" xfId="36772"/>
    <cellStyle name="常规 6 5 2 2 3 3 3 2" xfId="36773"/>
    <cellStyle name="常规 7 2 4 3 4 4" xfId="36774"/>
    <cellStyle name="常规 9 3 3 3 5 2" xfId="36775"/>
    <cellStyle name="常规 6 3 3 3 4 4 3" xfId="36776"/>
    <cellStyle name="常规 14 2 2 7" xfId="36777"/>
    <cellStyle name="常规 2 3 4 4 3 5 2" xfId="36778"/>
    <cellStyle name="强调文字颜色 2 2 8 2" xfId="36779"/>
    <cellStyle name="常规 15 2 3 2 5 3" xfId="36780"/>
    <cellStyle name="常规 11 3 2 2 2 3" xfId="36781"/>
    <cellStyle name="常规 10 2 2 2 4 4 2" xfId="36782"/>
    <cellStyle name="常规 6 5 3 3 2 2 3 2" xfId="36783"/>
    <cellStyle name="常规 3 4 5 4 2 2" xfId="36784"/>
    <cellStyle name="常规 3 2 2 2 3" xfId="36785"/>
    <cellStyle name="40% - 强调文字颜色 4 7 2" xfId="36786"/>
    <cellStyle name="常规 6 10 9" xfId="36787"/>
    <cellStyle name="常规 2 6 4 2 3 3" xfId="36788"/>
    <cellStyle name="20% - 强调文字颜色 1 2 6 4 3" xfId="36789"/>
    <cellStyle name="常规 3 4 5 4 2" xfId="36790"/>
    <cellStyle name="常规 3 6 2 2 4 2" xfId="36791"/>
    <cellStyle name="检查单元格 2 2 2 3 4" xfId="36792"/>
    <cellStyle name="常规 39 7" xfId="36793"/>
    <cellStyle name="常规 44 7" xfId="36794"/>
    <cellStyle name="常规 6 10 5 2 2 2" xfId="36795"/>
    <cellStyle name="常规 35 4 5 2 2" xfId="36796"/>
    <cellStyle name="常规 10 2 2 3 2 3 4 2 2" xfId="36797"/>
    <cellStyle name="常规 35 3" xfId="36798"/>
    <cellStyle name="常规 40 3" xfId="36799"/>
    <cellStyle name="20% - 强调文字颜色 1 2 2 2 5 2" xfId="36800"/>
    <cellStyle name="常规 6 11 2 9" xfId="36801"/>
    <cellStyle name="常规 15 2 3 4 3 2" xfId="36802"/>
    <cellStyle name="常规 11 12 2" xfId="36803"/>
    <cellStyle name="常规 4 2 7 3" xfId="36804"/>
    <cellStyle name="输出 2 8 2" xfId="36805"/>
    <cellStyle name="常规 2 3 2 3 2 2 5" xfId="36806"/>
    <cellStyle name="常规 43 4 5 2" xfId="36807"/>
    <cellStyle name="常规 38 4 5 2" xfId="36808"/>
    <cellStyle name="常规 3 10 2 2 2" xfId="36809"/>
    <cellStyle name="60% - 强调文字颜色 2 2 9" xfId="36810"/>
    <cellStyle name="常规 2 3 2 3 2 4 3" xfId="36811"/>
    <cellStyle name="20% - 强调文字颜色 4 2 3 7 2" xfId="36812"/>
    <cellStyle name="常规 3 2 3 4 3 5" xfId="36813"/>
    <cellStyle name="常规 6 5 8 2 2" xfId="36814"/>
    <cellStyle name="常规 39 2 2 2" xfId="36815"/>
    <cellStyle name="常规 44 2 2 2" xfId="36816"/>
    <cellStyle name="常规 5 3 3 3 4 3" xfId="36817"/>
    <cellStyle name="警告文本 2 2 2 2" xfId="36818"/>
    <cellStyle name="40% - 强调文字颜色 4 2 2 2 3 4 2" xfId="36819"/>
    <cellStyle name="常规 27 3 2 5 2 2" xfId="36820"/>
    <cellStyle name="常规 6 3 3 9 2 2" xfId="36821"/>
    <cellStyle name="常规 6 6 2 2 2 2 2 2 3" xfId="36822"/>
    <cellStyle name="60% - 强调文字颜色 5 3 2" xfId="36823"/>
    <cellStyle name="常规 10 2 2 5 2 3" xfId="36824"/>
    <cellStyle name="常规 6 2 6 3 2 2" xfId="36825"/>
    <cellStyle name="常规 13 2 2 2 3" xfId="36826"/>
    <cellStyle name="常规 11 4 5 2" xfId="36827"/>
    <cellStyle name="常规 7 2 4 3 2 3 3" xfId="36828"/>
    <cellStyle name="常规 6 4 6 4" xfId="36829"/>
    <cellStyle name="20% - 强调文字颜色 2 2 3 9 2" xfId="36830"/>
    <cellStyle name="常规 5 2 4 2 2 2 3" xfId="36831"/>
    <cellStyle name="强调文字颜色 3 2 4 5" xfId="36832"/>
    <cellStyle name="60% - 强调文字颜色 6 2 4 3 2" xfId="36833"/>
    <cellStyle name="常规 43 2 4 3" xfId="36834"/>
    <cellStyle name="常规 38 2 4 3" xfId="36835"/>
    <cellStyle name="常规 52 2 5 2 2" xfId="36836"/>
    <cellStyle name="常规 47 2 5 2 2" xfId="36837"/>
    <cellStyle name="常规 3 3 2 3 3 4 2 2" xfId="36838"/>
    <cellStyle name="常规 15 2 2 4 5 3" xfId="36839"/>
    <cellStyle name="常规 52 9" xfId="36840"/>
    <cellStyle name="常规 47 9" xfId="36841"/>
    <cellStyle name="常规 22 4 2 2 3 2 2" xfId="36842"/>
    <cellStyle name="常规 6 3 2 2 2 2 3" xfId="36843"/>
    <cellStyle name="常规 46 2 8" xfId="36844"/>
    <cellStyle name="常规 51 2 8" xfId="36845"/>
    <cellStyle name="常规 10 2 3 2 4 7" xfId="36846"/>
    <cellStyle name="20% - 强调文字颜色 3 2 8 2" xfId="36847"/>
    <cellStyle name="常规 10 2 2 2 5" xfId="36848"/>
    <cellStyle name="常规 10 3 3 2 3 4 2 2" xfId="36849"/>
    <cellStyle name="60% - 强调文字颜色 2 2 5 2" xfId="36850"/>
    <cellStyle name="常规 7 4 3 5 3" xfId="36851"/>
    <cellStyle name="常规 16 3 2 2" xfId="36852"/>
    <cellStyle name="常规 21 3 2 2" xfId="36853"/>
    <cellStyle name="常规 2 5 2 2 2 2 2 2" xfId="36854"/>
    <cellStyle name="40% - 强调文字颜色 6 2 9" xfId="36855"/>
    <cellStyle name="常规 6 3 2 2 2 4 4" xfId="36856"/>
    <cellStyle name="常规 2 11 6" xfId="36857"/>
    <cellStyle name="常规 3 10 7 2 2" xfId="36858"/>
    <cellStyle name="40% - 强调文字颜色 3 2 5" xfId="36859"/>
    <cellStyle name="40% - 强调文字颜色 5 2 2 2 2 2" xfId="36860"/>
    <cellStyle name="常规 2 3 7 2 6 2" xfId="36861"/>
    <cellStyle name="常规 2 2 2 3 2 2 2 4 2 2" xfId="36862"/>
    <cellStyle name="常规 5 3 4 2 3 2" xfId="36863"/>
    <cellStyle name="20% - 强调文字颜色 4 2 7 2" xfId="36864"/>
    <cellStyle name="20% - 强调文字颜色 4 19 2" xfId="36865"/>
    <cellStyle name="常规 3 2 7 2 2" xfId="36866"/>
    <cellStyle name="常规 2 2 2 2 2 5 2 2 2" xfId="36867"/>
    <cellStyle name="40% - 强调文字颜色 2 8 2" xfId="36868"/>
    <cellStyle name="常规 7 2 5 3 3 2 3" xfId="36869"/>
    <cellStyle name="常规 3 4 3 7 3" xfId="36870"/>
    <cellStyle name="常规 9 4 5" xfId="36871"/>
    <cellStyle name="常规 11 5 2 3 3" xfId="36872"/>
    <cellStyle name="常规 10 3 5 7" xfId="36873"/>
    <cellStyle name="常规 2 3 2 2 3 5" xfId="36874"/>
    <cellStyle name="常规 3 8 3 3 2" xfId="36875"/>
    <cellStyle name="常规 30 6 2 3" xfId="36876"/>
    <cellStyle name="常规 6 5 3 9 2" xfId="36877"/>
    <cellStyle name="常规 2 3 2 2 5" xfId="36878"/>
    <cellStyle name="常规 30 5 3 2" xfId="36879"/>
    <cellStyle name="常规 2 3 3 3 2 3 4 2" xfId="36880"/>
    <cellStyle name="40% - 强调文字颜色 5 2 2 5 2" xfId="36881"/>
    <cellStyle name="常规 2 3 4 2 3 5" xfId="36882"/>
    <cellStyle name="20% - 强调文字颜色 5 2 3 9" xfId="36883"/>
    <cellStyle name="常规 30 8" xfId="36884"/>
    <cellStyle name="常规 25 8" xfId="36885"/>
    <cellStyle name="常规 2 2 4 3 2 2 6" xfId="36886"/>
    <cellStyle name="常规 17 3 2 6 2" xfId="36887"/>
    <cellStyle name="常规 22 3 2 6 2" xfId="36888"/>
    <cellStyle name="常规 21 3 4 2 3" xfId="36889"/>
    <cellStyle name="常规 2 3 2 3" xfId="36890"/>
    <cellStyle name="常规 21 4 3 7" xfId="36891"/>
    <cellStyle name="常规 7 4 5 6 2 2" xfId="36892"/>
    <cellStyle name="常规 6 3 4 2 5 3" xfId="36893"/>
    <cellStyle name="常规 2 2 4 2 4 5 2" xfId="36894"/>
    <cellStyle name="60% - 强调文字颜色 4 2 2 2 8 2" xfId="36895"/>
    <cellStyle name="常规 56 2 8" xfId="36896"/>
    <cellStyle name="常规 3 5 4 5 2 2" xfId="36897"/>
    <cellStyle name="常规 6 11 3 2" xfId="36898"/>
    <cellStyle name="40% - 强调文字颜色 3 2 2 2 9" xfId="36899"/>
    <cellStyle name="60% - 强调文字颜色 1 2 2 2 3 3 3" xfId="36900"/>
    <cellStyle name="常规 3 3 2 3 5 2 2" xfId="36901"/>
    <cellStyle name="常规 3 4 2 2 2 3 2 2" xfId="36902"/>
    <cellStyle name="常规 9 5 3 3" xfId="36903"/>
    <cellStyle name="常规 6 7 8 3" xfId="36904"/>
    <cellStyle name="常规 13 3 2 4 2" xfId="36905"/>
    <cellStyle name="常规 3 4 4 2 3 2 2" xfId="36906"/>
    <cellStyle name="常规 10 2 3 3 2 2" xfId="36907"/>
    <cellStyle name="常规 7 5 8" xfId="36908"/>
    <cellStyle name="常规 3 8 2 2 4 2" xfId="36909"/>
    <cellStyle name="常规 10 8 4 3 2" xfId="36910"/>
    <cellStyle name="常规 2 2 5 2 3 3 3" xfId="36911"/>
    <cellStyle name="常规 7 2 3 3 2 3 4 2" xfId="36912"/>
    <cellStyle name="常规 3 2 2 5 3 3 2 2" xfId="36913"/>
    <cellStyle name="常规 10 3 5" xfId="36914"/>
    <cellStyle name="40% - 强调文字颜色 3 2 2 2 10" xfId="36915"/>
    <cellStyle name="常规 10 4 2 3 2 2" xfId="36916"/>
    <cellStyle name="40% - 强调文字颜色 1 2 3 2 5" xfId="36917"/>
    <cellStyle name="常规 8 2 3 3 3 2 2 2" xfId="36918"/>
    <cellStyle name="常规 6 2 3 2 4 5 2" xfId="36919"/>
    <cellStyle name="常规 3 2 2 2 2 3 7" xfId="36920"/>
    <cellStyle name="20% - 强调文字颜色 4 2 9" xfId="36921"/>
    <cellStyle name="常规 2 3 3 4 2 5 2" xfId="36922"/>
    <cellStyle name="40% - 强调文字颜色 6 2 2 2 2 2 2" xfId="36923"/>
    <cellStyle name="常规 7 5 2 3 5 2" xfId="36924"/>
    <cellStyle name="20% - 强调文字颜色 6 2 3 2 4 2" xfId="36925"/>
    <cellStyle name="常规 6 4 6 5" xfId="36926"/>
    <cellStyle name="常规 3 3 2 2 8 2" xfId="36927"/>
    <cellStyle name="常规 3 6 2 4 2 2 2" xfId="36928"/>
    <cellStyle name="常规 10 2 2 2 4 5" xfId="36929"/>
    <cellStyle name="常规 2 2 2 2 4 4 3" xfId="36930"/>
    <cellStyle name="常规 7 4 4 2 3 3 2 2" xfId="36931"/>
    <cellStyle name="60% - 强调文字颜色 4 2 2 4 6" xfId="36932"/>
    <cellStyle name="常规 6 5 2 2 3 3 4 2" xfId="36933"/>
    <cellStyle name="常规 2 2 5 2 4 2" xfId="36934"/>
    <cellStyle name="常规 10 2 2 2 4 4 3" xfId="36935"/>
    <cellStyle name="常规 10 7 7 2" xfId="36936"/>
    <cellStyle name="常规 6 3 3 9" xfId="36937"/>
    <cellStyle name="常规 3 2 2 2 2 3 5 3" xfId="36938"/>
    <cellStyle name="20% - 强调文字颜色 2 2 3 9" xfId="36939"/>
    <cellStyle name="常规 2 2 5 2 2 3 3" xfId="36940"/>
    <cellStyle name="强调文字颜色 1 2 3 2" xfId="36941"/>
    <cellStyle name="常规 10 2 3 2 2 3 2 2 2" xfId="36942"/>
    <cellStyle name="常规 6 3 3 2 6 3" xfId="36943"/>
    <cellStyle name="常规 6 10 3 8" xfId="36944"/>
    <cellStyle name="常规 7 2 5 3 4 3 3" xfId="36945"/>
    <cellStyle name="40% - 强调文字颜色 3 9 2" xfId="36946"/>
    <cellStyle name="常规 6 7 2 2 4 5 2" xfId="36947"/>
    <cellStyle name="常规 4 2 6 4 3" xfId="36948"/>
    <cellStyle name="20% - 强调文字颜色 1 2 5 3" xfId="36949"/>
    <cellStyle name="常规 10 2 2 2 2 2 3" xfId="36950"/>
    <cellStyle name="常规 3 6 3 5 2 2" xfId="36951"/>
    <cellStyle name="常规 55 3 4 2 2" xfId="36952"/>
    <cellStyle name="常规 15 4 2 4" xfId="36953"/>
    <cellStyle name="强调文字颜色 1 2 2 2 9 2" xfId="36954"/>
    <cellStyle name="常规 12 2 3 6" xfId="36955"/>
    <cellStyle name="常规 17 2" xfId="36956"/>
    <cellStyle name="常规 22 2" xfId="36957"/>
    <cellStyle name="常规 10 7 3 5 3" xfId="36958"/>
    <cellStyle name="常规 7 2 3 2 4 5" xfId="36959"/>
    <cellStyle name="常规 8 3 3 3 3 2 2" xfId="36960"/>
    <cellStyle name="40% - 强调文字颜色 5 2 2 4 3 3" xfId="36961"/>
    <cellStyle name="常规 9 7 6 2 2" xfId="36962"/>
    <cellStyle name="常规 3 9 5 6 3" xfId="36963"/>
    <cellStyle name="常规 3 2 2 4 2 2 2 2 2" xfId="36964"/>
    <cellStyle name="常规 2 4 4 2 2 5 2" xfId="36965"/>
    <cellStyle name="常规 5 12 2 2" xfId="36966"/>
    <cellStyle name="常规 10 2 5 2 3 3" xfId="36967"/>
    <cellStyle name="常规 27 3 2 2 2 2 2" xfId="36968"/>
    <cellStyle name="常规 3 7 8 2 2" xfId="36969"/>
    <cellStyle name="40% - 强调文字颜色 3 9" xfId="36970"/>
    <cellStyle name="常规 3 9 4 3 2" xfId="36971"/>
    <cellStyle name="常规 2 2 2 2 9 3" xfId="36972"/>
    <cellStyle name="常规 4 2 7 6" xfId="36973"/>
    <cellStyle name="20% - 强调文字颜色 3 2 3 3 2 3" xfId="36974"/>
    <cellStyle name="常规 3 4 2 2 2 2 2 2" xfId="36975"/>
    <cellStyle name="常规 9 4 3 3" xfId="36976"/>
    <cellStyle name="常规 3 3 3 3 3 5 2" xfId="36977"/>
    <cellStyle name="常规 9 2 4 8" xfId="36978"/>
    <cellStyle name="20% - 强调文字颜色 1 2 2 5 3" xfId="36979"/>
    <cellStyle name="常规 5 2 4 4 5" xfId="36980"/>
    <cellStyle name="常规 6 2 2 4" xfId="36981"/>
    <cellStyle name="40% - 强调文字颜色 3 2 2 6 2" xfId="36982"/>
    <cellStyle name="常规 6 2 4 3 3 3" xfId="36983"/>
    <cellStyle name="常规 2 2 3 2 5 3 2" xfId="36984"/>
    <cellStyle name="常规 9 2 3 2 4 4 2" xfId="36985"/>
    <cellStyle name="常规 2 2 11 5 2 2" xfId="36986"/>
    <cellStyle name="常规 2 2 2 2 3 2 6 3" xfId="36987"/>
    <cellStyle name="常规 2 4 3 3 4 3 2" xfId="36988"/>
    <cellStyle name="常规 8 2 5 2 3 3" xfId="36989"/>
    <cellStyle name="常规 2 4 5 3 4 3" xfId="36990"/>
    <cellStyle name="强调文字颜色 3 2 6 2 2 2" xfId="36991"/>
    <cellStyle name="40% - 强调文字颜色 1 2 3 3 5" xfId="36992"/>
    <cellStyle name="差 2 4 2 3" xfId="36993"/>
    <cellStyle name="常规 3 2 3 6 6 2" xfId="36994"/>
    <cellStyle name="常规 14 3 3 6" xfId="36995"/>
    <cellStyle name="常规 2 3 3 5 3 5 2" xfId="36996"/>
    <cellStyle name="60% - 强调文字颜色 5 2 4 3 3" xfId="36997"/>
    <cellStyle name="常规 7 5 6 5" xfId="36998"/>
    <cellStyle name="常规 22 3 2 4 3" xfId="36999"/>
    <cellStyle name="常规 17 3 2 4 3" xfId="37000"/>
    <cellStyle name="常规 3 8 3 4 3" xfId="37001"/>
    <cellStyle name="常规 2 2 6 5 6 2" xfId="37002"/>
    <cellStyle name="常规 6 5 2 2 2 2 2 2" xfId="37003"/>
    <cellStyle name="常规 13 3 3 2 3" xfId="37004"/>
    <cellStyle name="20% - 强调文字颜色 1 2 2 2 4 3" xfId="37005"/>
    <cellStyle name="20% - 强调文字颜色 2 15 2" xfId="37006"/>
    <cellStyle name="20% - 强调文字颜色 2 20 2" xfId="37007"/>
    <cellStyle name="常规 2 2 3 3 6 2 2" xfId="37008"/>
    <cellStyle name="常规 6 2 5 4 2 3" xfId="37009"/>
    <cellStyle name="20% - 强调文字颜色 2 2 2 3 2 2" xfId="37010"/>
    <cellStyle name="60% - 强调文字颜色 1 2 2 3 2 3" xfId="37011"/>
    <cellStyle name="常规 13 2 2 4 4" xfId="37012"/>
    <cellStyle name="常规 49 2 3 3 2" xfId="37013"/>
    <cellStyle name="常规 54 2 3 3 2" xfId="37014"/>
    <cellStyle name="常规 10 2 2 3 2 3 3 2 2" xfId="37015"/>
    <cellStyle name="常规 2 5 3 4 4 2 2" xfId="37016"/>
    <cellStyle name="常规 6 5 2 2 3 2" xfId="37017"/>
    <cellStyle name="常规 2 2 3 2 4 2 5 3" xfId="37018"/>
    <cellStyle name="警告文本 2 3 3 4 2" xfId="37019"/>
    <cellStyle name="20% - 强调文字颜色 3 2 3 3 4" xfId="37020"/>
    <cellStyle name="常规 7 3 3 5 5 3" xfId="37021"/>
    <cellStyle name="常规 15 3 2 4 3" xfId="37022"/>
    <cellStyle name="60% - 强调文字颜色 1 2 5 4 3" xfId="37023"/>
    <cellStyle name="常规 2 5 5 2 2" xfId="37024"/>
    <cellStyle name="常规 3 6 7 3" xfId="37025"/>
    <cellStyle name="常规 3 2 2 2 2 8" xfId="37026"/>
    <cellStyle name="检查单元格 2 2 2 8" xfId="37027"/>
    <cellStyle name="常规 2 3 3 4 2 6 2" xfId="37028"/>
    <cellStyle name="常规 6 4 7 5" xfId="37029"/>
    <cellStyle name="常规 25 2 3" xfId="37030"/>
    <cellStyle name="常规 30 2 3" xfId="37031"/>
    <cellStyle name="常规 10 6 4 3 2" xfId="37032"/>
    <cellStyle name="常规 2 2 3 4 3 4" xfId="37033"/>
    <cellStyle name="60% - 强调文字颜色 2 2 2 2 9" xfId="37034"/>
    <cellStyle name="60% - 强调文字颜色 3 2 2 4 6" xfId="37035"/>
    <cellStyle name="常规 2 3 4 3 2 2 3" xfId="37036"/>
    <cellStyle name="常规 6 3 2 2 3 2 5 2" xfId="37037"/>
    <cellStyle name="常规 2 3 2 3 2 6 2 2" xfId="37038"/>
    <cellStyle name="40% - 强调文字颜色 6 2 3 6" xfId="37039"/>
    <cellStyle name="40% - 强调文字颜色 2 2 4 4" xfId="37040"/>
    <cellStyle name="常规 12 4 2 2 2 2" xfId="37041"/>
    <cellStyle name="常规 10 2 2 2 4 3 2" xfId="37042"/>
    <cellStyle name="60% - 强调文字颜色 1 2 3 9" xfId="37043"/>
    <cellStyle name="20% - 强调文字颜色 2 2 6 4 3" xfId="37044"/>
    <cellStyle name="60% - 强调文字颜色 4 2 2 5 4 2" xfId="37045"/>
    <cellStyle name="常规 39 3 6" xfId="37046"/>
    <cellStyle name="常规 44 3 6" xfId="37047"/>
    <cellStyle name="常规 7 2 3 5 3 4" xfId="37048"/>
    <cellStyle name="常规 14 3 2 2 4" xfId="37049"/>
    <cellStyle name="常规 20 9 2" xfId="37050"/>
    <cellStyle name="常规 15 9 2" xfId="37051"/>
    <cellStyle name="常规 27 3 2 2 4 2 2" xfId="37052"/>
    <cellStyle name="常规 3 2 8 2 2" xfId="37053"/>
    <cellStyle name="常规 2 2 2 2 2 5 3 2 2" xfId="37054"/>
    <cellStyle name="常规 2 4 3 2 2 6 3" xfId="37055"/>
    <cellStyle name="常规 6 2 2 4 3 2 3" xfId="37056"/>
    <cellStyle name="常规 6 5 2 2 2 4 3" xfId="37057"/>
    <cellStyle name="强调文字颜色 2" xfId="37058" builtinId="33"/>
    <cellStyle name="常规 2 2 10 5 3" xfId="37059"/>
    <cellStyle name="常规 8 5 3 3 2 2 2" xfId="37060"/>
    <cellStyle name="常规 31 2 3 3 2 2" xfId="37061"/>
    <cellStyle name="常规 26 2 3 3 2 2" xfId="37062"/>
    <cellStyle name="常规 10 2 5 2 3 2" xfId="37063"/>
    <cellStyle name="常规 10 7 4 2 2 2" xfId="37064"/>
    <cellStyle name="强调文字颜色 6 2 2 10 2 2" xfId="37065"/>
    <cellStyle name="常规 6 4 2 4 2 4 2" xfId="37066"/>
    <cellStyle name="40% - 强调文字颜色 3 2 2 5 3" xfId="37067"/>
    <cellStyle name="常规 2 9 5 2 2 2" xfId="37068"/>
    <cellStyle name="常规 3 2 2 2 2 2 2 3 2 2" xfId="37069"/>
    <cellStyle name="40% - 强调文字颜色 3 2 2 5 2" xfId="37070"/>
    <cellStyle name="常规 2 2 2 2 3 8" xfId="37071"/>
    <cellStyle name="常规 6 5 3 4 2 5 2" xfId="37072"/>
    <cellStyle name="常规 9 7 2 4 2" xfId="37073"/>
    <cellStyle name="常规 2 9 5 5" xfId="37074"/>
    <cellStyle name="常规 2 2 4 2 2 6 2 2" xfId="37075"/>
    <cellStyle name="40% - 强调文字颜色 4 2 2 7 2" xfId="37076"/>
    <cellStyle name="60% - 强调文字颜色 2 2 2 2 8 3" xfId="37077"/>
    <cellStyle name="40% - 强调文字颜色 3" xfId="37078" builtinId="39"/>
    <cellStyle name="常规 10 2 3 2 2 2 4" xfId="37079"/>
    <cellStyle name="常规 2 3 5 5" xfId="37080"/>
    <cellStyle name="常规 13 2 2 4 3 2" xfId="37081"/>
    <cellStyle name="20% - 强调文字颜色 5 9 2" xfId="37082"/>
    <cellStyle name="常规 2 2 2 2 2 2 2 3 4 3" xfId="37083"/>
    <cellStyle name="20% - 强调文字颜色 6 2 2 7 2" xfId="37084"/>
    <cellStyle name="60% - 强调文字颜色 4 2 9" xfId="37085"/>
    <cellStyle name="常规 7 11 3" xfId="37086"/>
    <cellStyle name="常规 6 9 4 2 2" xfId="37087"/>
    <cellStyle name="常规 8 3 4 3 4 2" xfId="37088"/>
    <cellStyle name="40% - 强调文字颜色 3 2 3 8 3" xfId="37089"/>
    <cellStyle name="常规 2 5 4 6 2 2" xfId="37090"/>
    <cellStyle name="20% - 强调文字颜色 2 2 5 5" xfId="37091"/>
    <cellStyle name="常规 3 2 3 2 2 2 7" xfId="37092"/>
    <cellStyle name="常规 7 2 2 2 4 2" xfId="37093"/>
    <cellStyle name="常规 2 4 12" xfId="37094"/>
    <cellStyle name="常规 10 2 4 6 2" xfId="37095"/>
    <cellStyle name="常规 10 3 7 2" xfId="37096"/>
    <cellStyle name="常规 2 6 3 8 2" xfId="37097"/>
    <cellStyle name="常规 15 2 3 2 3 3" xfId="37098"/>
    <cellStyle name="强调文字颜色 2 2 6 2" xfId="37099"/>
    <cellStyle name="适中 2 4 3 3" xfId="37100"/>
    <cellStyle name="标题 2 2 5" xfId="37101"/>
    <cellStyle name="常规 6 2 11" xfId="37102"/>
    <cellStyle name="常规 10 3 4 2 2 2 2" xfId="37103"/>
    <cellStyle name="常规 6 15 7 2" xfId="37104"/>
    <cellStyle name="60% - 强调文字颜色 4 2 2 2 3 3 3" xfId="37105"/>
    <cellStyle name="常规 3 4 5 3 2 2" xfId="37106"/>
    <cellStyle name="20% - 强调文字颜色 1 2 5 4 3" xfId="37107"/>
    <cellStyle name="常规 9 3 5 2 3" xfId="37108"/>
    <cellStyle name="常规 2 2 3 3 3 2 6" xfId="37109"/>
    <cellStyle name="常规 9 7 4 2" xfId="37110"/>
    <cellStyle name="常规 7 2 4 2 2 3 3" xfId="37111"/>
    <cellStyle name="常规 10 4 5 2" xfId="37112"/>
    <cellStyle name="常规 2 2 3 4 2 3 4" xfId="37113"/>
    <cellStyle name="常规 46 5 3" xfId="37114"/>
    <cellStyle name="常规 51 5 3" xfId="37115"/>
    <cellStyle name="常规 10 2 3 2 7 2" xfId="37116"/>
    <cellStyle name="常规 5 2 3 2 3 4 3" xfId="37117"/>
    <cellStyle name="汇总 2 2 4 5" xfId="37118"/>
    <cellStyle name="常规 11 7 2 3" xfId="37119"/>
    <cellStyle name="40% - 强调文字颜色 6 2 3 10" xfId="37120"/>
    <cellStyle name="常规 10 2 2 2 4 2" xfId="37121"/>
    <cellStyle name="常规 31 7 2 2" xfId="37122"/>
    <cellStyle name="常规 26 7 2 2" xfId="37123"/>
    <cellStyle name="常规 9 2 2 2 9" xfId="37124"/>
    <cellStyle name="常规 9 4 4 2 2 2" xfId="37125"/>
    <cellStyle name="常规 2 2 3 4 2 2 5 2" xfId="37126"/>
    <cellStyle name="常规 6 6 2 4 7 2" xfId="37127"/>
    <cellStyle name="常规 2 2 2 3 2 2 2 4 3" xfId="37128"/>
    <cellStyle name="常规 4 2 2 2 3 6 2" xfId="37129"/>
    <cellStyle name="常规 3 2 3 3 2 3 4 2" xfId="37130"/>
    <cellStyle name="常规 15 2 2 4 2 2 2" xfId="37131"/>
    <cellStyle name="常规 2 2 3 3 3 3 2" xfId="37132"/>
    <cellStyle name="常规 7 7 2 5 3" xfId="37133"/>
    <cellStyle name="常规 24 2 2 2" xfId="37134"/>
    <cellStyle name="常规 19 2 2 2" xfId="37135"/>
    <cellStyle name="常规 2 2 3 2 3 4 5 3" xfId="37136"/>
    <cellStyle name="20% - 强调文字颜色 5 2 2 3 2 2" xfId="37137"/>
    <cellStyle name="常规 30 2 5" xfId="37138"/>
    <cellStyle name="常规 25 2 5" xfId="37139"/>
    <cellStyle name="40% - 强调文字颜色 4 2 2 5 5" xfId="37140"/>
    <cellStyle name="常规 2 2 2 4 2 2 4 3" xfId="37141"/>
    <cellStyle name="常规 5 3 3 3 2 3" xfId="37142"/>
    <cellStyle name="常规 26 2 2 5 3" xfId="37143"/>
    <cellStyle name="常规 31 2 2 5 3" xfId="37144"/>
    <cellStyle name="常规 6 2 2 2 2" xfId="37145"/>
    <cellStyle name="常规 5 2 4 4 3 2" xfId="37146"/>
    <cellStyle name="差" xfId="37147" builtinId="27"/>
    <cellStyle name="40% - 强调文字颜色 5 2 4 2" xfId="37148"/>
    <cellStyle name="40% - 强调文字颜色 4 2 3 2 3 3" xfId="37149"/>
    <cellStyle name="标题 1 2 3 2" xfId="37150"/>
    <cellStyle name="常规 15 3 9 2" xfId="37151"/>
    <cellStyle name="常规 10 2 8 5" xfId="37152"/>
    <cellStyle name="常规 7 2 3 2 2 7" xfId="37153"/>
    <cellStyle name="常规 2 2 2 2 2 3 2 4 2 2" xfId="37154"/>
    <cellStyle name="常规 8 5 2 6 2" xfId="37155"/>
    <cellStyle name="常规 3 2 3 6 5 3" xfId="37156"/>
    <cellStyle name="常规 15 4 8 2" xfId="37157"/>
    <cellStyle name="常规 4 3 2 2 2 3 3" xfId="37158"/>
    <cellStyle name="常规 27 2 2 3 4" xfId="37159"/>
    <cellStyle name="常规 10 7 2 3 2 2 2" xfId="37160"/>
    <cellStyle name="常规 29 3 3 2" xfId="37161"/>
    <cellStyle name="常规 34 3 3 2" xfId="37162"/>
    <cellStyle name="20% - 强调文字颜色 1 2 2 3 2 3" xfId="37163"/>
    <cellStyle name="60% - 强调文字颜色 5 2 2 10" xfId="37164"/>
    <cellStyle name="20% - 强调文字颜色 4 2 2 2 3 3 3" xfId="37165"/>
    <cellStyle name="40% - 强调文字颜色 6 2 8" xfId="37166"/>
    <cellStyle name="常规 27 3 4 5" xfId="37167"/>
    <cellStyle name="常规 5 4 4 5 2" xfId="37168"/>
    <cellStyle name="常规 2 3 3 3 2 3 2 2" xfId="37169"/>
    <cellStyle name="常规 10 2 5 4 2 3" xfId="37170"/>
    <cellStyle name="常规 5 5 2 3 3 3" xfId="37171"/>
    <cellStyle name="20% - 强调文字颜色 4 2 3 2 2 3" xfId="37172"/>
    <cellStyle name="常规 2 4 3 3 2 7 2" xfId="37173"/>
    <cellStyle name="常规 6 6 3 6 3" xfId="37174"/>
    <cellStyle name="常规 2 3 4 7" xfId="37175"/>
    <cellStyle name="常规 10 3 3 6 2" xfId="37176"/>
    <cellStyle name="常规 8 2 2 3 2 3 2 2" xfId="37177"/>
    <cellStyle name="40% - 强调文字颜色 2 18" xfId="37178"/>
    <cellStyle name="常规 12 4 7 2" xfId="37179"/>
    <cellStyle name="常规 7 2 3 3 3 5 2" xfId="37180"/>
    <cellStyle name="20% - 强调文字颜色 6 2 11 2" xfId="37181"/>
    <cellStyle name="常规 13 3 3 2 2" xfId="37182"/>
    <cellStyle name="常规 7 2 4 3 2 2 3 3" xfId="37183"/>
    <cellStyle name="60% - 强调文字颜色 2 2 2 2 6" xfId="37184"/>
    <cellStyle name="常规 6 8 2 2 3 4 2" xfId="37185"/>
    <cellStyle name="常规 2 9 3 4 2 2" xfId="37186"/>
    <cellStyle name="常规 2 3 2 3 3 4" xfId="37187"/>
    <cellStyle name="常规 11 5 3 3 2" xfId="37188"/>
    <cellStyle name="常规 10 3 2 4 3 2" xfId="37189"/>
    <cellStyle name="常规 6 6 2 4 4 2" xfId="37190"/>
    <cellStyle name="40% - 强调文字颜色 3 2 2 3 3 3" xfId="37191"/>
    <cellStyle name="常规 2 2 2 8 2" xfId="37192"/>
    <cellStyle name="常规 19 7 2" xfId="37193"/>
    <cellStyle name="常规 24 7 2" xfId="37194"/>
    <cellStyle name="20% - 强调文字颜色 5 2 2 8 2" xfId="37195"/>
    <cellStyle name="常规 7 4 4 2 4 2 2" xfId="37196"/>
    <cellStyle name="常规 10 2 2 2 2 3 4" xfId="37197"/>
    <cellStyle name="常规 10 5 6" xfId="37198"/>
    <cellStyle name="常规 2 5 2 2 2 3 2 3" xfId="37199"/>
    <cellStyle name="20% - 强调文字颜色 6 2 2 2 3 3 3" xfId="37200"/>
    <cellStyle name="差 2 5 4" xfId="37201"/>
    <cellStyle name="常规 10 11 4 3" xfId="37202"/>
    <cellStyle name="常规 3 2 2 5 2" xfId="37203"/>
    <cellStyle name="常规 9 2 4 2 8" xfId="37204"/>
    <cellStyle name="常规 2 4 3 3 2 3 4 2" xfId="37205"/>
    <cellStyle name="40% - 强调文字颜色 2 2 3 9 3" xfId="37206"/>
    <cellStyle name="常规 5 2 4 4 2 2 2" xfId="37207"/>
    <cellStyle name="强调文字颜色 5 2 4 4" xfId="37208"/>
    <cellStyle name="常规 6 2 6 3 2" xfId="37209"/>
    <cellStyle name="常规 6 4 2 3 3 2 3" xfId="37210"/>
    <cellStyle name="常规 4 2 3 2 2 5 2 2" xfId="37211"/>
    <cellStyle name="常规 6 6 5 7" xfId="37212"/>
    <cellStyle name="常规 2 2 3 2 2 2 2" xfId="37213"/>
    <cellStyle name="40% - 强调文字颜色 4 2 2 2 3 3 2" xfId="37214"/>
    <cellStyle name="常规 4 3 4 2 5 2 2" xfId="37215"/>
    <cellStyle name="常规 7 2 4 2 3 3" xfId="37216"/>
    <cellStyle name="常规 2 3 3 2 4 3 2" xfId="37217"/>
    <cellStyle name="常规 6 11 2 3 2 3" xfId="37218"/>
    <cellStyle name="常规 25 3 3 2" xfId="37219"/>
    <cellStyle name="常规 30 3 3 2" xfId="37220"/>
    <cellStyle name="常规 15 2 3 7 3" xfId="37221"/>
    <cellStyle name="常规 10 6 4 4 2 2" xfId="37222"/>
    <cellStyle name="常规 10 2 2 2 3 6 2" xfId="37223"/>
    <cellStyle name="常规 15 3 3 2 5 2" xfId="37224"/>
    <cellStyle name="标题 6" xfId="37225"/>
    <cellStyle name="常规 8 2 3 2 4 2" xfId="37226"/>
    <cellStyle name="常规 5 8 3 2 2" xfId="37227"/>
    <cellStyle name="常规 3 5 3 4" xfId="37228"/>
    <cellStyle name="常规 2 3 6 7 2" xfId="37229"/>
    <cellStyle name="常规 7 3 3 2 2 6" xfId="37230"/>
    <cellStyle name="常规 37 4 4" xfId="37231"/>
    <cellStyle name="常规 42 4 4" xfId="37232"/>
    <cellStyle name="常规 10 2 4 4 3 2" xfId="37233"/>
    <cellStyle name="60% - 强调文字颜色 4 2 2 3 2 2" xfId="37234"/>
    <cellStyle name="常规 3 2 2 7 3" xfId="37235"/>
    <cellStyle name="常规 6 7 2 4 3 3" xfId="37236"/>
    <cellStyle name="常规 10 2 3 2 4 5 3" xfId="37237"/>
    <cellStyle name="常规 51 2 6 3" xfId="37238"/>
    <cellStyle name="常规 46 2 6 3" xfId="37239"/>
    <cellStyle name="常规 22" xfId="37240"/>
    <cellStyle name="常规 17" xfId="37241"/>
    <cellStyle name="常规 10 2 2 2 7 3" xfId="37242"/>
    <cellStyle name="输出 2 2 11" xfId="37243"/>
    <cellStyle name="常规 6 7 2 3 4 2 2" xfId="37244"/>
    <cellStyle name="常规 2 2 3 3 6" xfId="37245"/>
    <cellStyle name="常规 4 2 2 4 3 5 2" xfId="37246"/>
    <cellStyle name="20% - 强调文字颜色 2 2 2 3" xfId="37247"/>
    <cellStyle name="常规 6 2 3 5 2 2 2" xfId="37248"/>
    <cellStyle name="常规 19 6 2" xfId="37249"/>
    <cellStyle name="常规 24 6 2" xfId="37250"/>
    <cellStyle name="20% - 强调文字颜色 5 2 2 7 2" xfId="37251"/>
    <cellStyle name="常规 10 2 2 2 2 2 4" xfId="37252"/>
    <cellStyle name="常规 6 18 3" xfId="37253"/>
    <cellStyle name="常规 3 2 2 3 2 7 3" xfId="37254"/>
    <cellStyle name="60% - 强调文字颜色 5 2 3 2 3 2" xfId="37255"/>
    <cellStyle name="常规 7 4 5 5 2" xfId="37256"/>
    <cellStyle name="好 2 2 4 4 2 2" xfId="37257"/>
    <cellStyle name="常规 5 2 4 2 6 2" xfId="37258"/>
    <cellStyle name="常规 3 3 5 8" xfId="37259"/>
    <cellStyle name="常规 21 2 6 3 2 2" xfId="37260"/>
    <cellStyle name="常规 2 8 7 3" xfId="37261"/>
    <cellStyle name="常规 2 4 7 2 2" xfId="37262"/>
    <cellStyle name="常规 2 4 7 4 2" xfId="37263"/>
    <cellStyle name="常规 2 4 3 2 3 2" xfId="37264"/>
    <cellStyle name="常规 10 2 2 2 3 5 3" xfId="37265"/>
    <cellStyle name="常规 3 4 2 2 2" xfId="37266"/>
    <cellStyle name="常规 10 2 4 3 2 2" xfId="37267"/>
    <cellStyle name="常规 5 5 3" xfId="37268"/>
    <cellStyle name="常规 3 7 2 3 2 2 2" xfId="37269"/>
    <cellStyle name="检查单元格 2 3 2 4 2 2" xfId="37270"/>
    <cellStyle name="常规 2 3 4 2 2 3 3 3" xfId="37271"/>
    <cellStyle name="常规 27 2" xfId="37272"/>
    <cellStyle name="常规 32 2" xfId="37273"/>
    <cellStyle name="20% - 强调文字颜色 5 2 5 3" xfId="37274"/>
    <cellStyle name="常规 10 2 4 4 3 3" xfId="37275"/>
    <cellStyle name="60% - 强调文字颜色 4 2 2 3 2 3" xfId="37276"/>
    <cellStyle name="常规 2 4 3 3 2 4 3 2" xfId="37277"/>
    <cellStyle name="常规 7 2 3 2 3 2 2 2" xfId="37278"/>
    <cellStyle name="20% - 强调文字颜色 1 2 2 2 9 3" xfId="37279"/>
    <cellStyle name="60% - 强调文字颜色 6 2 2 10" xfId="37280"/>
    <cellStyle name="常规 2 2 2 3 2 2 2 3 2 2" xfId="37281"/>
    <cellStyle name="常规 7 4 2 2 3 4 3" xfId="37282"/>
    <cellStyle name="40% - 强调文字颜色 6 2 4 2 3" xfId="37283"/>
    <cellStyle name="60% - 强调文字颜色 1 2 2 2 7" xfId="37284"/>
    <cellStyle name="好 2 10 3" xfId="37285"/>
    <cellStyle name="常规 2 3 2 2 2 3 4 2 2" xfId="37286"/>
    <cellStyle name="常规 42 3 2" xfId="37287"/>
    <cellStyle name="常规 37 3 2" xfId="37288"/>
    <cellStyle name="40% - 强调文字颜色 5 2 6 3 2" xfId="37289"/>
    <cellStyle name="常规 4 2 5 4 2 2 2" xfId="37290"/>
    <cellStyle name="常规 28 2 2 3 2 2" xfId="37291"/>
    <cellStyle name="常规 33 2 2 3 2 2" xfId="37292"/>
    <cellStyle name="好 2 3 2 3 2 2" xfId="37293"/>
    <cellStyle name="常规 8 2 4 5 2" xfId="37294"/>
    <cellStyle name="常规 2 2 2 2 2 5 5" xfId="37295"/>
    <cellStyle name="常规 27 3 2 3" xfId="37296"/>
    <cellStyle name="常规 32 3 2 3" xfId="37297"/>
    <cellStyle name="常规 9 2 3 5 4 2 2" xfId="37298"/>
    <cellStyle name="常规 11 6 2 2 7" xfId="37299"/>
    <cellStyle name="常规 2 2 2 3 4 6 2" xfId="37300"/>
    <cellStyle name="强调文字颜色 2 2 2 10" xfId="37301"/>
    <cellStyle name="常规 2 8 2 2 6 3" xfId="37302"/>
    <cellStyle name="常规 4 2 2 3 6 2 2" xfId="37303"/>
    <cellStyle name="20% - 强调文字颜色 4 2 2 5 6" xfId="37304"/>
    <cellStyle name="40% - 强调文字颜色 4 2 7" xfId="37305"/>
    <cellStyle name="常规 12" xfId="37306"/>
    <cellStyle name="常规 5 2 4 4 2 2" xfId="37307"/>
    <cellStyle name="常规 10 2 2 4 3 4 2 2" xfId="37308"/>
    <cellStyle name="常规 6 5 2 3 6" xfId="37309"/>
    <cellStyle name="20% - 强调文字颜色 5 2 3 2 5" xfId="37310"/>
    <cellStyle name="常规 24 3 4 3" xfId="37311"/>
    <cellStyle name="常规 2 2 3 4 2 6" xfId="37312"/>
    <cellStyle name="常规 2 2 3 3 4 5 3" xfId="37313"/>
    <cellStyle name="20% - 强调文字颜色 5 2 2 4 4 3" xfId="37314"/>
    <cellStyle name="60% - 强调文字颜色 3 2 3 3 3 3" xfId="37315"/>
    <cellStyle name="常规 6 2 3 2 2 4 2 2" xfId="37316"/>
    <cellStyle name="常规 2 6 2 3 5 2" xfId="37317"/>
    <cellStyle name="常规 22 4 3 5" xfId="37318"/>
    <cellStyle name="常规 17 4 3 5" xfId="37319"/>
    <cellStyle name="常规 34 7 3" xfId="37320"/>
    <cellStyle name="常规 29 7 3" xfId="37321"/>
    <cellStyle name="解释性文本 2 2 5 3" xfId="37322"/>
    <cellStyle name="常规 22 3 2 2" xfId="37323"/>
    <cellStyle name="常规 17 3 2 2" xfId="37324"/>
    <cellStyle name="常规 7 5 3 5 3" xfId="37325"/>
    <cellStyle name="常规 4 2 2 3 2 7" xfId="37326"/>
    <cellStyle name="强调文字颜色 5 2 5 2 2" xfId="37327"/>
    <cellStyle name="60% - 强调文字颜色 3 2 5 2" xfId="37328"/>
    <cellStyle name="常规 7 3 2 2 4 6" xfId="37329"/>
    <cellStyle name="常规 9 13" xfId="37330"/>
    <cellStyle name="常规 2 2 6 9 2" xfId="37331"/>
    <cellStyle name="20% - 强调文字颜色 1 2 6 4" xfId="37332"/>
    <cellStyle name="强调文字颜色 6 2 2 2 2 3 3" xfId="37333"/>
    <cellStyle name="常规 2 6 4 2 3" xfId="37334"/>
    <cellStyle name="40% - 强调文字颜色 2 2 2 4 4 2" xfId="37335"/>
    <cellStyle name="常规 2 2 2 2 2 2 3 2 2" xfId="37336"/>
    <cellStyle name="常规 10 2 2 2 3 4 2 2" xfId="37337"/>
    <cellStyle name="40% - 强调文字颜色 2 17" xfId="37338"/>
    <cellStyle name="好 3 2 2 4 2 2" xfId="37339"/>
    <cellStyle name="常规 2 2 7 3 2 3 2" xfId="37340"/>
    <cellStyle name="好 2 4 9 3" xfId="37341"/>
    <cellStyle name="常规 2 3 2 4 7 2" xfId="37342"/>
    <cellStyle name="常规 4 4 2 5 3" xfId="37343"/>
    <cellStyle name="常规 14 3 2 2 6" xfId="37344"/>
    <cellStyle name="20% - 强调文字颜色 5 2 2 2 8 2" xfId="37345"/>
    <cellStyle name="常规 9 6 3 3 2" xfId="37346"/>
    <cellStyle name="常规 10 3 2 2 3 3 3" xfId="37347"/>
    <cellStyle name="常规 6 4 5 3 2 2 2" xfId="37348"/>
    <cellStyle name="常规 6 4 4 3 2 3" xfId="37349"/>
    <cellStyle name="常规 2 2 5 2 5 2 2" xfId="37350"/>
    <cellStyle name="常规 2 6 4 2 5" xfId="37351"/>
    <cellStyle name="常规 7 5 2 2 2 2" xfId="37352"/>
    <cellStyle name="20% - 强调文字颜色 6 2 2 2 2 3 2" xfId="37353"/>
    <cellStyle name="常规 6 4 4 2 5 3" xfId="37354"/>
    <cellStyle name="常规 20 2 2 4 2 2" xfId="37355"/>
    <cellStyle name="常规 15 2 2 4 2 2" xfId="37356"/>
    <cellStyle name="常规 4 2 2 2 3 6" xfId="37357"/>
    <cellStyle name="常规 3 2 3 3 2 3 4" xfId="37358"/>
    <cellStyle name="常规 6 3 7 2 3" xfId="37359"/>
    <cellStyle name="常规 3 9 2 3 3 2 2" xfId="37360"/>
    <cellStyle name="常规 2 2 4 6 5 3" xfId="37361"/>
    <cellStyle name="常规 6 6 3 6" xfId="37362"/>
    <cellStyle name="常规 6 4 5 3 2 2" xfId="37363"/>
    <cellStyle name="常规 11 5 2 7" xfId="37364"/>
    <cellStyle name="常规 40 2 2 2 3" xfId="37365"/>
    <cellStyle name="常规 35 2 2 2 3" xfId="37366"/>
    <cellStyle name="常规 2 4 2 5 4 3" xfId="37367"/>
    <cellStyle name="强调文字颜色 3 2 3 4 2 2" xfId="37368"/>
    <cellStyle name="常规 2 6 4 2 5 2 3" xfId="37369"/>
    <cellStyle name="常规 2 2 5 2 5 2" xfId="37370"/>
    <cellStyle name="常规 2 2 2 3 2 2 3" xfId="37371"/>
    <cellStyle name="60% - 强调文字颜色 4 2 11" xfId="37372"/>
    <cellStyle name="常规 10 2 5 2 2 3" xfId="37373"/>
    <cellStyle name="40% - 强调文字颜色 2 9" xfId="37374"/>
    <cellStyle name="常规 5 4 2 2 2" xfId="37375"/>
    <cellStyle name="常规 2 2 2 2 8 3" xfId="37376"/>
    <cellStyle name="20% - 强调文字颜色 1 2 7" xfId="37377"/>
    <cellStyle name="常规 6 8 2 8 2" xfId="37378"/>
    <cellStyle name="常规 4 2 6 6" xfId="37379"/>
    <cellStyle name="常规 3 3 2 2 5 3" xfId="37380"/>
    <cellStyle name="20% - 强调文字颜色 5 2 2 2 4 3" xfId="37381"/>
    <cellStyle name="常规 7 3 3 2 6 2 2" xfId="37382"/>
    <cellStyle name="强调文字颜色 4 2 2 4 6" xfId="37383"/>
    <cellStyle name="常规 2 2 2 2 3 6 2 2" xfId="37384"/>
    <cellStyle name="常规 4 3 7 2" xfId="37385"/>
    <cellStyle name="常规 3 2 3 3 4 5 3" xfId="37386"/>
    <cellStyle name="强调文字颜色 4 2 2 2 5" xfId="37387"/>
    <cellStyle name="常规 9 2 7 4 3" xfId="37388"/>
    <cellStyle name="常规 6 4 2 3 3 2 2" xfId="37389"/>
    <cellStyle name="常规 6 5 7 3 2 2" xfId="37390"/>
    <cellStyle name="常规 3 2 3 3 4 5 2" xfId="37391"/>
    <cellStyle name="常规 7 3 5 6" xfId="37392"/>
    <cellStyle name="60% - 强调文字颜色 5 2 2 2 4" xfId="37393"/>
    <cellStyle name="好 2 2 3 4 3" xfId="37394"/>
    <cellStyle name="常规 4 3 2 2 3 3 2 2" xfId="37395"/>
    <cellStyle name="常规 13 3 5 3" xfId="37396"/>
    <cellStyle name="常规 2 2 2 2 6 2 2" xfId="37397"/>
    <cellStyle name="常规 6 12 4" xfId="37398"/>
    <cellStyle name="40% - 强调文字颜色 6 2 2 4 6" xfId="37399"/>
    <cellStyle name="常规 27 3 3 4 3" xfId="37400"/>
    <cellStyle name="20% - 强调文字颜色 5 19" xfId="37401"/>
    <cellStyle name="适中 2 2 3 4 3" xfId="37402"/>
    <cellStyle name="20% - 强调文字颜色 2 2 10 2" xfId="37403"/>
    <cellStyle name="常规 7 2 3 5 7" xfId="37404"/>
    <cellStyle name="常规 14 3 2 6" xfId="37405"/>
    <cellStyle name="常规 6 10 4 2 4 2" xfId="37406"/>
    <cellStyle name="40% - 强调文字颜色 4 2 3 2 2 2" xfId="37407"/>
    <cellStyle name="常规 2 6 5 4 2 2" xfId="37408"/>
    <cellStyle name="警告文本 2 4 3 3" xfId="37409"/>
    <cellStyle name="60% - 强调文字颜色 6 2 6 4 3" xfId="37410"/>
    <cellStyle name="常规 10 7 5 3" xfId="37411"/>
    <cellStyle name="常规 2 2 4 7 3" xfId="37412"/>
    <cellStyle name="常规 6 6 2 6 3 3" xfId="37413"/>
    <cellStyle name="40% - 强调文字颜色 6 2 2 2 2 3 2" xfId="37414"/>
    <cellStyle name="60% - 强调文字颜色 2 2 2 2 2 2" xfId="37415"/>
    <cellStyle name="标题 4 2 2 2 2 2" xfId="37416"/>
    <cellStyle name="常规 8 4 6" xfId="37417"/>
    <cellStyle name="常规 12 2 2 4 3 2" xfId="37418"/>
    <cellStyle name="常规 10 8 2 4" xfId="37419"/>
    <cellStyle name="常规 2 2 2 2 3 2 3 2" xfId="37420"/>
    <cellStyle name="常规 7 3 2 9" xfId="37421"/>
    <cellStyle name="常规 11 7 6 2" xfId="37422"/>
    <cellStyle name="常规 6 5 2 2 3 2 2 2 2" xfId="37423"/>
    <cellStyle name="强调文字颜色 6 2 2 11" xfId="37424"/>
    <cellStyle name="常规 10 7 4 3" xfId="37425"/>
    <cellStyle name="60% - 强调文字颜色 6 2 6 3 3" xfId="37426"/>
    <cellStyle name="常规 2 11 2 3" xfId="37427"/>
    <cellStyle name="常规 54 6 3" xfId="37428"/>
    <cellStyle name="常规 49 6 3" xfId="37429"/>
    <cellStyle name="常规 6 9 2 2 3" xfId="37430"/>
    <cellStyle name="常规 2 4 4 2 3 4 2" xfId="37431"/>
    <cellStyle name="常规 14 2 2 2" xfId="37432"/>
    <cellStyle name="常规 7 2 2 5 3" xfId="37433"/>
    <cellStyle name="常规 56 4 2 2" xfId="37434"/>
    <cellStyle name="常规 61 4 2 2" xfId="37435"/>
    <cellStyle name="强调文字颜色 6 2 2 5 4 2" xfId="37436"/>
    <cellStyle name="40% - 强调文字颜色 1 6 2" xfId="37437"/>
    <cellStyle name="常规 9 2 2 3 4 4 2" xfId="37438"/>
    <cellStyle name="常规 2 6 2 6 2 2" xfId="37439"/>
    <cellStyle name="常规 3 8 2 2 2 2 2" xfId="37440"/>
    <cellStyle name="常规 7 3 8 2" xfId="37441"/>
    <cellStyle name="常规 10 2 2 2 3 3 2" xfId="37442"/>
    <cellStyle name="20% - 强调文字颜色 2 2 5 4 3" xfId="37443"/>
    <cellStyle name="常规 2 3 3 3 2 3 2 3" xfId="37444"/>
    <cellStyle name="40% - 强调文字颜色 6 2 2 2 2 2 3" xfId="37445"/>
    <cellStyle name="20% - 强调文字颜色 6 2 3 2 4 3" xfId="37446"/>
    <cellStyle name="常规 6 4 6 6" xfId="37447"/>
    <cellStyle name="汇总 2 2 9 2 2" xfId="37448"/>
    <cellStyle name="常规 6 2 4 4 3 2" xfId="37449"/>
    <cellStyle name="常规 4 2 4 3 5 2" xfId="37450"/>
    <cellStyle name="常规 3 2 2 2 2 6 3" xfId="37451"/>
    <cellStyle name="常规 2 2 3 2 9 2 2" xfId="37452"/>
    <cellStyle name="常规 5 2 7 5 2" xfId="37453"/>
    <cellStyle name="常规 11 9 5" xfId="37454"/>
    <cellStyle name="20% - 强调文字颜色 1 2 6 2" xfId="37455"/>
    <cellStyle name="常规 2 2 2 2 8 2 2" xfId="37456"/>
    <cellStyle name="常规 4 2 6 5 2" xfId="37457"/>
    <cellStyle name="常规 19 8 2" xfId="37458"/>
    <cellStyle name="常规 24 8 2" xfId="37459"/>
    <cellStyle name="20% - 强调文字颜色 5 2 2 9 2" xfId="37460"/>
    <cellStyle name="常规 10 2 9 2" xfId="37461"/>
    <cellStyle name="常规 3 2 2 4 2 3 3 2 2" xfId="37462"/>
    <cellStyle name="常规 7 2 3 2 3 4" xfId="37463"/>
    <cellStyle name="40% - 强调文字颜色 5 2 5" xfId="37464"/>
    <cellStyle name="40% - 强调文字颜色 5 2 2 4 2 2" xfId="37465"/>
    <cellStyle name="常规 30 5 2 2 2" xfId="37466"/>
    <cellStyle name="20% - 强调文字颜色 2 2 2 7" xfId="37467"/>
    <cellStyle name="标题 1 2 2 2 3" xfId="37468"/>
    <cellStyle name="常规 10 2 2 2 2 6" xfId="37469"/>
    <cellStyle name="常规 16 4 2" xfId="37470"/>
    <cellStyle name="常规 21 4 2" xfId="37471"/>
    <cellStyle name="常规 8 2 2 2 2 3 4 2" xfId="37472"/>
    <cellStyle name="40% - 强调文字颜色 5 2 12 2" xfId="37473"/>
    <cellStyle name="常规 10 10 6 2 2" xfId="37474"/>
    <cellStyle name="常规 7 2 4 2 2 2 4" xfId="37475"/>
    <cellStyle name="常规 10 4 4 3" xfId="37476"/>
    <cellStyle name="常规 9 4 4 2 2" xfId="37477"/>
    <cellStyle name="常规 2 2 3 4 2 2 5" xfId="37478"/>
    <cellStyle name="常规 5 5 5 2" xfId="37479"/>
    <cellStyle name="60% - 强调文字颜色 6 2 3 3 3" xfId="37480"/>
    <cellStyle name="20% - 强调文字颜色 2 2 2 3 4" xfId="37481"/>
    <cellStyle name="20% - 强调文字颜色 2 17" xfId="37482"/>
    <cellStyle name="常规 2 9 8" xfId="37483"/>
    <cellStyle name="常规 6 4 3 2 2 2 2" xfId="37484"/>
    <cellStyle name="常规 3 2 3 2 2 2 3 2 2" xfId="37485"/>
    <cellStyle name="常规 27 3 2 2 3 2" xfId="37486"/>
    <cellStyle name="常规 3 7 9 2" xfId="37487"/>
    <cellStyle name="常规 57 2 5 3" xfId="37488"/>
    <cellStyle name="20% - 强调文字颜色 1 2 3 10" xfId="37489"/>
    <cellStyle name="常规 3 3 4 9" xfId="37490"/>
    <cellStyle name="常规 5 2 4 2 5 3" xfId="37491"/>
    <cellStyle name="常规 7 2 4 3 8" xfId="37492"/>
    <cellStyle name="常规 17 3 3 3 2 2" xfId="37493"/>
    <cellStyle name="常规 22 3 3 3 2 2" xfId="37494"/>
    <cellStyle name="60% - 强调文字颜色 2 2 2 5 3 2" xfId="37495"/>
    <cellStyle name="常规 10 2 2 2 3 3" xfId="37496"/>
    <cellStyle name="常规 2 8 2 7" xfId="37497"/>
    <cellStyle name="常规 6 5 3 2 2 4 2 2" xfId="37498"/>
    <cellStyle name="20% - 强调文字颜色 5 2 2 2 9 3" xfId="37499"/>
    <cellStyle name="40% - 强调文字颜色 1 4" xfId="37500"/>
    <cellStyle name="强调文字颜色 6 2 2 5 2" xfId="37501"/>
    <cellStyle name="常规 2 2 3 2 2 6 2 2" xfId="37502"/>
    <cellStyle name="常规 10 2 2 3 2 4 3" xfId="37503"/>
    <cellStyle name="常规 6 2 6 7 2 2" xfId="37504"/>
    <cellStyle name="标题 2 2 2 4" xfId="37505"/>
    <cellStyle name="常规 7 6 10 2" xfId="37506"/>
    <cellStyle name="常规 12 4 6" xfId="37507"/>
    <cellStyle name="常规 26 2 7 2" xfId="37508"/>
    <cellStyle name="常规 31 2 7 2" xfId="37509"/>
    <cellStyle name="常规 7 3 2 6 6 2" xfId="37510"/>
    <cellStyle name="常规 15 2 3 5 2" xfId="37511"/>
    <cellStyle name="40% - 强调文字颜色 3 2 4" xfId="37512"/>
    <cellStyle name="常规 13 4 2 3 2" xfId="37513"/>
    <cellStyle name="20% - 强调文字颜色 3 2 3 9 2" xfId="37514"/>
    <cellStyle name="常规 4 2 6 2 2 3" xfId="37515"/>
    <cellStyle name="计算 2 4" xfId="37516"/>
    <cellStyle name="40% - 强调文字颜色 6 2 2 4 3 3" xfId="37517"/>
    <cellStyle name="强调文字颜色 5 2 2 3 4 3" xfId="37518"/>
    <cellStyle name="常规 38 7 2" xfId="37519"/>
    <cellStyle name="常规 43 7 2" xfId="37520"/>
    <cellStyle name="20% - 强调文字颜色 3 4" xfId="37521"/>
    <cellStyle name="常规 7 2 3 4 2 2 5 2" xfId="37522"/>
    <cellStyle name="常规 2 2 4 3 2 2 2" xfId="37523"/>
    <cellStyle name="常规 6 8 2 2 7" xfId="37524"/>
    <cellStyle name="常规 3 2 2 2 2 2 8" xfId="37525"/>
    <cellStyle name="40% - 强调文字颜色 3 2 2 2 3 2" xfId="37526"/>
    <cellStyle name="常规 4 3 3 2 2 3 3" xfId="37527"/>
    <cellStyle name="常规 7 2 2 3 3 4 2" xfId="37528"/>
    <cellStyle name="20% - 强调文字颜色 1 2 10 2" xfId="37529"/>
    <cellStyle name="常规 3 2 2 3 2 2 7 2" xfId="37530"/>
    <cellStyle name="常规 6 13 7 2" xfId="37531"/>
    <cellStyle name="常规 2 3 2 5 5 3" xfId="37532"/>
    <cellStyle name="常规 2 3 4 2 3 2 3" xfId="37533"/>
    <cellStyle name="40% - 强调文字颜色 6 2 4 5" xfId="37534"/>
    <cellStyle name="60% - 强调文字颜色 2 2 6 2 3" xfId="37535"/>
    <cellStyle name="常规 21 3 3 2 3" xfId="37536"/>
    <cellStyle name="常规 4 17 2" xfId="37537"/>
    <cellStyle name="常规 2 3 5 4 3" xfId="37538"/>
    <cellStyle name="常规 4 2 6 2 4 3" xfId="37539"/>
    <cellStyle name="常规 9 2 4 3 4 2 2" xfId="37540"/>
    <cellStyle name="20% - 强调文字颜色 1 2 3 4 3" xfId="37541"/>
    <cellStyle name="20% - 强调文字颜色 3 16 2" xfId="37542"/>
    <cellStyle name="常规 7 2 9" xfId="37543"/>
    <cellStyle name="常规 2 2 5 5" xfId="37544"/>
    <cellStyle name="常规 7 2 2 2 2 2 6" xfId="37545"/>
    <cellStyle name="常规 10 5 3 3" xfId="37546"/>
    <cellStyle name="40% - 强调文字颜色 2 2 6" xfId="37547"/>
    <cellStyle name="60% - 强调文字颜色 6 2 4 2 3" xfId="37548"/>
    <cellStyle name="40% - 强调文字颜色 1 2 2 2 8 2" xfId="37549"/>
    <cellStyle name="常规 2 6 5 4 3" xfId="37550"/>
    <cellStyle name="常规 2 3 7 2 3" xfId="37551"/>
    <cellStyle name="常规 7 8 10" xfId="37552"/>
    <cellStyle name="40% - 强调文字颜色 5 2 3 4 2" xfId="37553"/>
    <cellStyle name="差 2 7" xfId="37554"/>
    <cellStyle name="常规 6 2 2 2 2 2 7" xfId="37555"/>
    <cellStyle name="常规 9 6 2 3 4 3" xfId="37556"/>
    <cellStyle name="40% - 强调文字颜色 6 2 2 2 3 4" xfId="37557"/>
    <cellStyle name="20% - 强调文字颜色 5 2 2 2 8 3" xfId="37558"/>
    <cellStyle name="常规 15 7 7" xfId="37559"/>
    <cellStyle name="常规 2 9 4 2 2 2" xfId="37560"/>
    <cellStyle name="常规 3 2 2 5 3 6" xfId="37561"/>
    <cellStyle name="解释性文本 2 4 5 2" xfId="37562"/>
    <cellStyle name="常规 36 7 2" xfId="37563"/>
    <cellStyle name="常规 41 7 2" xfId="37564"/>
    <cellStyle name="60% - 强调文字颜色 3 2 3 3 4 3" xfId="37565"/>
    <cellStyle name="常规 10 7 6" xfId="37566"/>
    <cellStyle name="常规 4 4 3 2 2" xfId="37567"/>
    <cellStyle name="常规 10 6 6 3" xfId="37568"/>
    <cellStyle name="60% - 强调文字颜色 6 2 6 5" xfId="37569"/>
    <cellStyle name="常规 15 2 5 5 2 2" xfId="37570"/>
    <cellStyle name="常规 2 2 3 3 2 9" xfId="37571"/>
    <cellStyle name="20% - 强调文字颜色 5 2 2 2 8" xfId="37572"/>
    <cellStyle name="常规 2 2 13 4" xfId="37573"/>
    <cellStyle name="常规 7 2 8 3" xfId="37574"/>
    <cellStyle name="常规 6 5 2 5 4 2 2" xfId="37575"/>
    <cellStyle name="常规 9 7 4" xfId="37576"/>
    <cellStyle name="常规 11 5 2 6 2" xfId="37577"/>
    <cellStyle name="常规 6 5 3 4 2 5" xfId="37578"/>
    <cellStyle name="20% - 强调文字颜色 5 12 2" xfId="37579"/>
    <cellStyle name="常规 3 6 2 3 6 2 2" xfId="37580"/>
    <cellStyle name="常规 2 7 5 4 2" xfId="37581"/>
    <cellStyle name="常规 10 11" xfId="37582"/>
    <cellStyle name="40% - 强调文字颜色 3 2 2 2 7" xfId="37583"/>
    <cellStyle name="常规 6 12 4 5 2" xfId="37584"/>
    <cellStyle name="强调文字颜色 3 2 3 3 5 2" xfId="37585"/>
    <cellStyle name="常规 15 3 2 2 7" xfId="37586"/>
    <cellStyle name="常规 15 3 2 2 6 2" xfId="37587"/>
    <cellStyle name="40% - 强调文字颜色 6 2 4 3 3" xfId="37588"/>
    <cellStyle name="常规 17 4 2 5" xfId="37589"/>
    <cellStyle name="常规 22 4 2 5" xfId="37590"/>
    <cellStyle name="常规 2 6 2 3 4 2" xfId="37591"/>
    <cellStyle name="常规 2 3 5 2 2 4 3" xfId="37592"/>
    <cellStyle name="强调文字颜色 1 2 2 3 4 3" xfId="37593"/>
    <cellStyle name="常规 10 2 6 2 4 2" xfId="37594"/>
    <cellStyle name="适中 2 2 4 2" xfId="37595"/>
    <cellStyle name="计算 2 8 2 2" xfId="37596"/>
    <cellStyle name="常规 15 2 2 2 3 3 3" xfId="37597"/>
    <cellStyle name="强调文字颜色 1 2 6 2 3" xfId="37598"/>
    <cellStyle name="常规 2 2 13 2" xfId="37599"/>
    <cellStyle name="常规 3 2 2 3 5 6 2" xfId="37600"/>
    <cellStyle name="常规 2 6 2 3 5 3" xfId="37601"/>
    <cellStyle name="常规 10 2 2 5 3" xfId="37602"/>
    <cellStyle name="20% - 强调文字颜色 5 2 2 2 6" xfId="37603"/>
    <cellStyle name="常规 6 3 2 6 3 2 2" xfId="37604"/>
    <cellStyle name="常规 9 8 3" xfId="37605"/>
    <cellStyle name="60% - 强调文字颜色 3 2 2 4 2 3" xfId="37606"/>
    <cellStyle name="常规 2 2 2 2 3 4 3 3" xfId="37607"/>
    <cellStyle name="常规 11 2 3 3 3" xfId="37608"/>
    <cellStyle name="常规 9 2 3 2 3 6" xfId="37609"/>
    <cellStyle name="20% - 强调文字颜色 1 10 2" xfId="37610"/>
    <cellStyle name="40% - 强调文字颜色 2 2 2 2 3 3 2" xfId="37611"/>
    <cellStyle name="40% - 强调文字颜色 4 19" xfId="37612"/>
    <cellStyle name="常规 7 3 4 3 2 3" xfId="37613"/>
    <cellStyle name="常规 2 3 4 2 5 2 2" xfId="37614"/>
    <cellStyle name="常规 6 8 2 2 2 3" xfId="37615"/>
    <cellStyle name="常规 2 2 2 2 3 4 3" xfId="37616"/>
    <cellStyle name="常规 10 5 2 3 2 3" xfId="37617"/>
    <cellStyle name="常规 6 5 4 3 3" xfId="37618"/>
    <cellStyle name="20% - 强调文字颜色 5 2 5 2 2" xfId="37619"/>
    <cellStyle name="常规 2 2 3 3 2 5 3" xfId="37620"/>
    <cellStyle name="常规 11 10 2 2" xfId="37621"/>
    <cellStyle name="常规 7 3 2 3 3 3 3" xfId="37622"/>
    <cellStyle name="20% - 强调文字颜色 1 2 5 4" xfId="37623"/>
    <cellStyle name="常规 9 2 5 3 3" xfId="37624"/>
    <cellStyle name="常规 2 2 3 2 3 3 6" xfId="37625"/>
    <cellStyle name="常规 6 2 3 2 3 4 2 2" xfId="37626"/>
    <cellStyle name="常规 2 3 3 6 4 3" xfId="37627"/>
    <cellStyle name="常规 2 5 3 5 4" xfId="37628"/>
    <cellStyle name="常规 4 2 3 2 2 3 5 2" xfId="37629"/>
    <cellStyle name="常规 2 3 6 2 3 3 2" xfId="37630"/>
    <cellStyle name="常规 3 2 2 4 2 3 2 2 2" xfId="37631"/>
    <cellStyle name="常规 15 2 3 3 3 3" xfId="37632"/>
    <cellStyle name="常规 6 7 11" xfId="37633"/>
    <cellStyle name="常规 10 2 2 2 5 2 2" xfId="37634"/>
    <cellStyle name="20% - 强调文字颜色 5 2 2 2 4 2" xfId="37635"/>
    <cellStyle name="常规 4 2 6 4 2" xfId="37636"/>
    <cellStyle name="20% - 强调文字颜色 1 2 5 2" xfId="37637"/>
    <cellStyle name="常规 43 7" xfId="37638"/>
    <cellStyle name="常规 38 7" xfId="37639"/>
    <cellStyle name="强调文字颜色 1 2 3 6 2 2" xfId="37640"/>
    <cellStyle name="常规 25" xfId="37641"/>
    <cellStyle name="常规 30" xfId="37642"/>
    <cellStyle name="常规 6 10 5 3 2" xfId="37643"/>
    <cellStyle name="常规 3 9 2 4 3 3" xfId="37644"/>
    <cellStyle name="常规 2 5 6" xfId="37645"/>
    <cellStyle name="常规 3 2 2 3 3 6 2 2" xfId="37646"/>
    <cellStyle name="20% - 强调文字颜色 5" xfId="37647" builtinId="46"/>
    <cellStyle name="常规 6 2 3 3 2 2 2 2" xfId="37648"/>
    <cellStyle name="常规 4 3 6 6" xfId="37649"/>
    <cellStyle name="常规 2 2 2 3 8 3" xfId="37650"/>
    <cellStyle name="20% - 强调文字颜色 5 2 2 2 3 4 3" xfId="37651"/>
    <cellStyle name="常规 42 2 7 2" xfId="37652"/>
    <cellStyle name="常规 37 2 7 2" xfId="37653"/>
    <cellStyle name="20% - 强调文字颜色 5 2 2 8" xfId="37654"/>
    <cellStyle name="常规 24 7" xfId="37655"/>
    <cellStyle name="常规 19 7" xfId="37656"/>
    <cellStyle name="常规 2 9 4 2 2" xfId="37657"/>
    <cellStyle name="常规 7 5 7 3" xfId="37658"/>
    <cellStyle name="常规 2 3 3 5 2 4 2" xfId="37659"/>
    <cellStyle name="常规 3 2 2 2 2 2 5" xfId="37660"/>
    <cellStyle name="常规 5 6 5 2 2" xfId="37661"/>
    <cellStyle name="常规 23 9" xfId="37662"/>
    <cellStyle name="常规 18 9" xfId="37663"/>
    <cellStyle name="常规 3 3 2 5 5" xfId="37664"/>
    <cellStyle name="汇总 2 2 2 4 2 2" xfId="37665"/>
    <cellStyle name="常规 51 3 2 2 2" xfId="37666"/>
    <cellStyle name="常规 46 3 2 2 2" xfId="37667"/>
    <cellStyle name="常规 5 2 4 2 3 2" xfId="37668"/>
    <cellStyle name="常规 6 6 4 2 2 4 2 2" xfId="37669"/>
    <cellStyle name="常规 10 2 2 3 3 4" xfId="37670"/>
    <cellStyle name="常规 27 3 2 3 3 3" xfId="37671"/>
    <cellStyle name="常规 2 4 4 2 3 2" xfId="37672"/>
    <cellStyle name="常规 5 3 2 2 2 6" xfId="37673"/>
    <cellStyle name="常规 35 4 3 3" xfId="37674"/>
    <cellStyle name="常规 40 4 3 3" xfId="37675"/>
    <cellStyle name="解释性文本 2 3 2 3 3" xfId="37676"/>
    <cellStyle name="常规 11 6 2 2 6 2" xfId="37677"/>
    <cellStyle name="常规 2 3 4 3 6" xfId="37678"/>
    <cellStyle name="常规 23 2 2 2 2 2" xfId="37679"/>
    <cellStyle name="常规 18 2 2 2 2 2" xfId="37680"/>
    <cellStyle name="常规 6 4 2 2 5 2 3" xfId="37681"/>
    <cellStyle name="60% - 强调文字颜色 3 2 2 5 4" xfId="37682"/>
    <cellStyle name="常规 4 2 3 2 2 6 2 2" xfId="37683"/>
    <cellStyle name="常规 2 2 2 2 3 2 4 3" xfId="37684"/>
    <cellStyle name="常规 6 8 8 2" xfId="37685"/>
    <cellStyle name="20% - 强调文字颜色 4" xfId="37686" builtinId="42"/>
    <cellStyle name="常规 9 2 2 3 4 4 2 2" xfId="37687"/>
    <cellStyle name="常规 10 2 2 2 3 3 2 2" xfId="37688"/>
    <cellStyle name="常规 2 4 5 3 3 3" xfId="37689"/>
    <cellStyle name="常规 2 5 2 4 5 2 2" xfId="37690"/>
    <cellStyle name="常规 6 4 2 3 3 2" xfId="37691"/>
    <cellStyle name="常规 10 12 2 2" xfId="37692"/>
    <cellStyle name="常规 6 3 3 3 3 5" xfId="37693"/>
    <cellStyle name="常规 2 2 3 2 3 2 3 5" xfId="37694"/>
    <cellStyle name="常规 10 2 13" xfId="37695"/>
    <cellStyle name="20% - 强调文字颜色 1 2 8" xfId="37696"/>
    <cellStyle name="常规 4 2 6 7" xfId="37697"/>
    <cellStyle name="20% - 强调文字颜色 6 2 2 2 9 2" xfId="37698"/>
    <cellStyle name="40% - 强调文字颜色 2 2 2 2 3 2 2" xfId="37699"/>
    <cellStyle name="常规 2 2 9 2 4 3 2" xfId="37700"/>
    <cellStyle name="20% - 强调文字颜色 2 18 2" xfId="37701"/>
    <cellStyle name="常规 2 4 9" xfId="37702"/>
    <cellStyle name="常规 25 2 2 2 2" xfId="37703"/>
    <cellStyle name="常规 30 2 2 2 2" xfId="37704"/>
    <cellStyle name="常规 2 2 3 4 3 3 2 2" xfId="37705"/>
    <cellStyle name="常规 74 2" xfId="37706"/>
    <cellStyle name="常规 69 2" xfId="37707"/>
    <cellStyle name="常规 2 2 2 3 9 2 2" xfId="37708"/>
    <cellStyle name="常规 10 6 5 2" xfId="37709"/>
    <cellStyle name="常规 7 2 4 2 4 3 3" xfId="37710"/>
    <cellStyle name="20% - 强调文字颜色 1 2 4 2" xfId="37711"/>
    <cellStyle name="常规 4 2 6 3 2" xfId="37712"/>
    <cellStyle name="常规 10 2 5 2 2 6" xfId="37713"/>
    <cellStyle name="常规 5 2 6 7 2" xfId="37714"/>
    <cellStyle name="常规 7 2 2 6 4 2 2" xfId="37715"/>
    <cellStyle name="常规 14 2 3 3 2 2" xfId="37716"/>
    <cellStyle name="常规 2 2 3 2 3 2 4 3" xfId="37717"/>
    <cellStyle name="常规 7 4 2 2 3" xfId="37718"/>
    <cellStyle name="常规 2 6 2 4 4 2" xfId="37719"/>
    <cellStyle name="常规 5 2 4 2 3 3 2 2" xfId="37720"/>
    <cellStyle name="常规 3 3 2 9 2 2" xfId="37721"/>
    <cellStyle name="常规 12 4 2 2 3" xfId="37722"/>
    <cellStyle name="20% - 强调文字颜色 5 2 2 2 2 4 2" xfId="37723"/>
    <cellStyle name="常规 6 2 2 3 3 4 3" xfId="37724"/>
    <cellStyle name="常规 50 4 2 3" xfId="37725"/>
    <cellStyle name="常规 45 4 2 3" xfId="37726"/>
    <cellStyle name="常规 5 2 3 2 2 3 2 3" xfId="37727"/>
    <cellStyle name="常规 2 8 7 2 3" xfId="37728"/>
    <cellStyle name="常规 10 2 2 2 2 5" xfId="37729"/>
    <cellStyle name="常规 6 4 3 2 2 2 3 3" xfId="37730"/>
    <cellStyle name="常规 7 4 2 4 5 2" xfId="37731"/>
    <cellStyle name="常规 2 9 4 7 2" xfId="37732"/>
    <cellStyle name="40% - 强调文字颜色 2 2 2 5 2 2" xfId="37733"/>
    <cellStyle name="强调文字颜色 1 2 5 4" xfId="37734"/>
    <cellStyle name="常规 15 2 2 2 2 5" xfId="37735"/>
    <cellStyle name="常规 15 2 3 2 6 3" xfId="37736"/>
    <cellStyle name="强调文字颜色 2 2 9 2" xfId="37737"/>
    <cellStyle name="60% - 强调文字颜色 4 2 10 2" xfId="37738"/>
    <cellStyle name="20% - 强调文字颜色 5 2 2 2 2 4" xfId="37739"/>
    <cellStyle name="常规 2 2 3 3 2 3 4" xfId="37740"/>
    <cellStyle name="40% - 强调文字颜色 2 2 3 5 2" xfId="37741"/>
    <cellStyle name="常规 8 5 6" xfId="37742"/>
    <cellStyle name="常规 7 9 8" xfId="37743"/>
    <cellStyle name="适中 2 2 2 2 2 2" xfId="37744"/>
    <cellStyle name="20% - 强调文字颜色 5 2 2 2 2 3 2" xfId="37745"/>
    <cellStyle name="常规 3 2 2 3 2 6 2" xfId="37746"/>
    <cellStyle name="常规 6 17 2" xfId="37747"/>
    <cellStyle name="常规 2 2 5 2 3 2 3" xfId="37748"/>
    <cellStyle name="常规 4 2 2 6 3 3" xfId="37749"/>
    <cellStyle name="常规 2 2 2 2 4 3 3 3" xfId="37750"/>
    <cellStyle name="60% - 强调文字颜色 6 2 3 7 3" xfId="37751"/>
    <cellStyle name="常规 5 2 6 2 4 2" xfId="37752"/>
    <cellStyle name="20% - 强调文字颜色 5 2 2 5 4" xfId="37753"/>
    <cellStyle name="常规 24 4 4" xfId="37754"/>
    <cellStyle name="常规 19 4 4" xfId="37755"/>
    <cellStyle name="常规 10 6 3 5 3" xfId="37756"/>
    <cellStyle name="常规 2 2 3 2 5 6 2" xfId="37757"/>
    <cellStyle name="常规 10 7 2" xfId="37758"/>
    <cellStyle name="常规 10 7 2 5" xfId="37759"/>
    <cellStyle name="20% - 强调文字颜色 5 2 2 2 2 3 3" xfId="37760"/>
    <cellStyle name="常规 6 5 2 2 2 2 5" xfId="37761"/>
    <cellStyle name="60% - 强调文字颜色 1 2 3 4 3" xfId="37762"/>
    <cellStyle name="常规 15 3 2 2 2 3 2" xfId="37763"/>
    <cellStyle name="常规 7 3 5 2 4 2" xfId="37764"/>
    <cellStyle name="标题 1 2 5 2" xfId="37765"/>
    <cellStyle name="常规 10 2 2 2 3 2 2 2" xfId="37766"/>
    <cellStyle name="常规 2 4 2 4 3 5 2" xfId="37767"/>
    <cellStyle name="40% - 强调文字颜色 5 2 3 2 2 3" xfId="37768"/>
    <cellStyle name="60% - 强调文字颜色 6 2 5 3 3" xfId="37769"/>
    <cellStyle name="常规 7 3 2 3 2 7 3" xfId="37770"/>
    <cellStyle name="常规 2 2 3 4 2 2 4 2" xfId="37771"/>
    <cellStyle name="常规 6 5 3 4 2 4 3" xfId="37772"/>
    <cellStyle name="40% - 强调文字颜色 5 2 3 2 6" xfId="37773"/>
    <cellStyle name="常规 2 2 10 2 2 2" xfId="37774"/>
    <cellStyle name="60% - 强调文字颜色 6 2 3 3 2 2" xfId="37775"/>
    <cellStyle name="适中 2 3 3 3" xfId="37776"/>
    <cellStyle name="标题 1 2 5" xfId="37777"/>
    <cellStyle name="60% - 强调文字颜色 4" xfId="37778" builtinId="44"/>
    <cellStyle name="40% - 强调文字颜色 2 7 2" xfId="37779"/>
    <cellStyle name="常规 2 2 4 6 3 2" xfId="37780"/>
    <cellStyle name="强调文字颜色 1 2 3 3 4 3" xfId="37781"/>
    <cellStyle name="常规 6 10 2 5 3" xfId="37782"/>
    <cellStyle name="常规 10 2 7 2 4 2" xfId="37783"/>
    <cellStyle name="常规 29 2 2 4 2" xfId="37784"/>
    <cellStyle name="常规 34 2 2 4 2" xfId="37785"/>
    <cellStyle name="强调文字颜色 4 2 2 2 2 2 3" xfId="37786"/>
    <cellStyle name="常规 6 10 4 3 3" xfId="37787"/>
    <cellStyle name="40% - 强调文字颜色 5 2 2 5 5" xfId="37788"/>
    <cellStyle name="常规 6 3 2 6 2 2 2" xfId="37789"/>
    <cellStyle name="常规 6 11 6" xfId="37790"/>
    <cellStyle name="常规 3 3 2 4 3 3 2" xfId="37791"/>
    <cellStyle name="常规 11 6 2 3 4" xfId="37792"/>
    <cellStyle name="常规 4 2 2 5 5 3" xfId="37793"/>
    <cellStyle name="常规 6 3 3 2 2 2 3 2 2" xfId="37794"/>
    <cellStyle name="常规 6 7 2 2 4 4 2" xfId="37795"/>
    <cellStyle name="常规 7 2 3 3 2 3 3 3" xfId="37796"/>
    <cellStyle name="常规 4 2 6 3 3" xfId="37797"/>
    <cellStyle name="常规 6 6 3 2 4 5 2" xfId="37798"/>
    <cellStyle name="20% - 强调文字颜色 4 2 3 7" xfId="37799"/>
    <cellStyle name="常规 6 5 8 2" xfId="37800"/>
    <cellStyle name="强调文字颜色 5 2 5 3 2 2" xfId="37801"/>
    <cellStyle name="20% - 强调文字颜色 1 2 4 3" xfId="37802"/>
    <cellStyle name="常规 21 3 2 6 2" xfId="37803"/>
    <cellStyle name="常规 9 3 4 2 3" xfId="37804"/>
    <cellStyle name="常规 2 2 3 3 2 2 6" xfId="37805"/>
    <cellStyle name="常规 10 2 2 2 9" xfId="37806"/>
    <cellStyle name="常规 4 2 6 3 4 3" xfId="37807"/>
    <cellStyle name="常规 4 2 2 2 3 4" xfId="37808"/>
    <cellStyle name="常规 7 3 3 3 2 2 6 2" xfId="37809"/>
    <cellStyle name="常规 3 2 3 3 2 3 2" xfId="37810"/>
    <cellStyle name="常规 10 7 6 2" xfId="37811"/>
    <cellStyle name="常规 6 3 2 9" xfId="37812"/>
    <cellStyle name="常规 3 2 2 2 2 3 4 3" xfId="37813"/>
    <cellStyle name="20% - 强调文字颜色 3 2 2 2 2 3 2" xfId="37814"/>
    <cellStyle name="40% - 强调文字颜色 5 3 2" xfId="37815"/>
    <cellStyle name="常规 9 3 4 2 2" xfId="37816"/>
    <cellStyle name="常规 2 2 3 3 2 2 5" xfId="37817"/>
    <cellStyle name="常规 9 4 7 2" xfId="37818"/>
    <cellStyle name="20% - 强调文字颜色 5 2 2 2 10" xfId="37819"/>
    <cellStyle name="常规 6 6 2 2 5 6" xfId="37820"/>
    <cellStyle name="常规 3 3 3 6 2 2" xfId="37821"/>
    <cellStyle name="常规 6 4 5 3 3 2 2" xfId="37822"/>
    <cellStyle name="常规 15 2 3 2 3 2 2 2" xfId="37823"/>
    <cellStyle name="常规 3 2 2 3 3 2 7" xfId="37824"/>
    <cellStyle name="标题 2 2 4 2 2" xfId="37825"/>
    <cellStyle name="常规 7 5 12 2" xfId="37826"/>
    <cellStyle name="常规 2 4 5 2 4 2 3" xfId="37827"/>
    <cellStyle name="常规 3 2 6 4 2 2" xfId="37828"/>
    <cellStyle name="20% - 强调文字颜色 5 13 2" xfId="37829"/>
    <cellStyle name="40% - 强调文字颜色 6" xfId="37830" builtinId="51"/>
    <cellStyle name="常规 7 2 3 5 3 4 2" xfId="37831"/>
    <cellStyle name="常规 14 3 2 2 4 2" xfId="37832"/>
    <cellStyle name="常规 10 2 3 2 2 2 7" xfId="37833"/>
    <cellStyle name="常规 2 3 3 2 2 2 3" xfId="37834"/>
    <cellStyle name="常规 3 4 2 3 4" xfId="37835"/>
    <cellStyle name="常规 2 2 2 4 5 3" xfId="37836"/>
    <cellStyle name="20% - 强调文字颜色 5 2 14 2" xfId="37837"/>
    <cellStyle name="常规 6 7 3 2 2 2 3" xfId="37838"/>
    <cellStyle name="常规 3 11 2 2 2" xfId="37839"/>
    <cellStyle name="常规 44 4 5 2" xfId="37840"/>
    <cellStyle name="常规 39 4 5 2" xfId="37841"/>
    <cellStyle name="常规 6 5 3 3 6" xfId="37842"/>
    <cellStyle name="常规 2 2 4 4 2 4 2" xfId="37843"/>
    <cellStyle name="常规 6 4 2 2 3 2 5 2" xfId="37844"/>
    <cellStyle name="常规 2 3 3 5 2 5 2 2" xfId="37845"/>
    <cellStyle name="常规 7 4 6 5 2" xfId="37846"/>
    <cellStyle name="60% - 强调文字颜色 5 2 3 3 3 2" xfId="37847"/>
    <cellStyle name="常规 2 2 4 4 3 2" xfId="37848"/>
    <cellStyle name="常规 10 15 2" xfId="37849"/>
    <cellStyle name="常规 6 5 2 4 3 4 2" xfId="37850"/>
    <cellStyle name="常规 3 2 2 2 8" xfId="37851"/>
    <cellStyle name="常规 9 6 2 6 2 2" xfId="37852"/>
    <cellStyle name="常规 10 2 3 2 2 2 3" xfId="37853"/>
    <cellStyle name="常规 3 7 3 5 2 2" xfId="37854"/>
    <cellStyle name="40% - 强调文字颜色 2" xfId="37855" builtinId="35"/>
    <cellStyle name="常规 13 2 3 3 3" xfId="37856"/>
    <cellStyle name="常规 6 3 2 2 2 2 3 2 2" xfId="37857"/>
    <cellStyle name="常规 2 3 2 4 3 3 2" xfId="37858"/>
    <cellStyle name="40% - 强调文字颜色 5 2 2 4 4 3" xfId="37859"/>
    <cellStyle name="常规 6 10 4 2 2 3" xfId="37860"/>
    <cellStyle name="常规 6 2 11 2" xfId="37861"/>
    <cellStyle name="标题 2 2 5 2" xfId="37862"/>
    <cellStyle name="强调文字颜色 2 2 6 2 2" xfId="37863"/>
    <cellStyle name="常规 15 2 3 2 3 3 2" xfId="37864"/>
    <cellStyle name="常规 3 6 2 4 4 2 2" xfId="37865"/>
    <cellStyle name="常规 7 3 3 2 2 6 3" xfId="37866"/>
    <cellStyle name="常规 6 3 3 3 4" xfId="37867"/>
    <cellStyle name="20% - 强调文字颜色 1 2 2 4 4 3" xfId="37868"/>
    <cellStyle name="常规 2 3 8" xfId="37869"/>
    <cellStyle name="常规 6 2 5 4 4 2" xfId="37870"/>
    <cellStyle name="常规 30 2 2 2" xfId="37871"/>
    <cellStyle name="常规 25 2 2 2" xfId="37872"/>
    <cellStyle name="常规 7 8 2 5 3" xfId="37873"/>
    <cellStyle name="20% - 强调文字颜色 4 2 2 3 2 3" xfId="37874"/>
    <cellStyle name="常规 2 4 4 4 5 2" xfId="37875"/>
    <cellStyle name="常规 5 6 2 3 3" xfId="37876"/>
    <cellStyle name="常规 2 2 2 2 3 4 2 3" xfId="37877"/>
    <cellStyle name="常规 2 3 5 4 2 2 2" xfId="37878"/>
    <cellStyle name="常规 9 3 2 2 4 2" xfId="37879"/>
    <cellStyle name="常规 6 5 2 2 2 7 3" xfId="37880"/>
    <cellStyle name="常规 17 6 2 2" xfId="37881"/>
    <cellStyle name="常规 22 6 2 2" xfId="37882"/>
    <cellStyle name="常规 16 6" xfId="37883"/>
    <cellStyle name="常规 21 6" xfId="37884"/>
    <cellStyle name="常规 6 2 10 2" xfId="37885"/>
    <cellStyle name="适中 2 4 3 2 2" xfId="37886"/>
    <cellStyle name="标题 2 2 4 2" xfId="37887"/>
    <cellStyle name="常规 3 2 2 4 2 7" xfId="37888"/>
    <cellStyle name="常规 8 5 3 7 3" xfId="37889"/>
    <cellStyle name="警告文本 2 3 2 3 3" xfId="37890"/>
    <cellStyle name="20% - 强调文字颜色 3 2 2 2 5" xfId="37891"/>
    <cellStyle name="常规 6 3 4 3" xfId="37892"/>
    <cellStyle name="40% - 强调文字颜色 2 18 2" xfId="37893"/>
    <cellStyle name="常规 8 2 2 3 2 3 2 2 2" xfId="37894"/>
    <cellStyle name="常规 2 5 3 2 7 3" xfId="37895"/>
    <cellStyle name="常规 2 3 4 2 4 5 2 2" xfId="37896"/>
    <cellStyle name="常规 12 3 3 3" xfId="37897"/>
    <cellStyle name="常规 10 10 2 5 2" xfId="37898"/>
    <cellStyle name="强调文字颜色 2 2 3 10 2" xfId="37899"/>
    <cellStyle name="常规 2 8 3 4 3" xfId="37900"/>
    <cellStyle name="常规 37 2 6 2 2" xfId="37901"/>
    <cellStyle name="常规 42 2 6 2 2" xfId="37902"/>
    <cellStyle name="常规 4 3 2 4 3 2 2" xfId="37903"/>
    <cellStyle name="常规 27 4 3 2 3" xfId="37904"/>
    <cellStyle name="60% - 强调文字颜色 1 2 2 2 4 2" xfId="37905"/>
    <cellStyle name="常规 2 3 4 2 2 2 4 2" xfId="37906"/>
    <cellStyle name="常规 2 2 10 2 4 2" xfId="37907"/>
    <cellStyle name="常规 7 3 3 4 4 2 3" xfId="37908"/>
    <cellStyle name="常规 2 2 6 3 3 2 2" xfId="37909"/>
    <cellStyle name="40% - 强调文字颜色 1 19" xfId="37910"/>
    <cellStyle name="常规 6 3 2 2 3 2 4" xfId="37911"/>
    <cellStyle name="常规 7 2 4 3 2 3 4 2 2" xfId="37912"/>
    <cellStyle name="常规 3 7 4 5 2" xfId="37913"/>
    <cellStyle name="20% - 强调文字颜色 3 12" xfId="37914"/>
    <cellStyle name="常规 13 5 2" xfId="37915"/>
    <cellStyle name="常规 10 2 2 2 4 6 2" xfId="37916"/>
    <cellStyle name="60% - 强调文字颜色 5 2 3 3 3 3" xfId="37917"/>
    <cellStyle name="常规 21 6 2 2" xfId="37918"/>
    <cellStyle name="常规 7 2 2 3 4 4 2 2" xfId="37919"/>
    <cellStyle name="强调文字颜色 1 2 3 3 3 2 2" xfId="37920"/>
    <cellStyle name="常规 6 10 2 4 2 2" xfId="37921"/>
    <cellStyle name="常规 7 4 3 2 3" xfId="37922"/>
    <cellStyle name="强调文字颜色 5 2 9 2" xfId="37923"/>
    <cellStyle name="20% - 强调文字颜色 3 2 11" xfId="37924"/>
    <cellStyle name="常规 2 9 5 3" xfId="37925"/>
    <cellStyle name="40% - 强调文字颜色 2 2 2 2 3 4 3" xfId="37926"/>
    <cellStyle name="常规 17 2 2 2 3 2 2" xfId="37927"/>
    <cellStyle name="解释性文本 2 2 2 2 3 2 2" xfId="37928"/>
    <cellStyle name="常规 26 6 2" xfId="37929"/>
    <cellStyle name="常规 31 6 2" xfId="37930"/>
    <cellStyle name="常规 2 3 3 3 3 4 3" xfId="37931"/>
    <cellStyle name="20% - 强调文字颜色 6 2 2 3 3 3" xfId="37932"/>
    <cellStyle name="常规 8 4 4 3 3" xfId="37933"/>
    <cellStyle name="常规 2 2 2 4 2 3 6" xfId="37934"/>
    <cellStyle name="常规 15 4 2 7 2" xfId="37935"/>
    <cellStyle name="60% - 强调文字颜色 3 2 4 2 3" xfId="37936"/>
    <cellStyle name="警告文本 2 12" xfId="37937"/>
    <cellStyle name="常规 4 2 3 2 3 5 2 2" xfId="37938"/>
    <cellStyle name="常规 4 2 6 2 2 2" xfId="37939"/>
    <cellStyle name="计算 2 3" xfId="37940"/>
    <cellStyle name="常规 8 2 3 2 4 4" xfId="37941"/>
    <cellStyle name="常规 2 2 2 3 7 2" xfId="37942"/>
    <cellStyle name="常规 4 3 5 5" xfId="37943"/>
    <cellStyle name="常规 10 4 2 6 2" xfId="37944"/>
    <cellStyle name="常规 9 3 3 2 3 2" xfId="37945"/>
    <cellStyle name="常规 6 5 2 3 2 6 3" xfId="37946"/>
    <cellStyle name="常规 7 2 5 2 3 2 2 2" xfId="37947"/>
    <cellStyle name="常规 10 2 6 2 3 2 3" xfId="37948"/>
    <cellStyle name="常规 6 2 3 2 9 2" xfId="37949"/>
    <cellStyle name="常规 6 4 3 2 2 2" xfId="37950"/>
    <cellStyle name="常规 11 3 2 3 2 2" xfId="37951"/>
    <cellStyle name="差 2 6 2" xfId="37952"/>
    <cellStyle name="常规 6 2 2 2 2 2 6 2" xfId="37953"/>
    <cellStyle name="20% - 强调文字颜色 6 2 5 2 2" xfId="37954"/>
    <cellStyle name="常规 7 5 4 3 3" xfId="37955"/>
    <cellStyle name="常规 2 2 6 4 6" xfId="37956"/>
    <cellStyle name="常规 3 7 4 5 3" xfId="37957"/>
    <cellStyle name="20% - 强调文字颜色 3 13" xfId="37958"/>
    <cellStyle name="常规 6 5 3 2 4 3 3" xfId="37959"/>
    <cellStyle name="计算 2 2 8 2" xfId="37960"/>
    <cellStyle name="常规 3 4 2" xfId="37961"/>
    <cellStyle name="常规 2 6 2 3 8" xfId="37962"/>
    <cellStyle name="常规 2 3 4 4 3 7 3" xfId="37963"/>
    <cellStyle name="常规 2 7 4 2 2" xfId="37964"/>
    <cellStyle name="常规 5 5 7 3" xfId="37965"/>
    <cellStyle name="常规 9 2 3 4 2 3" xfId="37966"/>
    <cellStyle name="常规 7 4 4 2 2 6 2" xfId="37967"/>
    <cellStyle name="20% - 强调文字颜色 3 18" xfId="37968"/>
    <cellStyle name="常规 2 2 2 5 3 2" xfId="37969"/>
    <cellStyle name="常规 2 2 7 2 8" xfId="37970"/>
    <cellStyle name="40% - 强调文字颜色 5 2 3 9 3" xfId="37971"/>
    <cellStyle name="常规 2 6 2 3 6 2" xfId="37972"/>
    <cellStyle name="常规 2 4 2 4 2 2 3" xfId="37973"/>
    <cellStyle name="常规 22 4 4 5" xfId="37974"/>
    <cellStyle name="常规 6 2 4 3 2 2" xfId="37975"/>
    <cellStyle name="常规 7 2 2 3 3 5" xfId="37976"/>
    <cellStyle name="20% - 强调文字颜色 1 2 11" xfId="37977"/>
    <cellStyle name="适中 2 5 4 2 2" xfId="37978"/>
    <cellStyle name="强调文字颜色 4 2 2 2 8 3" xfId="37979"/>
    <cellStyle name="标题 2 2 2 2 3" xfId="37980"/>
    <cellStyle name="常规 10 2 7 6" xfId="37981"/>
    <cellStyle name="常规 6 6 3 2 2 2 3 2" xfId="37982"/>
    <cellStyle name="常规 2 2 7 2 4 4" xfId="37983"/>
    <cellStyle name="20% - 强调文字颜色 4 2 6 4 2" xfId="37984"/>
    <cellStyle name="标题 1 2 2 4" xfId="37985"/>
    <cellStyle name="常规 9 3 3 2" xfId="37986"/>
    <cellStyle name="常规 9 5 4 7 2" xfId="37987"/>
    <cellStyle name="常规 5 2 2 3 2 5 2" xfId="37988"/>
    <cellStyle name="60% - 强调文字颜色 4 2 2 2 5 2" xfId="37989"/>
    <cellStyle name="常规 2 2 2 2 6 4 2 2" xfId="37990"/>
    <cellStyle name="常规 4 2 3 2 7" xfId="37991"/>
    <cellStyle name="40% - 强调文字颜色 5 2 2 2 6" xfId="37992"/>
    <cellStyle name="60% - 强调文字颜色 1 2 2 5 2 3" xfId="37993"/>
    <cellStyle name="20% - 强调文字颜色 1 2 5 6" xfId="37994"/>
    <cellStyle name="常规 2 2 2 3 2 4 4 2" xfId="37995"/>
    <cellStyle name="常规 3 3 4 2 2 6" xfId="37996"/>
    <cellStyle name="常规 6 5 3 3 4 4" xfId="37997"/>
    <cellStyle name="常规 6 5 4 3 3 2 2" xfId="37998"/>
    <cellStyle name="常规 2 5 3 2 8 3" xfId="37999"/>
    <cellStyle name="常规 6 3 5 3" xfId="38000"/>
    <cellStyle name="40% - 强调文字颜色 2 19 2" xfId="38001"/>
    <cellStyle name="常规 2 5 8 2 3" xfId="38002"/>
    <cellStyle name="常规 3 3 2 3 7 3" xfId="38003"/>
    <cellStyle name="常规 3 9 2 3 8" xfId="38004"/>
    <cellStyle name="20% - 强调文字颜色 4 2 6 2 3" xfId="38005"/>
    <cellStyle name="常规 2 4 5 7" xfId="38006"/>
    <cellStyle name="常规 4 2 2 6 3 2 2" xfId="38007"/>
    <cellStyle name="常规 6 6 4 7 3" xfId="38008"/>
    <cellStyle name="常规 2 2 2 2 4 3 3 2 2" xfId="38009"/>
    <cellStyle name="输出 2 2 10 2" xfId="38010"/>
    <cellStyle name="常规 10 2 2 2 7 2 2" xfId="38011"/>
    <cellStyle name="常规 2 3 3 2 3 5 2" xfId="38012"/>
    <cellStyle name="常规 4 2 2 5 5 2 2" xfId="38013"/>
    <cellStyle name="常规 11 6 2 3 3 2" xfId="38014"/>
    <cellStyle name="20% - 强调文字颜色 4 2 6" xfId="38015"/>
    <cellStyle name="常规 11 3 5 3" xfId="38016"/>
    <cellStyle name="常规 6 4 6 2" xfId="38017"/>
    <cellStyle name="常规 2 7 8 2 2" xfId="38018"/>
    <cellStyle name="常规 23 2 2 5 3" xfId="38019"/>
    <cellStyle name="常规 9 3 2 3 4 3" xfId="38020"/>
    <cellStyle name="常规 10 2 2 2 4 4 2 2" xfId="38021"/>
    <cellStyle name="常规 13 3 2 6 2" xfId="38022"/>
    <cellStyle name="20% - 强调文字颜色 3 2 3 6 2" xfId="38023"/>
    <cellStyle name="常规 2 3 3 4 9 2" xfId="38024"/>
    <cellStyle name="常规 2 3 4 3 2 6 2" xfId="38025"/>
    <cellStyle name="常规 9 2 2 3 4 4 3" xfId="38026"/>
    <cellStyle name="常规 6 2 2 6 4 3" xfId="38027"/>
    <cellStyle name="40% - 强调文字颜色 2 2 2 2 2 4 2" xfId="38028"/>
    <cellStyle name="常规 7 3 4 2 3 3" xfId="38029"/>
    <cellStyle name="常规 2 3 4 2 4 3 2" xfId="38030"/>
    <cellStyle name="常规 4 4 4 4 3" xfId="38031"/>
    <cellStyle name="常规 2 3 2 6 6 2" xfId="38032"/>
    <cellStyle name="20% - 强调文字颜色 1 2 3" xfId="38033"/>
    <cellStyle name="常规 6 3 3 5 3 2 2" xfId="38034"/>
    <cellStyle name="常规 21 2 3 2 6 2 2" xfId="38035"/>
    <cellStyle name="常规 6 4 2 2 2 2 6 2 2" xfId="38036"/>
    <cellStyle name="常规 4 21" xfId="38037"/>
    <cellStyle name="常规 4 16" xfId="38038"/>
    <cellStyle name="20% - 强调文字颜色 3 2 3 9 3" xfId="38039"/>
    <cellStyle name="计算 2 5" xfId="38040"/>
    <cellStyle name="常规 2 3 5 2 5 2" xfId="38041"/>
    <cellStyle name="40% - 强调文字颜色 4 10 2" xfId="38042"/>
    <cellStyle name="常规 10 3 4 3 4 2" xfId="38043"/>
    <cellStyle name="40% - 强调文字颜色 2 2 3 3 2 2" xfId="38044"/>
    <cellStyle name="强调文字颜色 4 2 2 2 3 4 2" xfId="38045"/>
    <cellStyle name="适中 2 2 3 4" xfId="38046"/>
    <cellStyle name="常规 5 2 4 4 4 3" xfId="38047"/>
    <cellStyle name="常规 6 2 2 3 3" xfId="38048"/>
    <cellStyle name="常规 2 6 2 3 7" xfId="38049"/>
    <cellStyle name="常规 10 2 2 7" xfId="38050"/>
    <cellStyle name="常规 5 6 2 4 2 2" xfId="38051"/>
    <cellStyle name="常规 4 15" xfId="38052"/>
    <cellStyle name="常规 4 20" xfId="38053"/>
    <cellStyle name="常规 11 5 3" xfId="38054"/>
    <cellStyle name="常规 2 8 2 3 5" xfId="38055"/>
    <cellStyle name="40% - 强调文字颜色 1 2 6 4 3" xfId="38056"/>
    <cellStyle name="常规 6 4 3 5 2 2" xfId="38057"/>
    <cellStyle name="常规 10 2 3 3 5" xfId="38058"/>
    <cellStyle name="20% - 强调文字颜色 5 2 10" xfId="38059"/>
    <cellStyle name="常规 30 6 4" xfId="38060"/>
    <cellStyle name="20% - 强调文字颜色 6 2 2 2 3 5" xfId="38061"/>
    <cellStyle name="常规 10 4 2 3 3 3" xfId="38062"/>
    <cellStyle name="常规 2 3 3 5 2 4 3" xfId="38063"/>
    <cellStyle name="常规 3 2 2 2 2 2 6" xfId="38064"/>
    <cellStyle name="常规 2 4 3 2 3 3 2" xfId="38065"/>
    <cellStyle name="常规 3 2 2 5 6 2" xfId="38066"/>
    <cellStyle name="常规 7 5 3 2 5 2" xfId="38067"/>
    <cellStyle name="常规 52 2 3 5" xfId="38068"/>
    <cellStyle name="常规 47 2 3 5" xfId="38069"/>
    <cellStyle name="常规 6 6 2 3 2 5" xfId="38070"/>
    <cellStyle name="40% - 强调文字颜色 5 2 3 10" xfId="38071"/>
    <cellStyle name="常规 6 6 6 3 2 2" xfId="38072"/>
    <cellStyle name="常规 2 2 4 3 4 5 3" xfId="38073"/>
    <cellStyle name="常规 6 6 2 4 3 2 2 2" xfId="38074"/>
    <cellStyle name="常规 2 2 2 7 2 2 2" xfId="38075"/>
    <cellStyle name="20% - 强调文字颜色 5 2 9" xfId="38076"/>
    <cellStyle name="常规 84" xfId="38077"/>
    <cellStyle name="常规 79" xfId="38078"/>
    <cellStyle name="常规 3 6 3 2 6 2" xfId="38079"/>
    <cellStyle name="常规 5 6 2 6" xfId="38080"/>
    <cellStyle name="常规 6 9 6 4 2" xfId="38081"/>
    <cellStyle name="常规 2 2 3 4 2 2 3" xfId="38082"/>
    <cellStyle name="常规 3 2 2 2 2 2 6 2" xfId="38083"/>
    <cellStyle name="常规 3 3 3 3 5 3" xfId="38084"/>
    <cellStyle name="常规 2 6 2 2 3 2 2 3" xfId="38085"/>
    <cellStyle name="20% - 强调文字颜色 2 2 3 3 3 3" xfId="38086"/>
    <cellStyle name="常规 2 2 9 10" xfId="38087"/>
    <cellStyle name="常规 2 2 2 2 4 2 2" xfId="38088"/>
    <cellStyle name="常规 10 2 7 2 5 2" xfId="38089"/>
    <cellStyle name="好 2 4 2 3 2 2" xfId="38090"/>
    <cellStyle name="常规 7 3 4 2 2 5 2 3" xfId="38091"/>
    <cellStyle name="常规 9 2 4 5 2" xfId="38092"/>
    <cellStyle name="常规 11 2 2 6 2" xfId="38093"/>
    <cellStyle name="强调文字颜色 3 2 5 3 3" xfId="38094"/>
    <cellStyle name="20% - 强调文字颜色 2 2 2 2 9" xfId="38095"/>
    <cellStyle name="20% - 强调文字颜色 1 16" xfId="38096"/>
    <cellStyle name="常规 4 5 3 3 2 2 2" xfId="38097"/>
    <cellStyle name="常规 6 6 4 7" xfId="38098"/>
    <cellStyle name="常规 10 3 3 3 2" xfId="38099"/>
    <cellStyle name="常规 3 2 2 6 4 3" xfId="38100"/>
    <cellStyle name="强调文字颜色 2 2 2 3 2" xfId="38101"/>
    <cellStyle name="常规 7 2 5 3 3 5" xfId="38102"/>
    <cellStyle name="20% - 强调文字颜色 3 2 2 2 3 4" xfId="38103"/>
    <cellStyle name="常规 6 12 3 2 2 3" xfId="38104"/>
    <cellStyle name="常规 6 5 3 3 2 2 3 3" xfId="38105"/>
    <cellStyle name="常规 2 3 4 3 3 3 2" xfId="38106"/>
    <cellStyle name="常规 3 2 2 2 4" xfId="38107"/>
    <cellStyle name="常规 10 8 3 4 2" xfId="38108"/>
    <cellStyle name="40% - 强调文字颜色 5 2 7 2" xfId="38109"/>
    <cellStyle name="常规 20 6 2" xfId="38110"/>
    <cellStyle name="常规 15 6 2" xfId="38111"/>
    <cellStyle name="常规 6 5 3 5 4 3" xfId="38112"/>
    <cellStyle name="常规 6 2 4 2 2 2 2 2" xfId="38113"/>
    <cellStyle name="常规 13 2 2 3 3" xfId="38114"/>
    <cellStyle name="常规 3 2 2 2 3 3 6" xfId="38115"/>
    <cellStyle name="常规 8 5 6 2" xfId="38116"/>
    <cellStyle name="常规 6 3 3 2 8 2" xfId="38117"/>
    <cellStyle name="20% - 强调文字颜色 5 11" xfId="38118"/>
    <cellStyle name="常规 6 3 2 3 2 2 2 3" xfId="38119"/>
    <cellStyle name="常规 7 2 5 2 6" xfId="38120"/>
    <cellStyle name="常规 21 3 4 4 3" xfId="38121"/>
    <cellStyle name="常规 3 2 2 2 2 6" xfId="38122"/>
    <cellStyle name="20% - 强调文字颜色 4 2 2 4 4 3" xfId="38123"/>
    <cellStyle name="常规 33 4 5 2 2" xfId="38124"/>
    <cellStyle name="常规 28 4 5 2 2" xfId="38125"/>
    <cellStyle name="常规 6 3 2 3 2 5 2 2" xfId="38126"/>
    <cellStyle name="常规 3 4 6 3 3" xfId="38127"/>
    <cellStyle name="常规 6 11 2 2 2 2 2" xfId="38128"/>
    <cellStyle name="40% - 强调文字颜色 3 2 2 12" xfId="38129"/>
    <cellStyle name="常规 3 6 2 3 5 3" xfId="38130"/>
    <cellStyle name="汇总 2 4 2 2" xfId="38131"/>
    <cellStyle name="20% - 强调文字颜色 3 12 2" xfId="38132"/>
    <cellStyle name="常规 10 2 3 3 2 2 3" xfId="38133"/>
    <cellStyle name="常规 3 7 4 5 2 2" xfId="38134"/>
    <cellStyle name="40% - 强调文字颜色 3 2 3 7 2" xfId="38135"/>
    <cellStyle name="20% - 强调文字颜色 4 2 3 8 2" xfId="38136"/>
    <cellStyle name="常规 2 3 2 3 2 5 3" xfId="38137"/>
    <cellStyle name="常规 6 10 2 2 2 5 2" xfId="38138"/>
    <cellStyle name="常规 13 2 3" xfId="38139"/>
    <cellStyle name="差 2 2 3 2 2" xfId="38140"/>
    <cellStyle name="检查单元格 2 2 2 3 4 3" xfId="38141"/>
    <cellStyle name="常规 6 2 2 2 2 2 2 3 2 2" xfId="38142"/>
    <cellStyle name="常规 10 3 2 2 2 3" xfId="38143"/>
    <cellStyle name="常规 27 4 2 2 2 2" xfId="38144"/>
    <cellStyle name="常规 5 6 2 4 2" xfId="38145"/>
    <cellStyle name="常规 13 2 2 4 2" xfId="38146"/>
    <cellStyle name="40% - 强调文字颜色 5 2 2 2 2 4 3" xfId="38147"/>
    <cellStyle name="常规 13 4 6 2" xfId="38148"/>
    <cellStyle name="常规 6 4 2 4 2 4 2 2" xfId="38149"/>
    <cellStyle name="40% - 强调文字颜色 3 2 2 5 3 2" xfId="38150"/>
    <cellStyle name="常规 6 4 3 2 2 3" xfId="38151"/>
    <cellStyle name="常规 6 8 2 7 2" xfId="38152"/>
    <cellStyle name="常规 4 2 5 6" xfId="38153"/>
    <cellStyle name="常规 2 2 6 2 3 4 2" xfId="38154"/>
    <cellStyle name="常规 10 9 2 3 2 2" xfId="38155"/>
    <cellStyle name="常规 2 2 8 2 3 3 3" xfId="38156"/>
    <cellStyle name="好 2 2 2 3 2" xfId="38157"/>
    <cellStyle name="常规 7 2 4 5" xfId="38158"/>
    <cellStyle name="常规 21 2 4 2 2 2 2" xfId="38159"/>
    <cellStyle name="常规 2 17" xfId="38160"/>
    <cellStyle name="常规 2 22" xfId="38161"/>
    <cellStyle name="常规 7 2 4 2 2 3 4 2" xfId="38162"/>
    <cellStyle name="60% - 强调文字颜色 1 2 3 3 5" xfId="38163"/>
    <cellStyle name="常规 2 9 2 3 4 2 2" xfId="38164"/>
    <cellStyle name="常规 3 3 2 2 2 4" xfId="38165"/>
    <cellStyle name="好 2 4 3 4 2 2" xfId="38166"/>
    <cellStyle name="常规 9 3 5 5 2" xfId="38167"/>
    <cellStyle name="常规 6 11 3 6" xfId="38168"/>
    <cellStyle name="标题 5 6 2" xfId="38169"/>
    <cellStyle name="40% - 强调文字颜色 2 2 3 2 4 2" xfId="38170"/>
    <cellStyle name="常规 9 3 3 2 5 2" xfId="38171"/>
    <cellStyle name="常规 3 3 2 2 3 4 2" xfId="38172"/>
    <cellStyle name="常规 2 4 2 5 3 3" xfId="38173"/>
    <cellStyle name="常规 15 3 3 2 6" xfId="38174"/>
    <cellStyle name="常规 8 2 3 2 5" xfId="38175"/>
    <cellStyle name="常规 5 8 3 3" xfId="38176"/>
    <cellStyle name="常规 2 2 8 2 3 2 3" xfId="38177"/>
    <cellStyle name="常规 32" xfId="38178"/>
    <cellStyle name="常规 27" xfId="38179"/>
    <cellStyle name="检查单元格 2 3 2 4 2" xfId="38180"/>
    <cellStyle name="常规 6 10 2 4 2" xfId="38181"/>
    <cellStyle name="强调文字颜色 1 2 3 3 3 2" xfId="38182"/>
    <cellStyle name="常规 6 18 2 2" xfId="38183"/>
    <cellStyle name="常规 3 2 2 3 2 7 2 2" xfId="38184"/>
    <cellStyle name="常规 2 5 4 8" xfId="38185"/>
    <cellStyle name="常规 5 2 3 4 5 2" xfId="38186"/>
    <cellStyle name="20% - 强调文字颜色 5 2 2 2 2" xfId="38187"/>
    <cellStyle name="常规 2 5 3 3 5 2" xfId="38188"/>
    <cellStyle name="20% - 强调文字颜色 5 2 14" xfId="38189"/>
    <cellStyle name="40% - 强调文字颜色 6 9 2" xfId="38190"/>
    <cellStyle name="60% - 强调文字颜色 6 2 3 2 2 3" xfId="38191"/>
    <cellStyle name="常规 23 2 2 5 2 2" xfId="38192"/>
    <cellStyle name="常规 10 4 3 2 3" xfId="38193"/>
    <cellStyle name="常规 6 2 2 10 2 2" xfId="38194"/>
    <cellStyle name="40% - 强调文字颜色 4 2 2 2 3 2 3" xfId="38195"/>
    <cellStyle name="常规 2 2 10 3 3 3" xfId="38196"/>
    <cellStyle name="常规 6 5 3 2 4 5" xfId="38197"/>
    <cellStyle name="常规 8 2 6 3 3 2 2" xfId="38198"/>
    <cellStyle name="常规 2 3 2 2 4 6" xfId="38199"/>
    <cellStyle name="常规 10 2 2 4 7 2" xfId="38200"/>
    <cellStyle name="常规 6 4 3 4 3 4 2" xfId="38201"/>
    <cellStyle name="常规 5 2 4 3 4 3" xfId="38202"/>
    <cellStyle name="常规 4 2 2 11" xfId="38203"/>
    <cellStyle name="常规 21 7" xfId="38204"/>
    <cellStyle name="常规 16 7" xfId="38205"/>
    <cellStyle name="常规 14 2 7 2" xfId="38206"/>
    <cellStyle name="常规 4 5 3 2 2 3" xfId="38207"/>
    <cellStyle name="常规 9 2 3 5 2" xfId="38208"/>
    <cellStyle name="好 2 4 2 2 2 2" xfId="38209"/>
    <cellStyle name="常规 7 3 4 2 2 4 2 3" xfId="38210"/>
    <cellStyle name="常规 6 4 2 2 2 4 4 3" xfId="38211"/>
    <cellStyle name="常规 2 2 4 3 4 3 3" xfId="38212"/>
    <cellStyle name="常规 3 4 3 9" xfId="38213"/>
    <cellStyle name="40% - 强调文字颜色 2 2 2 6 2" xfId="38214"/>
    <cellStyle name="注释 2 3 8 3" xfId="38215"/>
    <cellStyle name="常规 6 14 3 3" xfId="38216"/>
    <cellStyle name="常规 3 2 2 3 2 3 3 3" xfId="38217"/>
    <cellStyle name="常规 2 3 4 3 3 6" xfId="38218"/>
    <cellStyle name="常规 5 5 5 2 3" xfId="38219"/>
    <cellStyle name="常规 2 4 3 7 4 2" xfId="38220"/>
    <cellStyle name="常规 2 4 2 2 2 2 4 2 2" xfId="38221"/>
    <cellStyle name="40% - 强调文字颜色 1 2 2 7" xfId="38222"/>
    <cellStyle name="常规 3 2 2 2 9" xfId="38223"/>
    <cellStyle name="常规 7 2 2 2 2 2 2" xfId="38224"/>
    <cellStyle name="强调文字颜色 3 2 2 6 2" xfId="38225"/>
    <cellStyle name="常规 6 10 2 2 8" xfId="38226"/>
    <cellStyle name="常规 4 3 3 3 6 2" xfId="38227"/>
    <cellStyle name="60% - 强调文字颜色 6 2 3 2 2 2" xfId="38228"/>
    <cellStyle name="40% - 强调文字颜色 4 11 2" xfId="38229"/>
    <cellStyle name="常规 10 4 3 2 2" xfId="38230"/>
    <cellStyle name="常规 3 2 2 4 2 2 2 2" xfId="38231"/>
    <cellStyle name="20% - 强调文字颜色 6 2 2 4 2 2" xfId="38232"/>
    <cellStyle name="常规 2 4 4 2 2 5" xfId="38233"/>
    <cellStyle name="常规 3 3 2 4 8" xfId="38234"/>
    <cellStyle name="常规 6 6 2 3 2 8" xfId="38235"/>
    <cellStyle name="常规 7 2 5 2 3 3" xfId="38236"/>
    <cellStyle name="常规 2 3 3 3 4 3 2" xfId="38237"/>
    <cellStyle name="常规 6 3 4 3 3 2 2" xfId="38238"/>
    <cellStyle name="常规 5 6 4 5" xfId="38239"/>
    <cellStyle name="60% - 强调文字颜色 3 2 3 8 2" xfId="38240"/>
    <cellStyle name="常规 9 5 2 2 3 3" xfId="38241"/>
    <cellStyle name="常规 5 3 2 2 3 4 2" xfId="38242"/>
    <cellStyle name="常规 3 2 2 2 3 2 3 2 2 2" xfId="38243"/>
    <cellStyle name="常规 10 8 2 3 3 2 2" xfId="38244"/>
    <cellStyle name="常规 44 2 4 3" xfId="38245"/>
    <cellStyle name="常规 39 2 4 3" xfId="38246"/>
    <cellStyle name="20% - 强调文字颜色 2 2 14" xfId="38247"/>
    <cellStyle name="常规 6 6 4 7 2" xfId="38248"/>
    <cellStyle name="常规 2 4 5 6" xfId="38249"/>
    <cellStyle name="20% - 强调文字颜色 4 2 3 3 2 3" xfId="38250"/>
    <cellStyle name="常规 3 4 4 8" xfId="38251"/>
    <cellStyle name="常规 5 2 4 3 5 2" xfId="38252"/>
    <cellStyle name="常规 6 7 2 2 2 5 3" xfId="38253"/>
    <cellStyle name="20% - 强调文字颜色 3 2 3 8 2" xfId="38254"/>
    <cellStyle name="60% - 强调文字颜色 3 2 5 3 3" xfId="38255"/>
    <cellStyle name="60% - 强调文字颜色 3 2 2 10" xfId="38256"/>
    <cellStyle name="常规 13 2 2 3 4" xfId="38257"/>
    <cellStyle name="常规 6 2 3 5 5" xfId="38258"/>
    <cellStyle name="常规 54 2 3 2 2" xfId="38259"/>
    <cellStyle name="常规 49 2 3 2 2" xfId="38260"/>
    <cellStyle name="常规 15 7 6" xfId="38261"/>
    <cellStyle name="40% - 强调文字颜色 1 2 2 2 9" xfId="38262"/>
    <cellStyle name="常规 44 2 4 2" xfId="38263"/>
    <cellStyle name="常规 39 2 4 2" xfId="38264"/>
    <cellStyle name="20% - 强调文字颜色 2 2 13" xfId="38265"/>
    <cellStyle name="常规 2 4 5 5" xfId="38266"/>
    <cellStyle name="常规 3 7 5 3 2" xfId="38267"/>
    <cellStyle name="常规 6 9 4 3 2 2 2" xfId="38268"/>
    <cellStyle name="常规 7 3 3 4 4 5 2" xfId="38269"/>
    <cellStyle name="20% - 强调文字颜色 4 2 3 3 2 2" xfId="38270"/>
    <cellStyle name="常规 2 7 2 3 5 2" xfId="38271"/>
    <cellStyle name="强调文字颜色 3 2 5 2 3" xfId="38272"/>
    <cellStyle name="常规 11 2 2 5 2" xfId="38273"/>
    <cellStyle name="常规 12 3 2 3 4" xfId="38274"/>
    <cellStyle name="常规 15 2 3 2 8" xfId="38275"/>
    <cellStyle name="常规 48 3 3 2 2" xfId="38276"/>
    <cellStyle name="常规 53 3 3 2 2" xfId="38277"/>
    <cellStyle name="常规 17 7 2" xfId="38278"/>
    <cellStyle name="常规 22 7 2" xfId="38279"/>
    <cellStyle name="常规 2 3 3 3 4 5 2 2" xfId="38280"/>
    <cellStyle name="常规 3 2 2 2 10 2" xfId="38281"/>
    <cellStyle name="60% - 强调文字颜色 4 2 5 2" xfId="38282"/>
    <cellStyle name="常规 11 2 2 2 6" xfId="38283"/>
    <cellStyle name="常规 6 2 6 6" xfId="38284"/>
    <cellStyle name="常规 10 2 2 4 2 5 2 2" xfId="38285"/>
    <cellStyle name="常规 2 2 3 2 5 2 2 2" xfId="38286"/>
    <cellStyle name="常规 10 3 6 3 3" xfId="38287"/>
    <cellStyle name="常规 2 2 5 6 3" xfId="38288"/>
    <cellStyle name="常规 2 2 8 3 2 2 2" xfId="38289"/>
    <cellStyle name="常规 10 2 5 2 6 3" xfId="38290"/>
    <cellStyle name="常规 5 2 3 3 6" xfId="38291"/>
    <cellStyle name="常规 21 2 5 4 2" xfId="38292"/>
    <cellStyle name="60% - 强调文字颜色 3 2 3 2 4" xfId="38293"/>
    <cellStyle name="常规 2 3 4 2 2 5 2" xfId="38294"/>
    <cellStyle name="常规 13 3 3 3 3" xfId="38295"/>
    <cellStyle name="常规 6 5 2 2 2 2 3 2" xfId="38296"/>
    <cellStyle name="20% - 强调文字颜色 4 2 4 2" xfId="38297"/>
    <cellStyle name="常规 2 4 3 5 5" xfId="38298"/>
    <cellStyle name="常规 5 2 3 2 2 3 3 2 2" xfId="38299"/>
    <cellStyle name="常规 50 4 3 2 2" xfId="38300"/>
    <cellStyle name="常规 45 4 3 2 2" xfId="38301"/>
    <cellStyle name="常规 3 4 5 4" xfId="38302"/>
    <cellStyle name="常规 6 5 3 4 3 5" xfId="38303"/>
    <cellStyle name="常规 2 3 5 3 3 2" xfId="38304"/>
    <cellStyle name="常规 2 2 3 7 5 3" xfId="38305"/>
    <cellStyle name="20% - 强调文字颜色 2 2 6 2 3" xfId="38306"/>
    <cellStyle name="常规 17 3 4 4 2" xfId="38307"/>
    <cellStyle name="常规 22 3 4 4 2" xfId="38308"/>
    <cellStyle name="20% - 强调文字颜色 3 2 2 2 8 2" xfId="38309"/>
    <cellStyle name="常规 7 2 5 3 8 3" xfId="38310"/>
    <cellStyle name="常规 59 7" xfId="38311"/>
    <cellStyle name="常规 2 21 3" xfId="38312"/>
    <cellStyle name="常规 2 16 3" xfId="38313"/>
    <cellStyle name="常规 2 4 3 2 3 4 2" xfId="38314"/>
    <cellStyle name="常规 3 2 2 5 7 2" xfId="38315"/>
    <cellStyle name="常规 4 3 3 2 2 4 3" xfId="38316"/>
    <cellStyle name="40% - 强调文字颜色 3 2 2 2 4 2" xfId="38317"/>
    <cellStyle name="常规 2 2 3 6 4 2 2" xfId="38318"/>
    <cellStyle name="常规 5 6 2 5 2" xfId="38319"/>
    <cellStyle name="常规 7 2 3 2 4 4 2" xfId="38320"/>
    <cellStyle name="常规 10 13" xfId="38321"/>
    <cellStyle name="20% - 强调文字颜色 3 2 2 2 6" xfId="38322"/>
    <cellStyle name="常规 8 2 5 3 3 2" xfId="38323"/>
    <cellStyle name="常规 2 2 2 2 3 3 6 2" xfId="38324"/>
    <cellStyle name="常规 15 2 3 7 2 2" xfId="38325"/>
    <cellStyle name="常规 7 2 2 4 3" xfId="38326"/>
    <cellStyle name="40% - 强调文字颜色 4 2 3 3 2 2" xfId="38327"/>
    <cellStyle name="常规 14 4 2 6" xfId="38328"/>
    <cellStyle name="常规 4 2 2 3 4 4 2" xfId="38329"/>
    <cellStyle name="常规 3 2 3 3 3 4 2 2" xfId="38330"/>
    <cellStyle name="常规 13 2 4 3 2" xfId="38331"/>
    <cellStyle name="20% - 强调文字颜色 4 2 3 2 6" xfId="38332"/>
    <cellStyle name="常规 4 3 2 2 3 2 3" xfId="38333"/>
    <cellStyle name="常规 15 4 2 2 4 2 2" xfId="38334"/>
    <cellStyle name="常规 11 3 3 3 2" xfId="38335"/>
    <cellStyle name="20% - 强调文字颜色 4 2 2 2 5 2" xfId="38336"/>
    <cellStyle name="常规 3 4 5 2 2" xfId="38337"/>
    <cellStyle name="40% - 强调文字颜色 4 2 3 2" xfId="38338"/>
    <cellStyle name="常规 9 3 2 2 2 6" xfId="38339"/>
    <cellStyle name="常规 2 3 2 3 3 5 2" xfId="38340"/>
    <cellStyle name="常规 7 6 2 3 3 2" xfId="38341"/>
    <cellStyle name="40% - 强调文字颜色 4 2 2 2 2 3" xfId="38342"/>
    <cellStyle name="常规 2 5 3 2 3 2 3" xfId="38343"/>
    <cellStyle name="20% - 强调文字颜色 2 2 2 5 4 3" xfId="38344"/>
    <cellStyle name="常规 2 3 3 2 3 6" xfId="38345"/>
    <cellStyle name="常规 2 3 4 3 2 7" xfId="38346"/>
    <cellStyle name="常规 2 4 10 2 2" xfId="38347"/>
    <cellStyle name="适中 2 2 2 3 2 2" xfId="38348"/>
    <cellStyle name="20% - 强调文字颜色 5 2 2 2 3 3 2" xfId="38349"/>
    <cellStyle name="常规 4 2 2 3 2 8" xfId="38350"/>
    <cellStyle name="强调文字颜色 5 2 5 2 3" xfId="38351"/>
    <cellStyle name="常规 13 2 2 5 2" xfId="38352"/>
    <cellStyle name="常规 6 6 4 2 2 2" xfId="38353"/>
    <cellStyle name="常规 6 6 2 2 2 2 2 5 2" xfId="38354"/>
    <cellStyle name="常规 2 3 3 5 2 7" xfId="38355"/>
    <cellStyle name="注释 2 3 11" xfId="38356"/>
    <cellStyle name="常规 10 7 4 3 3" xfId="38357"/>
    <cellStyle name="40% - 强调文字颜色 3 2 7 2" xfId="38358"/>
    <cellStyle name="40% - 强调文字颜色 3 19" xfId="38359"/>
    <cellStyle name="20% - 强调文字颜色 4 2 3 2 4 3" xfId="38360"/>
    <cellStyle name="常规 7 2 3 3 6 2 2" xfId="38361"/>
    <cellStyle name="20% - 强调文字颜色 3 2 3 7" xfId="38362"/>
    <cellStyle name="常规 28 5 3 2 2" xfId="38363"/>
    <cellStyle name="40% - 强调文字颜色 2 2 4 3 2" xfId="38364"/>
    <cellStyle name="常规 4 5 2 2 3" xfId="38365"/>
    <cellStyle name="常规 2 3 3 4 4 2" xfId="38366"/>
    <cellStyle name="常规 2 2 4 6 5" xfId="38367"/>
    <cellStyle name="常规 6 2 4 5 2" xfId="38368"/>
    <cellStyle name="常规 4 2 2 2 2 4" xfId="38369"/>
    <cellStyle name="常规 7 3 3 3 2 2 5 2" xfId="38370"/>
    <cellStyle name="常规 3 2 3 3 2 2 2" xfId="38371"/>
    <cellStyle name="标题 3 2 2 3 2 2" xfId="38372"/>
    <cellStyle name="常规 11 6 5" xfId="38373"/>
    <cellStyle name="常规 2 7 5 4" xfId="38374"/>
    <cellStyle name="60% - 强调文字颜色 2 2 2 2 2 2 3" xfId="38375"/>
    <cellStyle name="常规 4 3 6 5 2 2" xfId="38376"/>
    <cellStyle name="常规 5 3 3 2 4 3" xfId="38377"/>
    <cellStyle name="40% - 强调文字颜色 4 2 2 2 2 4 2" xfId="38378"/>
    <cellStyle name="常规 5 2 3 3" xfId="38379"/>
    <cellStyle name="常规 6 3 3 8 2 2" xfId="38380"/>
    <cellStyle name="60% - 强调文字颜色 4 3 2" xfId="38381"/>
    <cellStyle name="常规 10 2 2 4 2 3" xfId="38382"/>
    <cellStyle name="常规 3 3 2 3 4 4 2 2" xfId="38383"/>
    <cellStyle name="40% - 强调文字颜色 4 2 2 2 3 2 2" xfId="38384"/>
    <cellStyle name="常规 14 2 4 2 2" xfId="38385"/>
    <cellStyle name="常规 6 9 3 7 3" xfId="38386"/>
    <cellStyle name="常规 3 3 2 2 4 4 2 2" xfId="38387"/>
    <cellStyle name="常规 10 3 4 3 4" xfId="38388"/>
    <cellStyle name="常规 5 2 3 2 2 3 2 2" xfId="38389"/>
    <cellStyle name="常规 50 4 2 2" xfId="38390"/>
    <cellStyle name="常规 45 4 2 2" xfId="38391"/>
    <cellStyle name="常规 13 3 3 6" xfId="38392"/>
    <cellStyle name="常规 59 6" xfId="38393"/>
    <cellStyle name="常规 2 21 2" xfId="38394"/>
    <cellStyle name="常规 2 16 2" xfId="38395"/>
    <cellStyle name="60% - 强调文字颜色 1 2 3 3 4 2" xfId="38396"/>
    <cellStyle name="60% - 强调文字颜色 6 2 3 3 3 3" xfId="38397"/>
    <cellStyle name="常规 3 2 2 2 3 7 2 2" xfId="38398"/>
    <cellStyle name="常规 10 8 3" xfId="38399"/>
    <cellStyle name="常规 4 2 2 2 2 2 5 2 2" xfId="38400"/>
    <cellStyle name="常规 56 2 3 4 2" xfId="38401"/>
    <cellStyle name="常规 2 4 6 2 2 2" xfId="38402"/>
    <cellStyle name="常规 7 4 2 3 4" xfId="38403"/>
    <cellStyle name="常规 2 6 2 4 5 3" xfId="38404"/>
    <cellStyle name="常规 5 2 2 2 4 2" xfId="38405"/>
    <cellStyle name="常规 10 2 3 5 3" xfId="38406"/>
    <cellStyle name="常规 2 2 2 4 2 8" xfId="38407"/>
    <cellStyle name="常规 2 3 4 2 3 4 2 2" xfId="38408"/>
    <cellStyle name="警告文本 2 8" xfId="38409"/>
    <cellStyle name="常规 2 2 2 2 3 4 4 3" xfId="38410"/>
    <cellStyle name="常规 7 4 3 9 2" xfId="38411"/>
    <cellStyle name="常规 3 2 2 2 5" xfId="38412"/>
    <cellStyle name="汇总 2 4 3 3" xfId="38413"/>
    <cellStyle name="常规 2 2 3 2 10" xfId="38414"/>
    <cellStyle name="常规 2 5 4 2 3 2" xfId="38415"/>
    <cellStyle name="20% - 强调文字颜色 1 2 11 2" xfId="38416"/>
    <cellStyle name="常规 7 2 2 3 3 5 2" xfId="38417"/>
    <cellStyle name="60% - 强调文字颜色 5 2 6 4" xfId="38418"/>
    <cellStyle name="常规 2 2 3 3 5 4 2" xfId="38419"/>
    <cellStyle name="20% - 强调文字颜色 2 2 2 2 4 2" xfId="38420"/>
    <cellStyle name="常规 9 2 3 2 4 6" xfId="38421"/>
    <cellStyle name="20% - 强调文字颜色 1 11 2" xfId="38422"/>
    <cellStyle name="常规 15 3 2 2 2 3 3" xfId="38423"/>
    <cellStyle name="常规 49 2 2 5 2" xfId="38424"/>
    <cellStyle name="常规 54 2 2 5 2" xfId="38425"/>
    <cellStyle name="60% - 强调文字颜色 6 2 2 2 3 3 2" xfId="38426"/>
    <cellStyle name="常规 5 2 3 2 4 4 2" xfId="38427"/>
    <cellStyle name="常规 47 5 2" xfId="38428"/>
    <cellStyle name="常规 52 5 2" xfId="38429"/>
    <cellStyle name="60% - 强调文字颜色 1 2 3 3 4" xfId="38430"/>
    <cellStyle name="常规 2 21" xfId="38431"/>
    <cellStyle name="常规 2 16" xfId="38432"/>
    <cellStyle name="常规 6 7 2 3 3 2 3" xfId="38433"/>
    <cellStyle name="常规 6 6 3 6 5" xfId="38434"/>
    <cellStyle name="常规 2 3 4 9" xfId="38435"/>
    <cellStyle name="常规 53 4" xfId="38436"/>
    <cellStyle name="常规 48 4" xfId="38437"/>
    <cellStyle name="常规 5 2 3 2 5 3" xfId="38438"/>
    <cellStyle name="20% - 强调文字颜色 5 4" xfId="38439"/>
    <cellStyle name="常规 2 6 3 3 5" xfId="38440"/>
    <cellStyle name="常规 2 6 3 4 3 2 2" xfId="38441"/>
    <cellStyle name="20% - 强调文字颜色 6 2 2 2" xfId="38442"/>
    <cellStyle name="常规 2 5 4 3 8 2" xfId="38443"/>
    <cellStyle name="常规 19" xfId="38444"/>
    <cellStyle name="常规 24" xfId="38445"/>
    <cellStyle name="常规 9 2 2 2 4 4 2 2" xfId="38446"/>
    <cellStyle name="常规 6 5 3 2 4" xfId="38447"/>
    <cellStyle name="常规 2 5 3 5 4 3" xfId="38448"/>
    <cellStyle name="常规 5 4 4 2 2 2" xfId="38449"/>
    <cellStyle name="40% - 强调文字颜色 4 2 2 11" xfId="38450"/>
    <cellStyle name="差 2 2 3 4" xfId="38451"/>
    <cellStyle name="常规 7 7 2 3 2" xfId="38452"/>
    <cellStyle name="常规 10 10 2 3 2 2" xfId="38453"/>
    <cellStyle name="常规 2 4 3 4 3 7" xfId="38454"/>
    <cellStyle name="常规 6 9 2 2 5 2 2" xfId="38455"/>
    <cellStyle name="常规 2 3 6 10" xfId="38456"/>
    <cellStyle name="常规 5 2 3 2 4 3" xfId="38457"/>
    <cellStyle name="常规 47 4" xfId="38458"/>
    <cellStyle name="常规 52 4" xfId="38459"/>
    <cellStyle name="常规 3 3 3 2 2 5" xfId="38460"/>
    <cellStyle name="20% - 强调文字颜色 5 2 3 2 3 3" xfId="38461"/>
    <cellStyle name="常规 6 5 2 3 4 3" xfId="38462"/>
    <cellStyle name="常规 8 6 4 2" xfId="38463"/>
    <cellStyle name="常规 2 9 5 4 3" xfId="38464"/>
    <cellStyle name="常规 8 3 4 3 3 2 2" xfId="38465"/>
    <cellStyle name="常规 7 3 3 2 4 5" xfId="38466"/>
    <cellStyle name="常规 3 5 5 3" xfId="38467"/>
    <cellStyle name="常规 2 2 2 2 2 2 2 2 4 2" xfId="38468"/>
    <cellStyle name="常规 6 15 6 2 2" xfId="38469"/>
    <cellStyle name="常规 3 3 3 2 2 2 5" xfId="38470"/>
    <cellStyle name="常规 4 2 5 2 2 2 3" xfId="38471"/>
    <cellStyle name="常规 10 2 2 2 2 3 3 2 2" xfId="38472"/>
    <cellStyle name="常规 6 4 3 2 2 6 2" xfId="38473"/>
    <cellStyle name="20% - 强调文字颜色 5 16" xfId="38474"/>
    <cellStyle name="常规 2 4 3 6 2 2" xfId="38475"/>
    <cellStyle name="常规 2 2 4 3 4 3 2" xfId="38476"/>
    <cellStyle name="常规 6 3 5 2 3 3" xfId="38477"/>
    <cellStyle name="常规 15 2 2 2 2 2 3" xfId="38478"/>
    <cellStyle name="常规 6 2 2 3 4 2 2" xfId="38479"/>
    <cellStyle name="40% - 强调文字颜色 6 2 2 4 3" xfId="38480"/>
    <cellStyle name="常规 6 12 3 2 5 2" xfId="38481"/>
    <cellStyle name="20% - 强调文字颜色 4 2 2 4 3 3" xfId="38482"/>
    <cellStyle name="常规 2 9 5 3 3" xfId="38483"/>
    <cellStyle name="常规 15 4 2 5 2 2" xfId="38484"/>
    <cellStyle name="常规 3 2 3 3 6 2 2" xfId="38485"/>
    <cellStyle name="常规 13 5 2 3" xfId="38486"/>
    <cellStyle name="20% - 强调文字颜色 4 16 2" xfId="38487"/>
    <cellStyle name="常规 6 9 6 2 2 2" xfId="38488"/>
    <cellStyle name="20% - 强调文字颜色 3 2 2 3 2 3" xfId="38489"/>
    <cellStyle name="强调文字颜色 3 2 3 2 2 2 2" xfId="38490"/>
    <cellStyle name="常规 2 4 2 3 4 3 2" xfId="38491"/>
    <cellStyle name="常规 4 5 5 2 2 2" xfId="38492"/>
    <cellStyle name="常规 8 3 9 3" xfId="38493"/>
    <cellStyle name="40% - 强调文字颜色 2 2 5 2" xfId="38494"/>
    <cellStyle name="常规 3 6 2 3 2 3" xfId="38495"/>
    <cellStyle name="40% - 强调文字颜色 2 2 4 2 3" xfId="38496"/>
    <cellStyle name="常规 6 4 4 6 3" xfId="38497"/>
    <cellStyle name="40% - 强调文字颜色 3 2 2 9" xfId="38498"/>
    <cellStyle name="常规 7 3 3 2 3 2 2 2" xfId="38499"/>
    <cellStyle name="常规 3 2 2 7 4" xfId="38500"/>
    <cellStyle name="常规 6 12 2 2 3 2 2" xfId="38501"/>
    <cellStyle name="常规 9 3 3 3 4 3" xfId="38502"/>
    <cellStyle name="常规 9 2 2 3 2 7 2" xfId="38503"/>
    <cellStyle name="常规 15 2 3 4 3 3" xfId="38504"/>
    <cellStyle name="好 3 4 4" xfId="38505"/>
    <cellStyle name="常规 2 2 2 2 4 3 2 2 2" xfId="38506"/>
    <cellStyle name="常规 10 2 2 2 6 2 2" xfId="38507"/>
    <cellStyle name="20% - 强调文字颜色 1 2 2 2 9" xfId="38508"/>
    <cellStyle name="常规 2 3 4 3 3 4 2" xfId="38509"/>
    <cellStyle name="常规 4 5 3 5 3" xfId="38510"/>
    <cellStyle name="常规 2 3 3 5 7 2" xfId="38511"/>
    <cellStyle name="20% - 强调文字颜色 2 2 14 2" xfId="38512"/>
    <cellStyle name="常规 6 6 4 7 2 2" xfId="38513"/>
    <cellStyle name="常规 2 4 5 6 2" xfId="38514"/>
    <cellStyle name="常规 9 2 3 9" xfId="38515"/>
    <cellStyle name="常规 2 3 3 3 2 3 3 2" xfId="38516"/>
    <cellStyle name="常规 30 5 2 2" xfId="38517"/>
    <cellStyle name="常规 25 5 2 2" xfId="38518"/>
    <cellStyle name="常规 4 5 2 6 2 2" xfId="38519"/>
    <cellStyle name="常规 9 2 3 8" xfId="38520"/>
    <cellStyle name="常规 6 5 2 4 5 2 2" xfId="38521"/>
    <cellStyle name="常规 2 2 4 4 3 2 2" xfId="38522"/>
    <cellStyle name="常规 2 3 2 3 2 2 5 2" xfId="38523"/>
    <cellStyle name="输出 2 8 2 2" xfId="38524"/>
    <cellStyle name="常规 6 6 3 5 3 2 2" xfId="38525"/>
    <cellStyle name="常规 2 3 3 7 2 2" xfId="38526"/>
    <cellStyle name="20% - 强调文字颜色 4 2 2 3 4" xfId="38527"/>
    <cellStyle name="常规 15 2 5 5 3" xfId="38528"/>
    <cellStyle name="常规 4 2 3 4 7" xfId="38529"/>
    <cellStyle name="常规 6 2 2 3 4 4" xfId="38530"/>
    <cellStyle name="20% - 强调文字颜色 5 20 2" xfId="38531"/>
    <cellStyle name="20% - 强调文字颜色 5 15 2" xfId="38532"/>
    <cellStyle name="40% - 强调文字颜色 2 2 3 3 3" xfId="38533"/>
    <cellStyle name="强调文字颜色 4 2 2 2 3 5" xfId="38534"/>
    <cellStyle name="常规 7 2 3 4 2 3 2 2 2" xfId="38535"/>
    <cellStyle name="常规 7 2 3 3 2 2 6" xfId="38536"/>
    <cellStyle name="常规 2 2 3 3 2 3" xfId="38537"/>
    <cellStyle name="20% - 强调文字颜色 3 2 14" xfId="38538"/>
    <cellStyle name="常规 7 4 3 2 6" xfId="38539"/>
    <cellStyle name="常规 7 4 2 10 2" xfId="38540"/>
    <cellStyle name="常规 7 4 4 2 2 4 2" xfId="38541"/>
    <cellStyle name="常规 9 3 2 2 2 3 2 2" xfId="38542"/>
    <cellStyle name="常规 2 4 5 2" xfId="38543"/>
    <cellStyle name="常规 7 2 2 2 4 2 3" xfId="38544"/>
    <cellStyle name="20% - 强调文字颜色 2 2 2 2 7 2" xfId="38545"/>
    <cellStyle name="常规 9 3 2 2 2" xfId="38546"/>
    <cellStyle name="20% - 强调文字颜色 1 14 2" xfId="38547"/>
    <cellStyle name="20% - 强调文字颜色 2 2 10" xfId="38548"/>
    <cellStyle name="常规 2 2 2 3 4 3 4 2" xfId="38549"/>
    <cellStyle name="注释 2 3 4 2 2" xfId="38550"/>
    <cellStyle name="常规 9 3 2" xfId="38551"/>
    <cellStyle name="20% - 强调文字颜色 4 2 6 3" xfId="38552"/>
    <cellStyle name="常规 10 2 2 2 3 6" xfId="38553"/>
    <cellStyle name="常规 21 5 2" xfId="38554"/>
    <cellStyle name="常规 16 5 2" xfId="38555"/>
    <cellStyle name="20% - 强调文字颜色 4 2 2 4 3" xfId="38556"/>
    <cellStyle name="常规 21 3 4 5 2 2" xfId="38557"/>
    <cellStyle name="常规 6 2 3 2 2 2 2 2" xfId="38558"/>
    <cellStyle name="常规 11 6 2 2 2" xfId="38559"/>
    <cellStyle name="20% - 强调文字颜色 5 2 6 5" xfId="38560"/>
    <cellStyle name="常规 33 4" xfId="38561"/>
    <cellStyle name="常规 28 4" xfId="38562"/>
    <cellStyle name="常规 5 2 5 4 4 2" xfId="38563"/>
    <cellStyle name="常规 6 3 2 3 2" xfId="38564"/>
    <cellStyle name="常规 10 2 8 4 3" xfId="38565"/>
    <cellStyle name="常规 7 2 3 2 2 6 3" xfId="38566"/>
    <cellStyle name="60% - 强调文字颜色 1 2 3 2 2 3" xfId="38567"/>
    <cellStyle name="常规 4 5 3 8" xfId="38568"/>
    <cellStyle name="常规 4 2 2 2 2 2 5 2" xfId="38569"/>
    <cellStyle name="常规 2 2 6 2 2 3 2" xfId="38570"/>
    <cellStyle name="常规 7 2 4 2 2 5" xfId="38571"/>
    <cellStyle name="常规 6 2 2 2 2 2 6 3" xfId="38572"/>
    <cellStyle name="20% - 强调文字颜色 6 2 2 2 3 4 2" xfId="38573"/>
    <cellStyle name="常规 9 3 3 3 4 2" xfId="38574"/>
    <cellStyle name="常规 10 6 3 3" xfId="38575"/>
    <cellStyle name="常规 3 2 2 3 5 3" xfId="38576"/>
    <cellStyle name="常规 2 2 10" xfId="38577"/>
    <cellStyle name="常规 6 2 5 6" xfId="38578"/>
    <cellStyle name="60% - 强调文字颜色 3 2 4" xfId="38579"/>
    <cellStyle name="常规 2 2 7 2 7" xfId="38580"/>
    <cellStyle name="常规 8 2 2 2 2 2 5 2" xfId="38581"/>
    <cellStyle name="常规 36 2 2 2 2 2" xfId="38582"/>
    <cellStyle name="常规 41 2 2 2 2 2" xfId="38583"/>
    <cellStyle name="常规 7 6 2 7" xfId="38584"/>
    <cellStyle name="常规 2 2 2 2 2 2 3 4 3" xfId="38585"/>
    <cellStyle name="常规 2 6 6 7 2 3" xfId="38586"/>
    <cellStyle name="常规 2 3 3 2 5 2" xfId="38587"/>
    <cellStyle name="常规 32 3" xfId="38588"/>
    <cellStyle name="常规 27 3" xfId="38589"/>
    <cellStyle name="20% - 强调文字颜色 5 2 5 4" xfId="38590"/>
    <cellStyle name="20% - 强调文字颜色 1 2 2 5 4" xfId="38591"/>
    <cellStyle name="常规 2 8 4 6 2" xfId="38592"/>
    <cellStyle name="常规 7 3 3 3 2 3 5 2" xfId="38593"/>
    <cellStyle name="常规 3 2 3 3 3 2 2" xfId="38594"/>
    <cellStyle name="常规 4 2 2 3 2 4" xfId="38595"/>
    <cellStyle name="20% - 强调文字颜色 3 2 2 2 7 2" xfId="38596"/>
    <cellStyle name="常规 7 2 5 3 7 3" xfId="38597"/>
    <cellStyle name="常规 10 8 2 4 2 2" xfId="38598"/>
    <cellStyle name="20% - 强调文字颜色 4 2 2 4 6" xfId="38599"/>
    <cellStyle name="60% - 强调文字颜色 1 2 3 3 3 3" xfId="38600"/>
    <cellStyle name="常规 2 2 2 3 2 4 2 2 2" xfId="38601"/>
    <cellStyle name="常规 6 10 3" xfId="38602"/>
    <cellStyle name="常规 7 3 3 2 2 2 2 3" xfId="38603"/>
    <cellStyle name="常规 2 6 3 6 2 2" xfId="38604"/>
    <cellStyle name="常规 40 2 2 2 2 2" xfId="38605"/>
    <cellStyle name="常规 35 2 2 2 2 2" xfId="38606"/>
    <cellStyle name="60% - 强调文字颜色 1 2 2 2 7 3" xfId="38607"/>
    <cellStyle name="常规 2 3 4 4 3 5" xfId="38608"/>
    <cellStyle name="常规 2 5 4 2 5" xfId="38609"/>
    <cellStyle name="常规 7 2 2 3 3" xfId="38610"/>
    <cellStyle name="常规 25 3 6" xfId="38611"/>
    <cellStyle name="常规 30 3 6" xfId="38612"/>
    <cellStyle name="常规 2 2 3 4 4 7" xfId="38613"/>
    <cellStyle name="60% - 强调文字颜色 6 2 9" xfId="38614"/>
    <cellStyle name="40% - 强调文字颜色 1 2 2 2 3 2" xfId="38615"/>
    <cellStyle name="适中 2 2 4" xfId="38616"/>
    <cellStyle name="计算 2 8 2" xfId="38617"/>
    <cellStyle name="常规 7 2 5 6 6" xfId="38618"/>
    <cellStyle name="常规 11 5 2 5" xfId="38619"/>
    <cellStyle name="常规 3 4 2 4 3 3" xfId="38620"/>
    <cellStyle name="20% - 强调文字颜色 4 2 14 2" xfId="38621"/>
    <cellStyle name="常规 10 3 2 4 3 3" xfId="38622"/>
    <cellStyle name="常规 38 4 3 3" xfId="38623"/>
    <cellStyle name="常规 43 4 3 3" xfId="38624"/>
    <cellStyle name="20% - 强调文字颜色 4 2 3 3 5" xfId="38625"/>
    <cellStyle name="常规 6 4 4 2 3 4" xfId="38626"/>
    <cellStyle name="常规 9 2 2 2 2 4 2" xfId="38627"/>
    <cellStyle name="20% - 强调文字颜色 3 2 2 2 9 3" xfId="38628"/>
    <cellStyle name="常规 19 4 2 2" xfId="38629"/>
    <cellStyle name="常规 24 4 2 2" xfId="38630"/>
    <cellStyle name="常规 8 5 2 3 3 3" xfId="38631"/>
    <cellStyle name="20% - 强调文字颜色 5 2 2 5 2 2" xfId="38632"/>
    <cellStyle name="常规 7 3 3 3 3 4" xfId="38633"/>
    <cellStyle name="常规 2 6 2 3 7 2" xfId="38634"/>
    <cellStyle name="常规 2 3 3 6 2" xfId="38635"/>
    <cellStyle name="常规 6 6 3 5 2 2" xfId="38636"/>
    <cellStyle name="常规 2 2 4 4 2 2" xfId="38637"/>
    <cellStyle name="常规 3 3 3 5 4" xfId="38638"/>
    <cellStyle name="常规 2 10 3 4" xfId="38639"/>
    <cellStyle name="40% - 强调文字颜色 6 2 5 3 3" xfId="38640"/>
    <cellStyle name="40% - 强调文字颜色 4 2 2 8" xfId="38641"/>
    <cellStyle name="常规 6 2 2 2 2 4 3 2" xfId="38642"/>
    <cellStyle name="常规 49 3 4 2" xfId="38643"/>
    <cellStyle name="常规 54 3 4 2" xfId="38644"/>
    <cellStyle name="60% - 强调文字颜色 2 2 3 3 4 3" xfId="38645"/>
    <cellStyle name="常规 28 3 3 3 2" xfId="38646"/>
    <cellStyle name="常规 3 4 2 2 2 3 3" xfId="38647"/>
    <cellStyle name="输入 2 2 3 2 2" xfId="38648"/>
    <cellStyle name="常规 10 10 3 3" xfId="38649"/>
    <cellStyle name="汇总 3" xfId="38650"/>
    <cellStyle name="常规 6 6 5 2 3 2 2" xfId="38651"/>
    <cellStyle name="汇总 2 3 5 2" xfId="38652"/>
    <cellStyle name="常规 2 2 2 2 6 5 3" xfId="38653"/>
    <cellStyle name="强调文字颜色 5 2 7" xfId="38654"/>
    <cellStyle name="常规 2 6 2 5 2" xfId="38655"/>
    <cellStyle name="常规 10 2 4 4 7" xfId="38656"/>
    <cellStyle name="常规 7 2 5 6 5" xfId="38657"/>
    <cellStyle name="常规 12 7 2 2" xfId="38658"/>
    <cellStyle name="常规 7 2 2 3 3 4 3" xfId="38659"/>
    <cellStyle name="常规 3 3 7 2" xfId="38660"/>
    <cellStyle name="常规 2 2 2 2 2 6 2 2" xfId="38661"/>
    <cellStyle name="常规 10 5 2 2 4 2 2" xfId="38662"/>
    <cellStyle name="常规 10 8 3 4 3" xfId="38663"/>
    <cellStyle name="常规 3 2 2 3 2 2 3 5 2" xfId="38664"/>
    <cellStyle name="20% - 强调文字颜色 1 2 3 7" xfId="38665"/>
    <cellStyle name="常规 28 3 3 2 2" xfId="38666"/>
    <cellStyle name="常规 33 3 3 2 2" xfId="38667"/>
    <cellStyle name="常规 3 4 2 2 2 2 3" xfId="38668"/>
    <cellStyle name="常规 6 2 2 2 2 4 2 2" xfId="38669"/>
    <cellStyle name="常规 10 2 2 2 3 2 3" xfId="38670"/>
    <cellStyle name="常规 3 6 3 6 2 2" xfId="38671"/>
    <cellStyle name="20% - 强调文字颜色 4 2 2 2 7 2" xfId="38672"/>
    <cellStyle name="常规 10 10 2 3" xfId="38673"/>
    <cellStyle name="20% - 强调文字颜色 4 2 2 2 7" xfId="38674"/>
    <cellStyle name="常规 3 9 5 2 2" xfId="38675"/>
    <cellStyle name="常规 10 2 2 3 2 5" xfId="38676"/>
    <cellStyle name="常规 6 4 2 2 2 2 3 3" xfId="38677"/>
    <cellStyle name="常规 6 4 2 4 5 2" xfId="38678"/>
    <cellStyle name="常规 40 2 3 2" xfId="38679"/>
    <cellStyle name="常规 35 2 3 2" xfId="38680"/>
    <cellStyle name="40% - 强调文字颜色 1 2 2 5 2 2" xfId="38681"/>
    <cellStyle name="常规 3 2 3 3 3 4" xfId="38682"/>
    <cellStyle name="40% - 强调文字颜色 1 2 3 3 6" xfId="38683"/>
    <cellStyle name="常规 3 3 2 4 2 7" xfId="38684"/>
    <cellStyle name="链接单元格 2 3 3 3" xfId="38685"/>
    <cellStyle name="常规 5 2 6 2 2" xfId="38686"/>
    <cellStyle name="常规 10 6 5" xfId="38687"/>
    <cellStyle name="标题 3 2 2 2 2 2" xfId="38688"/>
    <cellStyle name="常规 2 2 3 4 2 4 3" xfId="38689"/>
    <cellStyle name="60% - 强调文字颜色 4 2 2 4 2" xfId="38690"/>
    <cellStyle name="常规 5 2 2 3 4 2" xfId="38691"/>
    <cellStyle name="常规 10 2 4 5 3" xfId="38692"/>
    <cellStyle name="常规 7 2 2 2 3 2" xfId="38693"/>
    <cellStyle name="常规 7 3 5 6 2 2" xfId="38694"/>
    <cellStyle name="常规 29 2 3 2" xfId="38695"/>
    <cellStyle name="常规 34 2 3 2" xfId="38696"/>
    <cellStyle name="常规 10 2 6 2 3 5" xfId="38697"/>
    <cellStyle name="常规 40 2 4 2 2" xfId="38698"/>
    <cellStyle name="常规 35 2 4 2 2" xfId="38699"/>
    <cellStyle name="常规 2 2 3 2 2 4 2 2" xfId="38700"/>
    <cellStyle name="常规 10 6 2 2 2 2 2" xfId="38701"/>
    <cellStyle name="20% - 强调文字颜色 3 2 3 7 2" xfId="38702"/>
    <cellStyle name="常规 6 9 2 3 3 3" xfId="38703"/>
    <cellStyle name="40% - 强调文字颜色 1 2 2 2 2 4 2" xfId="38704"/>
    <cellStyle name="常规 14 2 2 2 4" xfId="38705"/>
    <cellStyle name="常规 2 2 2 5 3 3" xfId="38706"/>
    <cellStyle name="20% - 强调文字颜色 3 19" xfId="38707"/>
    <cellStyle name="常规 8 5 5 6 2" xfId="38708"/>
    <cellStyle name="常规 3 3 3 2 3 3 2 2" xfId="38709"/>
    <cellStyle name="常规 7 2 2 3 5" xfId="38710"/>
    <cellStyle name="常规 5 2 10 3" xfId="38711"/>
    <cellStyle name="常规 2 2 2 2 2 2 3 2 2 2" xfId="38712"/>
    <cellStyle name="常规 10 2 6 3 6 2" xfId="38713"/>
    <cellStyle name="强调文字颜色 3 2 2 5 3 3" xfId="38714"/>
    <cellStyle name="常规 5 3 4 3 5" xfId="38715"/>
    <cellStyle name="常规 6 4 3 5 3 2" xfId="38716"/>
    <cellStyle name="常规 10 2 3 4 5" xfId="38717"/>
    <cellStyle name="常规 8 2 4 9" xfId="38718"/>
    <cellStyle name="20% - 强调文字颜色 3 2 2 5 2 3" xfId="38719"/>
    <cellStyle name="常规 5 3 3 5 3" xfId="38720"/>
    <cellStyle name="常规 15 2 3 2 6" xfId="38721"/>
    <cellStyle name="常规 9 2 3 6 2" xfId="38722"/>
    <cellStyle name="常规 4 2 3 3 3 3 2" xfId="38723"/>
    <cellStyle name="常规 15 4 5 2" xfId="38724"/>
    <cellStyle name="常规 7 3 4 8 3" xfId="38725"/>
    <cellStyle name="常规 28 4 4" xfId="38726"/>
    <cellStyle name="常规 33 4 4" xfId="38727"/>
    <cellStyle name="常规 2 3 3 4 2 7 2" xfId="38728"/>
    <cellStyle name="常规 15 2 8 2 2" xfId="38729"/>
    <cellStyle name="20% - 强调文字颜色 1 2 2 6" xfId="38730"/>
    <cellStyle name="40% - 强调文字颜色 1 2 3 3 4 3" xfId="38731"/>
    <cellStyle name="常规 2 3 3 4 3 5 2" xfId="38732"/>
    <cellStyle name="20% - 强调文字颜色 4 2 2 2 3 2 3" xfId="38733"/>
    <cellStyle name="常规 4 4 2 3 4 2" xfId="38734"/>
    <cellStyle name="常规 9 2 2 2 2 2 4 2 2" xfId="38735"/>
    <cellStyle name="常规 3 2 2 2 3 4 4 3" xfId="38736"/>
    <cellStyle name="常规 15 2 3 4 3" xfId="38737"/>
    <cellStyle name="常规 7 3 2 6 5 3" xfId="38738"/>
    <cellStyle name="常规 26 2 6 3" xfId="38739"/>
    <cellStyle name="常规 31 2 6 3" xfId="38740"/>
    <cellStyle name="常规 13 4 2 2 3" xfId="38741"/>
    <cellStyle name="40% - 强调文字颜色 1 2 3 3 4 2" xfId="38742"/>
    <cellStyle name="常规 10 2 2 5" xfId="38743"/>
    <cellStyle name="常规 15 4 9" xfId="38744"/>
    <cellStyle name="常规 6 8 2 2 2 5" xfId="38745"/>
    <cellStyle name="60% - 强调文字颜色 5 2 3 5 2" xfId="38746"/>
    <cellStyle name="常规 2 9 3 3 3" xfId="38747"/>
    <cellStyle name="好 2 6 6" xfId="38748"/>
    <cellStyle name="常规 6 6 2 2 2 3 2 3" xfId="38749"/>
    <cellStyle name="常规 13 3 2 3" xfId="38750"/>
    <cellStyle name="常规 17 2 3 5 2 2" xfId="38751"/>
    <cellStyle name="链接单元格 2 3 2" xfId="38752"/>
    <cellStyle name="常规 15 4 2 3 2 2" xfId="38753"/>
    <cellStyle name="常规 2 2 7 2 3 5 2" xfId="38754"/>
    <cellStyle name="常规 10 2 4 4 2" xfId="38755"/>
    <cellStyle name="常规 5 2 2 3 2 6 2 2" xfId="38756"/>
    <cellStyle name="常规 2 4 4 2 8" xfId="38757"/>
    <cellStyle name="常规 3 2 2 2 2 3 3 2 2" xfId="38758"/>
    <cellStyle name="常规 46 5" xfId="38759"/>
    <cellStyle name="常规 51 5" xfId="38760"/>
    <cellStyle name="常规 5 2 3 2 3 4" xfId="38761"/>
    <cellStyle name="解释性文本 2 9 3" xfId="38762"/>
    <cellStyle name="常规 2 5 2 2 2 2 3" xfId="38763"/>
    <cellStyle name="常规 11 7 2" xfId="38764"/>
    <cellStyle name="常规 21 2 2 3 2 2 2" xfId="38765"/>
    <cellStyle name="常规 2 4 6 2 2" xfId="38766"/>
    <cellStyle name="常规 56 2 3 4" xfId="38767"/>
    <cellStyle name="常规 2 7 7 3" xfId="38768"/>
    <cellStyle name="40% - 强调文字颜色 3 2 2 4 2 2" xfId="38769"/>
    <cellStyle name="常规 10 3 3 4 5" xfId="38770"/>
    <cellStyle name="常规 6 10 4 3 2 2" xfId="38771"/>
    <cellStyle name="40% - 强调文字颜色 5 2 2 5 4 2" xfId="38772"/>
    <cellStyle name="常规 6 10 2 5 2 2" xfId="38773"/>
    <cellStyle name="强调文字颜色 1 2 3 3 4 2 2" xfId="38774"/>
    <cellStyle name="常规 6 4 3 4 5" xfId="38775"/>
    <cellStyle name="20% - 强调文字颜色 1 2 2 2 2 4 3" xfId="38776"/>
    <cellStyle name="40% - 强调文字颜色 5 2 8" xfId="38777"/>
    <cellStyle name="20% - 强调文字颜色 4 2 2 2 2 3 3" xfId="38778"/>
    <cellStyle name="40% - 强调文字颜色 6 2 5" xfId="38779"/>
    <cellStyle name="40% - 强调文字颜色 5 2 2 5 2 2" xfId="38780"/>
    <cellStyle name="常规 6 6 3 2 4 6" xfId="38781"/>
    <cellStyle name="常规 6 5 3 2 2 5" xfId="38782"/>
    <cellStyle name="常规 2 3 3 3 2 3 4 2 2" xfId="38783"/>
    <cellStyle name="常规 9 5 2 4" xfId="38784"/>
    <cellStyle name="常规 6 2 4 2 6 2 2" xfId="38785"/>
    <cellStyle name="20% - 强调文字颜色 4 2 2 2 3 4 2" xfId="38786"/>
    <cellStyle name="常规 4 3 2 2" xfId="38787"/>
    <cellStyle name="常规 3 2 4 5" xfId="38788"/>
    <cellStyle name="常规 3 4 6 4 2" xfId="38789"/>
    <cellStyle name="常规 7 4 2 2 3 5" xfId="38790"/>
    <cellStyle name="40% - 强调文字颜色 6 2 4 3" xfId="38791"/>
    <cellStyle name="40% - 强调文字颜色 1 2 6 4" xfId="38792"/>
    <cellStyle name="常规 6 2 10" xfId="38793"/>
    <cellStyle name="常规 15 3 3 8" xfId="38794"/>
    <cellStyle name="40% - 强调文字颜色 5 2 2 11" xfId="38795"/>
    <cellStyle name="20% - 强调文字颜色 4 2 2 2 2 2 3" xfId="38796"/>
    <cellStyle name="40% - 强调文字颜色 6 2 2 2 10" xfId="38797"/>
    <cellStyle name="常规 6 4 5 3 3" xfId="38798"/>
    <cellStyle name="常规 8 6 4 3" xfId="38799"/>
    <cellStyle name="输入 2 2 2 3 2 2" xfId="38800"/>
    <cellStyle name="适中 2 4 3 2" xfId="38801"/>
    <cellStyle name="标题 2 2 4" xfId="38802"/>
    <cellStyle name="常规 17 2 2 4" xfId="38803"/>
    <cellStyle name="常规 22 2 2 4" xfId="38804"/>
    <cellStyle name="常规 2 2 3 2 3 2 2 5 3" xfId="38805"/>
    <cellStyle name="常规 4 3 4 3 6" xfId="38806"/>
    <cellStyle name="常规 7 2 3 4 8 2 2" xfId="38807"/>
    <cellStyle name="常规 6 2 3 2 2 2 3 2" xfId="38808"/>
    <cellStyle name="常规 4 2 4 3 3 2 2" xfId="38809"/>
    <cellStyle name="常规 47 2 3 4" xfId="38810"/>
    <cellStyle name="常规 52 2 3 4" xfId="38811"/>
    <cellStyle name="常规 2 2 2 5 6" xfId="38812"/>
    <cellStyle name="常规 45 2 2 2 3" xfId="38813"/>
    <cellStyle name="常规 50 2 2 2 3" xfId="38814"/>
    <cellStyle name="强调文字颜色 5 2 6 2 2 2" xfId="38815"/>
    <cellStyle name="20% - 强调文字颜色 4 2 3 3 3 2" xfId="38816"/>
    <cellStyle name="常规 2 2 3 2 5 5 2 2" xfId="38817"/>
    <cellStyle name="常规 2 2 7 2 2 4 2" xfId="38818"/>
    <cellStyle name="常规 4 2 2 3 2 2 6 2" xfId="38819"/>
    <cellStyle name="常规 3 4 6 3 2" xfId="38820"/>
    <cellStyle name="常规 2 3 3 5 3 7 2 2" xfId="38821"/>
    <cellStyle name="常规 12 3 2 3" xfId="38822"/>
    <cellStyle name="常规 10 10 2 4 2" xfId="38823"/>
    <cellStyle name="常规 6 3 3 3" xfId="38824"/>
    <cellStyle name="40% - 强调文字颜色 2 17 2" xfId="38825"/>
    <cellStyle name="常规 2 5 3 2 6 3" xfId="38826"/>
    <cellStyle name="常规 3 4 2 2 3 3" xfId="38827"/>
    <cellStyle name="常规 2 2 2 4 4 2 3" xfId="38828"/>
    <cellStyle name="常规 4 2 8 5 2" xfId="38829"/>
    <cellStyle name="强调文字颜色 2 2 10" xfId="38830"/>
    <cellStyle name="常规 2 2 3 2 3 2 2 5" xfId="38831"/>
    <cellStyle name="常规 4 2 4 3 2 2" xfId="38832"/>
    <cellStyle name="常规 6 10 2 7 2" xfId="38833"/>
    <cellStyle name="常规 6 3 3 2 5 2 2" xfId="38834"/>
    <cellStyle name="常规 2 3 4 2 2 4 2" xfId="38835"/>
    <cellStyle name="常规 10 2 2 4 3" xfId="38836"/>
    <cellStyle name="20% - 强调文字颜色 6 16 2" xfId="38837"/>
    <cellStyle name="常规 8 2 13" xfId="38838"/>
    <cellStyle name="20% - 强调文字颜色 2 2 2 2 3 4 3" xfId="38839"/>
    <cellStyle name="20% - 强调文字颜色 4 2 2 2 10" xfId="38840"/>
    <cellStyle name="60% - 强调文字颜色 3 2 3 2 4 2" xfId="38841"/>
    <cellStyle name="20% - 强调文字颜色 3 2 3 3 4 3" xfId="38842"/>
    <cellStyle name="常规 6 13 7" xfId="38843"/>
    <cellStyle name="常规 3 2 2 3 2 2 7" xfId="38844"/>
    <cellStyle name="常规 35 3 3 3" xfId="38845"/>
    <cellStyle name="常规 40 3 3 3" xfId="38846"/>
    <cellStyle name="常规 10 2 2 3 2 2 2 3" xfId="38847"/>
    <cellStyle name="常规 4 3 3 2 4 2 2" xfId="38848"/>
    <cellStyle name="常规 10 3 3 4 4" xfId="38849"/>
    <cellStyle name="解释性文本 2 9 2" xfId="38850"/>
    <cellStyle name="常规 5 2 3 2 3 3" xfId="38851"/>
    <cellStyle name="常规 46 4" xfId="38852"/>
    <cellStyle name="常规 51 4" xfId="38853"/>
    <cellStyle name="汇总 2 3 2 2 2 2" xfId="38854"/>
    <cellStyle name="20% - 强调文字颜色 1 2 14" xfId="38855"/>
    <cellStyle name="常规 2 3 6 2 3 3" xfId="38856"/>
    <cellStyle name="常规 4 2 3 2 2 3 5" xfId="38857"/>
    <cellStyle name="常规 7 3 10 3" xfId="38858"/>
    <cellStyle name="常规 7 2 4 3 2 7" xfId="38859"/>
    <cellStyle name="常规 2 3 3 2 6 3" xfId="38860"/>
    <cellStyle name="常规 12 3 2 2 6" xfId="38861"/>
    <cellStyle name="常规 2 4 2 5 3" xfId="38862"/>
    <cellStyle name="40% - 强调文字颜色 2 2 2 2 3 4" xfId="38863"/>
    <cellStyle name="常规 7 11 2 3" xfId="38864"/>
    <cellStyle name="常规 2 2 3 3 3 3 3" xfId="38865"/>
    <cellStyle name="常规 6 16 2 2 2" xfId="38866"/>
    <cellStyle name="常规 3 4 2 2 2 6 2" xfId="38867"/>
    <cellStyle name="40% - 强调文字颜色 2 2 2 5" xfId="38868"/>
    <cellStyle name="常规 8 3 6 6" xfId="38869"/>
    <cellStyle name="常规 10 4 2 7 2" xfId="38870"/>
    <cellStyle name="40% - 强调文字颜色 5 2 6" xfId="38871"/>
    <cellStyle name="40% - 强调文字颜色 5 2 2 4 2 3" xfId="38872"/>
    <cellStyle name="常规 7 4 2 3 3" xfId="38873"/>
    <cellStyle name="常规 2 6 2 4 5 2" xfId="38874"/>
    <cellStyle name="常规 68 2" xfId="38875"/>
    <cellStyle name="常规 73 2" xfId="38876"/>
    <cellStyle name="常规 2 2 2 2 2 2 2 3 3 2 2" xfId="38877"/>
    <cellStyle name="常规 2 8 2 2 4 2 2" xfId="38878"/>
    <cellStyle name="常规 6 4 2 2 3 5 2 2" xfId="38879"/>
    <cellStyle name="常规 59 2 2 2" xfId="38880"/>
    <cellStyle name="常规 64 2 2 2" xfId="38881"/>
    <cellStyle name="常规 8 2 2 5 3" xfId="38882"/>
    <cellStyle name="常规 15 3 2 3 5 2 2" xfId="38883"/>
    <cellStyle name="常规 4 2 2 3 4 2 3" xfId="38884"/>
    <cellStyle name="常规 6 4 2 2 3 5 2" xfId="38885"/>
    <cellStyle name="常规 10 2 3 2 2 6" xfId="38886"/>
    <cellStyle name="常规 3 11 2 6 2" xfId="38887"/>
    <cellStyle name="20% - 强调文字颜色 4 2 12" xfId="38888"/>
    <cellStyle name="常规 5 2 5 5" xfId="38889"/>
    <cellStyle name="常规 2 2 3 2 7 2" xfId="38890"/>
    <cellStyle name="60% - 强调文字颜色 4 2 2 5 4" xfId="38891"/>
    <cellStyle name="常规 42 2 6 3" xfId="38892"/>
    <cellStyle name="常规 37 2 6 3" xfId="38893"/>
    <cellStyle name="常规 6 5 2 2 2 6 3" xfId="38894"/>
    <cellStyle name="常规 9 3 2 2 3 2" xfId="38895"/>
    <cellStyle name="常规 2 2 2 3 3 3 2 3" xfId="38896"/>
    <cellStyle name="常规 6 5 3 3 2 2 4 2 2" xfId="38897"/>
    <cellStyle name="20% - 强调文字颜色 1 2 2 2 8 2" xfId="38898"/>
    <cellStyle name="20% - 强调文字颜色 3 10" xfId="38899"/>
    <cellStyle name="常规 6 12 3 2 3 2 2" xfId="38900"/>
    <cellStyle name="常规 2 3 2 3 2 2 4 2 2" xfId="38901"/>
    <cellStyle name="常规 9 9 4" xfId="38902"/>
    <cellStyle name="20% - 强调文字颜色 3 2 3 8 3" xfId="38903"/>
    <cellStyle name="常规 3 2 3 3 2 5 2" xfId="38904"/>
    <cellStyle name="常规 3 3 3 2 2 2 5 3" xfId="38905"/>
    <cellStyle name="常规 4 2 3 2 6" xfId="38906"/>
    <cellStyle name="常规 2 5 3 6 2 2" xfId="38907"/>
    <cellStyle name="20% - 强调文字颜色 1 2 5 5" xfId="38908"/>
    <cellStyle name="常规 6 12 4 6 2" xfId="38909"/>
    <cellStyle name="常规 3 3 2 3 5 2" xfId="38910"/>
    <cellStyle name="常规 15 5 2 6 2" xfId="38911"/>
    <cellStyle name="40% - 强调文字颜色 4 2 2 2 9" xfId="38912"/>
    <cellStyle name="常规 6 2 2 8" xfId="38913"/>
    <cellStyle name="常规 7 2 4 2 4 4 2" xfId="38914"/>
    <cellStyle name="常规 6 5 7 2 3" xfId="38915"/>
    <cellStyle name="常规 3 2 3 3 3 6" xfId="38916"/>
    <cellStyle name="常规 2 5 3 2 8 2 2" xfId="38917"/>
    <cellStyle name="常规 21 11 2" xfId="38918"/>
    <cellStyle name="常规 2 3 5 2 4 3" xfId="38919"/>
    <cellStyle name="常规 10 2 2 3" xfId="38920"/>
    <cellStyle name="常规 2 7 3 2 5" xfId="38921"/>
    <cellStyle name="常规 2 3 2 3 4 2 3" xfId="38922"/>
    <cellStyle name="20% - 强调文字颜色 6 10 2" xfId="38923"/>
    <cellStyle name="常规 2 4 3 2 2 8" xfId="38924"/>
    <cellStyle name="常规 4 3 5 4 3" xfId="38925"/>
    <cellStyle name="常规 28 2 2 4" xfId="38926"/>
    <cellStyle name="常规 33 2 2 4" xfId="38927"/>
    <cellStyle name="检查单元格 2 10 2 2" xfId="38928"/>
    <cellStyle name="40% - 强调文字颜色 5 2 4 2 3" xfId="38929"/>
    <cellStyle name="40% - 强调文字颜色 5 2 2 2 3 3 3" xfId="38930"/>
    <cellStyle name="常规 13 5 5 2" xfId="38931"/>
    <cellStyle name="常规 4 2 2 3 3 4 2" xfId="38932"/>
    <cellStyle name="常规 3 2 3 3 3 3 2 2" xfId="38933"/>
    <cellStyle name="常规 13 2 3 3 2" xfId="38934"/>
    <cellStyle name="40% - 强调文字颜色 1" xfId="38935" builtinId="31"/>
    <cellStyle name="常规 9 2 3 2 2 5" xfId="38936"/>
    <cellStyle name="常规 2 2 11 3 3" xfId="38937"/>
    <cellStyle name="常规 2 3 2 3 4 6 2" xfId="38938"/>
    <cellStyle name="警告文本 2 2 2 2 4 2" xfId="38939"/>
    <cellStyle name="常规 10 3 6 2 2" xfId="38940"/>
    <cellStyle name="常规 21 2 10 2" xfId="38941"/>
    <cellStyle name="常规 13 3 6 2" xfId="38942"/>
    <cellStyle name="强调文字颜色 2 2 5 2 2" xfId="38943"/>
    <cellStyle name="常规 15 2 3 2 2 3 2" xfId="38944"/>
    <cellStyle name="常规 5 3 4 6 2 2" xfId="38945"/>
    <cellStyle name="常规 15 2 4 3 5 2" xfId="38946"/>
    <cellStyle name="常规 4 9 4 2 2" xfId="38947"/>
    <cellStyle name="常规 6 2 5 2 2 3 3" xfId="38948"/>
    <cellStyle name="常规 10 3 4 3 4 3" xfId="38949"/>
    <cellStyle name="常规 13 2 2 4 2 2" xfId="38950"/>
    <cellStyle name="常规 2 3 4 5" xfId="38951"/>
    <cellStyle name="常规 3 2 5 2 2 3 2 2" xfId="38952"/>
    <cellStyle name="适中 2 8 2 2" xfId="38953"/>
    <cellStyle name="20% - 强调文字颜色 5 2 3 7" xfId="38954"/>
    <cellStyle name="常规 2 3 3 2 2 3 4 2" xfId="38955"/>
    <cellStyle name="常规 4 2 6 3 5" xfId="38956"/>
    <cellStyle name="常规 38 3 2 3" xfId="38957"/>
    <cellStyle name="常规 43 3 2 3" xfId="38958"/>
    <cellStyle name="40% - 强调文字颜色 4 2 2 5 2" xfId="38959"/>
    <cellStyle name="常规 4 3 6 2" xfId="38960"/>
    <cellStyle name="常规 7 2 2 4 3 3 3" xfId="38961"/>
    <cellStyle name="40% - 强调文字颜色 6 2 2 3 2 3" xfId="38962"/>
    <cellStyle name="40% - 强调文字颜色 5 2 2 4 3 2" xfId="38963"/>
    <cellStyle name="常规 7 2 3 2 4 4" xfId="38964"/>
    <cellStyle name="20% - 强调文字颜色 2 2 3" xfId="38965"/>
    <cellStyle name="常规 2 3 2 4 3 6" xfId="38966"/>
    <cellStyle name="20% - 强调文字颜色 6 2 8 2" xfId="38967"/>
    <cellStyle name="适中 2" xfId="38968"/>
    <cellStyle name="常规 7 3 5 2 4 2 2" xfId="38969"/>
    <cellStyle name="常规 15 3 2 2 2 3 2 2" xfId="38970"/>
    <cellStyle name="20% - 强调文字颜色 1 2 2 2 3 5" xfId="38971"/>
    <cellStyle name="常规 10 2 2 3 2 3 3 3" xfId="38972"/>
    <cellStyle name="解释性文本 2 3 2 4 3" xfId="38973"/>
    <cellStyle name="常规 40 4 4 3" xfId="38974"/>
    <cellStyle name="常规 35 4 4 3" xfId="38975"/>
    <cellStyle name="标题 2 2 6 2" xfId="38976"/>
    <cellStyle name="常规 6 5 2 4 2 2" xfId="38977"/>
    <cellStyle name="常规 6 2 12 2" xfId="38978"/>
    <cellStyle name="常规 5 2 3 2 4 4 2 2" xfId="38979"/>
    <cellStyle name="常规 47 5 2 2" xfId="38980"/>
    <cellStyle name="常规 52 5 2 2" xfId="38981"/>
    <cellStyle name="警告文本 2 3 3 5" xfId="38982"/>
    <cellStyle name="常规 6 6 3 3 3 5 2" xfId="38983"/>
    <cellStyle name="常规 4 3 5 3 3" xfId="38984"/>
    <cellStyle name="常规 11 8 2 2" xfId="38985"/>
    <cellStyle name="40% - 强调文字颜色 2 2 2 2 2 5" xfId="38986"/>
    <cellStyle name="60% - 强调文字颜色 6 2 3 3 3 2" xfId="38987"/>
    <cellStyle name="常规 10 2 4 2 6" xfId="38988"/>
    <cellStyle name="常规 2 2 2 2 6 3 2" xfId="38989"/>
    <cellStyle name="常规 10 2 4 4 2 2" xfId="38990"/>
    <cellStyle name="常规 6 3 2 3 7 2 2" xfId="38991"/>
    <cellStyle name="常规 6 3 2 2 2 2 3 4" xfId="38992"/>
    <cellStyle name="常规 2 3 2 4 3 5" xfId="38993"/>
    <cellStyle name="常规 5 3 5 3 2 2" xfId="38994"/>
    <cellStyle name="常规 2 3 4 2 5" xfId="38995"/>
    <cellStyle name="常规 2 10 3 6" xfId="38996"/>
    <cellStyle name="常规 5 2 2 5 4 2 2" xfId="38997"/>
    <cellStyle name="常规 6 10 4 2 3 3" xfId="38998"/>
    <cellStyle name="常规 6 3 2 2 2 2 3 3 2" xfId="38999"/>
    <cellStyle name="常规 2 3 2 4 3 4 2" xfId="39000"/>
    <cellStyle name="20% - 强调文字颜色 4 2 13" xfId="39001"/>
    <cellStyle name="常规 10 2 3 2 2 7" xfId="39002"/>
    <cellStyle name="常规 46" xfId="39003"/>
    <cellStyle name="常规 51" xfId="39004"/>
    <cellStyle name="常规 2 2 2 2 3 4 3 2" xfId="39005"/>
    <cellStyle name="常规 6 5 2 2 3 2 4 2 2" xfId="39006"/>
    <cellStyle name="40% - 强调文字颜色 1 2 10" xfId="39007"/>
    <cellStyle name="常规 11 5 4 3 2" xfId="39008"/>
    <cellStyle name="常规 6 3 2 2 2 2 3 3" xfId="39009"/>
    <cellStyle name="常规 2 3 2 4 3 4" xfId="39010"/>
    <cellStyle name="常规 10 2 4 2 5" xfId="39011"/>
    <cellStyle name="常规 4 2 6 2 3 2 2" xfId="39012"/>
    <cellStyle name="注释 2 2 2 2 2 2 2" xfId="39013"/>
    <cellStyle name="常规 2 2 4 3 4 3" xfId="39014"/>
    <cellStyle name="常规 6 3 2 6" xfId="39015"/>
    <cellStyle name="常规 27 3 8" xfId="39016"/>
    <cellStyle name="常规 15 3 4 6" xfId="39017"/>
    <cellStyle name="常规 2 5 3 2 3 4 3" xfId="39018"/>
    <cellStyle name="常规 3 3 3 2 2 2 3 2" xfId="39019"/>
    <cellStyle name="20% - 强调文字颜色 3 2 3 9" xfId="39020"/>
    <cellStyle name="常规 7 4 4 2 3 3 3" xfId="39021"/>
    <cellStyle name="常规 10 3 4 2 4" xfId="39022"/>
    <cellStyle name="常规 10 17 2" xfId="39023"/>
    <cellStyle name="常规 13 2 2 2 2 2" xfId="39024"/>
    <cellStyle name="常规 2 4 4 2 7" xfId="39025"/>
    <cellStyle name="常规 10 10 3 2 2 2" xfId="39026"/>
    <cellStyle name="汇总 2 2 2" xfId="39027"/>
    <cellStyle name="好 2 4 2 3 2" xfId="39028"/>
    <cellStyle name="常规 9 2 4 5" xfId="39029"/>
    <cellStyle name="常规 2 2 7 2 6 2" xfId="39030"/>
    <cellStyle name="常规 2 3 4 2 5 2" xfId="39031"/>
    <cellStyle name="常规 40 4 2 2 2" xfId="39032"/>
    <cellStyle name="常规 35 4 2 2 2" xfId="39033"/>
    <cellStyle name="解释性文本 2 3 2 2 2 2" xfId="39034"/>
    <cellStyle name="20% - 强调文字颜色 4 2 3 6 2" xfId="39035"/>
    <cellStyle name="常规 2 4 2 2 2 2 7" xfId="39036"/>
    <cellStyle name="强调文字颜色 4 2 2 2 3 3 2" xfId="39037"/>
    <cellStyle name="适中 2 2 2 4" xfId="39038"/>
    <cellStyle name="20% - 强调文字颜色 2 2 3 8" xfId="39039"/>
    <cellStyle name="强调文字颜色 2 2 2 2" xfId="39040"/>
    <cellStyle name="20% - 强调文字颜色 3 2 2 9" xfId="39041"/>
    <cellStyle name="常规 30 13 2 2" xfId="39042"/>
    <cellStyle name="40% - 强调文字颜色 2 2 2 2 10" xfId="39043"/>
    <cellStyle name="20% - 强调文字颜色 4 2 2 2 3 3 2" xfId="39044"/>
    <cellStyle name="40% - 强调文字颜色 6 2 7" xfId="39045"/>
    <cellStyle name="常规 14 3 3 6 2" xfId="39046"/>
    <cellStyle name="常规 10 9 4 2 2" xfId="39047"/>
    <cellStyle name="常规 3 8 2 7" xfId="39048"/>
    <cellStyle name="常规 2 2 4 3 2 2 5" xfId="39049"/>
    <cellStyle name="常规 15 2 2 2 2 3 2 2" xfId="39050"/>
    <cellStyle name="强调文字颜色 1 2 5 2 2 2" xfId="39051"/>
    <cellStyle name="常规 6 4 6 3" xfId="39052"/>
    <cellStyle name="常规 15 2 3 3 6" xfId="39053"/>
    <cellStyle name="常规 5 3 3 6 3" xfId="39054"/>
    <cellStyle name="20% - 强调文字颜色 2 2 2 2 3 3" xfId="39055"/>
    <cellStyle name="常规 2 2 3 3 5 3 3" xfId="39056"/>
    <cellStyle name="常规 24 4 2 3" xfId="39057"/>
    <cellStyle name="20% - 强调文字颜色 5 2 2 5 2 3" xfId="39058"/>
    <cellStyle name="常规 10 2 4 2 3 3 2 2" xfId="39059"/>
    <cellStyle name="常规 9 2 3 3 2" xfId="39060"/>
    <cellStyle name="常规 7 5 3 3 4 3" xfId="39061"/>
    <cellStyle name="常规 10 15" xfId="39062"/>
    <cellStyle name="常规 6 6 3 2 9" xfId="39063"/>
    <cellStyle name="常规 8 2 5 7 2" xfId="39064"/>
    <cellStyle name="常规 7 2 5 6 3 2 2" xfId="39065"/>
    <cellStyle name="常规 11 10 3" xfId="39066"/>
    <cellStyle name="好 3 2 7 2" xfId="39067"/>
    <cellStyle name="常规 2 2 4 3 2 2 4" xfId="39068"/>
    <cellStyle name="20% - 强调文字颜色 2 2 2 2 3 2 3" xfId="39069"/>
    <cellStyle name="常规 2 2 2 4 2 2 3" xfId="39070"/>
    <cellStyle name="常规 2 6 4 3 3 2 3" xfId="39071"/>
    <cellStyle name="常规 10 4 2 3 2 3" xfId="39072"/>
    <cellStyle name="常规 10 7 5" xfId="39073"/>
    <cellStyle name="警告文本 2 2 9 2" xfId="39074"/>
    <cellStyle name="常规 2 2 2 2 2 2 4 2 2 2" xfId="39075"/>
    <cellStyle name="常规 10 7 5 2" xfId="39076"/>
    <cellStyle name="常规 6 6 3 3 2 3 2 2" xfId="39077"/>
    <cellStyle name="常规 2 2 3 2 3 2 2 6" xfId="39078"/>
    <cellStyle name="常规 2 5 4 4 2" xfId="39079"/>
    <cellStyle name="常规 7 5 3 3 4 2 2" xfId="39080"/>
    <cellStyle name="常规 10 14 2" xfId="39081"/>
    <cellStyle name="常规 2 3 4 2 3 3 3" xfId="39082"/>
    <cellStyle name="常规 10 7 4 2" xfId="39083"/>
    <cellStyle name="强调文字颜色 6 2 2 10" xfId="39084"/>
    <cellStyle name="60% - 强调文字颜色 6 2 6 3 2" xfId="39085"/>
    <cellStyle name="20% - 强调文字颜色 4 10 2" xfId="39086"/>
    <cellStyle name="常规 6 2 2 3 2 6 2 2" xfId="39087"/>
    <cellStyle name="常规 20 5 2" xfId="39088"/>
    <cellStyle name="常规 15 5 2" xfId="39089"/>
    <cellStyle name="常规 3 2 6 3 3" xfId="39090"/>
    <cellStyle name="常规 6 6 2 2 4 5 2" xfId="39091"/>
    <cellStyle name="常规 3 3 4 3 5 2" xfId="39092"/>
    <cellStyle name="常规 56 4 4" xfId="39093"/>
    <cellStyle name="强调文字颜色 6 2 2 5 6" xfId="39094"/>
    <cellStyle name="40% - 强调文字颜色 1 8" xfId="39095"/>
    <cellStyle name="常规 2 2 3 2 2 2 2 5 2 2" xfId="39096"/>
    <cellStyle name="常规 3 7 4 5" xfId="39097"/>
    <cellStyle name="常规 15 2 3 9" xfId="39098"/>
    <cellStyle name="常规 7 5 3 3 4 2" xfId="39099"/>
    <cellStyle name="常规 10 14" xfId="39100"/>
    <cellStyle name="常规 35 2 2" xfId="39101"/>
    <cellStyle name="常规 40 2 2" xfId="39102"/>
    <cellStyle name="常规 7 2 5 6 5 2" xfId="39103"/>
    <cellStyle name="常规 2 4 4 2 2 4" xfId="39104"/>
    <cellStyle name="常规 3 3 2 4 7" xfId="39105"/>
    <cellStyle name="常规 6 6 2 3 2 7" xfId="39106"/>
    <cellStyle name="常规 25 3 3 3" xfId="39107"/>
    <cellStyle name="常规 30 3 3 3" xfId="39108"/>
    <cellStyle name="常规 10 7 4" xfId="39109"/>
    <cellStyle name="常规 7 2 2 2 3" xfId="39110"/>
    <cellStyle name="常规 6 8 2 2 8" xfId="39111"/>
    <cellStyle name="常规 3 3 3 2 2 2 5 2" xfId="39112"/>
    <cellStyle name="常规 4 2 3 2 5" xfId="39113"/>
    <cellStyle name="常规 2 7 2 3 2 2 2" xfId="39114"/>
    <cellStyle name="40% - 强调文字颜色 1 2 2 2 2 2" xfId="39115"/>
    <cellStyle name="常规 7 3 6 3 2 2" xfId="39116"/>
    <cellStyle name="40% - 强调文字颜色 3 2 5 2 3" xfId="39117"/>
    <cellStyle name="常规 6 4 2 2 2 2 3 2 2" xfId="39118"/>
    <cellStyle name="常规 7 3 4 9 2 3" xfId="39119"/>
    <cellStyle name="常规 28 5 3 3" xfId="39120"/>
    <cellStyle name="常规 10 2 2 4 2 4" xfId="39121"/>
    <cellStyle name="常规 5 2 3 4" xfId="39122"/>
    <cellStyle name="常规 28 10" xfId="39123"/>
    <cellStyle name="60% - 强调文字颜色 1 2 2 2 4 3" xfId="39124"/>
    <cellStyle name="常规 2 18" xfId="39125"/>
    <cellStyle name="常规 2 23" xfId="39126"/>
    <cellStyle name="60% - 强调文字颜色 1 2 3 3 6" xfId="39127"/>
    <cellStyle name="常规 28 4 2" xfId="39128"/>
    <cellStyle name="常规 33 4 2" xfId="39129"/>
    <cellStyle name="常规 6 11 2 3 3 2" xfId="39130"/>
    <cellStyle name="常规 6 7 2 2 4 4 3" xfId="39131"/>
    <cellStyle name="20% - 强调文字颜色 1 2 4 4" xfId="39132"/>
    <cellStyle name="常规 2 6 8" xfId="39133"/>
    <cellStyle name="20% - 强调文字颜色 4 2 3 8" xfId="39134"/>
    <cellStyle name="40% - 强调文字颜色 5 2 10 2" xfId="39135"/>
    <cellStyle name="常规 8 2 2 2 2 3 2 2" xfId="39136"/>
    <cellStyle name="常规 9 5 2 3 5" xfId="39137"/>
    <cellStyle name="常规 2 2 2 3 7" xfId="39138"/>
    <cellStyle name="常规 4 2 2 4 2 5 3" xfId="39139"/>
    <cellStyle name="常规 7 2 2 3 2 2 3 2" xfId="39140"/>
    <cellStyle name="常规 3 2 5 2 2" xfId="39141"/>
    <cellStyle name="常规 4 3 4 2 6" xfId="39142"/>
    <cellStyle name="常规 2 2 3 2 3 2 2 4 3" xfId="39143"/>
    <cellStyle name="强调文字颜色 3 2 2 4 2" xfId="39144"/>
    <cellStyle name="常规 3 3 2 6 5 3" xfId="39145"/>
    <cellStyle name="60% - 强调文字颜色 1 2 2 2 2 2 2" xfId="39146"/>
    <cellStyle name="常规 2 2 3 5 2 6 2" xfId="39147"/>
    <cellStyle name="常规 3 6 6 3 3" xfId="39148"/>
    <cellStyle name="常规 6 10 2 2 6 2 2" xfId="39149"/>
    <cellStyle name="20% - 强调文字颜色 3 7" xfId="39150"/>
    <cellStyle name="40% - 强调文字颜色 5 2 2 2 2" xfId="39151"/>
    <cellStyle name="常规 2 3 7 2 6" xfId="39152"/>
    <cellStyle name="常规 2 8 4 2 2 3" xfId="39153"/>
    <cellStyle name="常规 6 5 7 3 3" xfId="39154"/>
    <cellStyle name="常规 3 2 3 3 4 6" xfId="39155"/>
    <cellStyle name="常规 3 2 3 2 4 2 3" xfId="39156"/>
    <cellStyle name="40% - 强调文字颜色 2 2 6 6" xfId="39157"/>
    <cellStyle name="常规 21 3 4 2 2 2" xfId="39158"/>
    <cellStyle name="常规 2 2 3 7 3 2 2" xfId="39159"/>
    <cellStyle name="常规 48" xfId="39160"/>
    <cellStyle name="常规 53" xfId="39161"/>
    <cellStyle name="常规 6 10 3 2 6" xfId="39162"/>
    <cellStyle name="常规 10 2 2 3 4 3" xfId="39163"/>
    <cellStyle name="40% - 强调文字颜色 4 2 2 2 4" xfId="39164"/>
    <cellStyle name="40% - 强调文字颜色 4 2 10" xfId="39165"/>
    <cellStyle name="常规 2 2 2 4 3 2 2" xfId="39166"/>
    <cellStyle name="常规 3 2 2 4 4 4 2" xfId="39167"/>
    <cellStyle name="常规 8 5 3 3 3 2 2" xfId="39168"/>
    <cellStyle name="常规 2 2 11 5 3" xfId="39169"/>
    <cellStyle name="常规 9 2 3 2 4 5" xfId="39170"/>
    <cellStyle name="常规 2 3 2 2 4 2 2" xfId="39171"/>
    <cellStyle name="常规 10 3 6 4 2" xfId="39172"/>
    <cellStyle name="常规 6 6 6 4 3" xfId="39173"/>
    <cellStyle name="常规 2 6 2 7" xfId="39174"/>
    <cellStyle name="常规 6 6 3 3 2 2 2 2 2" xfId="39175"/>
    <cellStyle name="常规 3 6 6 3 2" xfId="39176"/>
    <cellStyle name="常规 9 5 6 3" xfId="39177"/>
    <cellStyle name="常规 10 2 2 9" xfId="39178"/>
    <cellStyle name="20% - 强调文字颜色 5 2 2 2 5" xfId="39179"/>
    <cellStyle name="20% - 强调文字颜色 5 2 2 2 3 2 3" xfId="39180"/>
    <cellStyle name="常规 6 6 2 2 2 2 2 4 3" xfId="39181"/>
    <cellStyle name="强调文字颜色 1 2 2 3 4 2" xfId="39182"/>
    <cellStyle name="常规 2 2 3 3 2 3 4 3" xfId="39183"/>
    <cellStyle name="20% - 强调文字颜色 2 2" xfId="39184"/>
    <cellStyle name="常规 3 4 2 3 5 2" xfId="39185"/>
    <cellStyle name="20% - 强调文字颜色 3 5 2" xfId="39186"/>
    <cellStyle name="常规 10 8 3 5" xfId="39187"/>
    <cellStyle name="常规 10 2 2 8 2" xfId="39188"/>
    <cellStyle name="常规 9 5 6 2 2" xfId="39189"/>
    <cellStyle name="40% - 强调文字颜色 3 2 6 3" xfId="39190"/>
    <cellStyle name="常规 24 4 3 2" xfId="39191"/>
    <cellStyle name="常规 19 4 3 2" xfId="39192"/>
    <cellStyle name="20% - 强调文字颜色 5 2 2 5 3 2" xfId="39193"/>
    <cellStyle name="常规 10 6 3 5 2 2" xfId="39194"/>
    <cellStyle name="常规 15 2 3 4 5" xfId="39195"/>
    <cellStyle name="常规 5 3 3 7 2" xfId="39196"/>
    <cellStyle name="常规 2 6 2 3 8 2" xfId="39197"/>
    <cellStyle name="常规 3 5 7 3" xfId="39198"/>
    <cellStyle name="常规 2 5 4 2 2" xfId="39199"/>
    <cellStyle name="常规 2 4 3 5 3" xfId="39200"/>
    <cellStyle name="常规 10 2 2 2 2 3 2 3" xfId="39201"/>
    <cellStyle name="常规 15 2 3 5 3" xfId="39202"/>
    <cellStyle name="常规 10 2 2 4 3 5 2" xfId="39203"/>
    <cellStyle name="常规 49 2 5 3" xfId="39204"/>
    <cellStyle name="常规 54 2 5 3" xfId="39205"/>
    <cellStyle name="常规 8 12" xfId="39206"/>
    <cellStyle name="常规 6 3 2 2 2 2 6" xfId="39207"/>
    <cellStyle name="60% - 强调文字颜色 1 2 2 5 3" xfId="39208"/>
    <cellStyle name="常规 3 2 2 2 3 2 3 4" xfId="39209"/>
    <cellStyle name="40% - 强调文字颜色 3 2 3 2" xfId="39210"/>
    <cellStyle name="常规 9 3 7 3" xfId="39211"/>
    <cellStyle name="标题 2 2 2 4 2" xfId="39212"/>
    <cellStyle name="20% - 强调文字颜色 3 4 2" xfId="39213"/>
    <cellStyle name="常规 11 6 3" xfId="39214"/>
    <cellStyle name="常规 10 3 4 3 4 2 2" xfId="39215"/>
    <cellStyle name="强调文字颜色 6 2 2 3" xfId="39216"/>
    <cellStyle name="常规 7 2 6 4 3 3" xfId="39217"/>
    <cellStyle name="20% - 强调文字颜色 3 2 3 3 3 2" xfId="39218"/>
    <cellStyle name="40% - 强调文字颜色 4 2 2 3 3 3" xfId="39219"/>
    <cellStyle name="常规 15 2 3 4 7" xfId="39220"/>
    <cellStyle name="常规 7 3 3 4 4 3 2 2" xfId="39221"/>
    <cellStyle name="强调文字颜色 4 2 2 2 8" xfId="39222"/>
    <cellStyle name="20% - 强调文字颜色 3 2 2 2 3 3 2" xfId="39223"/>
    <cellStyle name="常规 2 4 3 5 2" xfId="39224"/>
    <cellStyle name="常规 26 2 3 2 2 2" xfId="39225"/>
    <cellStyle name="常规 31 2 3 2 2 2" xfId="39226"/>
    <cellStyle name="常规 33 7 2 2" xfId="39227"/>
    <cellStyle name="常规 28 7 2 2" xfId="39228"/>
    <cellStyle name="60% - 强调文字颜色 2 2 2 4 4 2" xfId="39229"/>
    <cellStyle name="计算 2 5 5" xfId="39230"/>
    <cellStyle name="20% - 强调文字颜色 2 2 2 2 2" xfId="39231"/>
    <cellStyle name="常规 2 2 3 3 5 2" xfId="39232"/>
    <cellStyle name="常规 2 6 2 3 6" xfId="39233"/>
    <cellStyle name="常规 10 2 2 6" xfId="39234"/>
    <cellStyle name="常规 6 6 5 6" xfId="39235"/>
    <cellStyle name="常规 14 3 5" xfId="39236"/>
    <cellStyle name="常规 4 2 3 2 2 3" xfId="39237"/>
    <cellStyle name="常规 10 6 2 8" xfId="39238"/>
    <cellStyle name="常规 9 9 6 2" xfId="39239"/>
    <cellStyle name="常规 15 2 2 4 4 2 2" xfId="39240"/>
    <cellStyle name="常规 11 2 2 2 3 2" xfId="39241"/>
    <cellStyle name="常规 6 6 5 4" xfId="39242"/>
    <cellStyle name="常规 9 4 4 3 2" xfId="39243"/>
    <cellStyle name="常规 2 2 3 4 2 3 5" xfId="39244"/>
    <cellStyle name="常规 8 5 4 6 2" xfId="39245"/>
    <cellStyle name="强调文字颜色 1 2 3 9 3" xfId="39246"/>
    <cellStyle name="常规 3 3 3 2 3 2 2 2" xfId="39247"/>
    <cellStyle name="常规 7 2 2 4 6" xfId="39248"/>
    <cellStyle name="常规 7 2 3 2 2 6" xfId="39249"/>
    <cellStyle name="常规 10 2 8 4" xfId="39250"/>
    <cellStyle name="常规 2 2 2 3 5 2" xfId="39251"/>
    <cellStyle name="常规 2 3 3 4 5 5" xfId="39252"/>
    <cellStyle name="警告文本 2 3 3 3 3" xfId="39253"/>
    <cellStyle name="20% - 强调文字颜色 3 2 3 2 5" xfId="39254"/>
    <cellStyle name="常规 9 3 6" xfId="39255"/>
    <cellStyle name="常规 2 2 3 5 2 5 3" xfId="39256"/>
    <cellStyle name="常规 3 6 2 2 5 2" xfId="39257"/>
    <cellStyle name="常规 3 6 5 8" xfId="39258"/>
    <cellStyle name="常规 10 2 5 2 4" xfId="39259"/>
    <cellStyle name="60% - 强调文字颜色 2 2 2 2 3 3 2" xfId="39260"/>
    <cellStyle name="常规 10 2 3 4 3" xfId="39261"/>
    <cellStyle name="常规 22 4 2 2 5 3" xfId="39262"/>
    <cellStyle name="常规 10 3 2 2 3 5" xfId="39263"/>
    <cellStyle name="常规 8 2 2 5 3 3" xfId="39264"/>
    <cellStyle name="注释 2 3 6" xfId="39265"/>
    <cellStyle name="常规 59 2 2 2 3" xfId="39266"/>
    <cellStyle name="20% - 强调文字颜色 3 17" xfId="39267"/>
    <cellStyle name="常规 9 2 3 4 2 2" xfId="39268"/>
    <cellStyle name="常规 9 3 2 4 4 2" xfId="39269"/>
    <cellStyle name="常规 7 2 2 4 4 3" xfId="39270"/>
    <cellStyle name="常规 4 2 4 4 2 3" xfId="39271"/>
    <cellStyle name="20% - 强调文字颜色 3 2 2 4 3 3" xfId="39272"/>
    <cellStyle name="强调文字颜色 4 2 13" xfId="39273"/>
    <cellStyle name="常规 6 5 2 2 4 4" xfId="39274"/>
    <cellStyle name="常规 3 2 4 3" xfId="39275"/>
    <cellStyle name="差 2 2 4 3" xfId="39276"/>
    <cellStyle name="常规 5 6 10" xfId="39277"/>
    <cellStyle name="20% - 强调文字颜色 4 2 2 2 6 2" xfId="39278"/>
    <cellStyle name="常规 4 2 2 4 2 5" xfId="39279"/>
    <cellStyle name="常规 3 2 3 3 4 2 3" xfId="39280"/>
    <cellStyle name="常规 13 3 2 4" xfId="39281"/>
    <cellStyle name="常规 6 5 2 2 2 2 3 2 2" xfId="39282"/>
    <cellStyle name="常规 6 7 2 2 3 6" xfId="39283"/>
    <cellStyle name="60% - 强调文字颜色 1 2 2 2 4" xfId="39284"/>
    <cellStyle name="常规 6 2 5 2 2 2 3" xfId="39285"/>
    <cellStyle name="常规 3 7 3 2 3 2" xfId="39286"/>
    <cellStyle name="常规 3 2 2 3 3 5 3" xfId="39287"/>
    <cellStyle name="常规 10 3 4 3 3 3" xfId="39288"/>
    <cellStyle name="20% - 强调文字颜色 4 2 2 5 3 3" xfId="39289"/>
    <cellStyle name="常规 6 2 2 10 3" xfId="39290"/>
    <cellStyle name="60% - 强调文字颜色 5 2 5 4" xfId="39291"/>
    <cellStyle name="常规 10 3 2 2 3 4" xfId="39292"/>
    <cellStyle name="60% - 强调文字颜色 1 2 6 4 2" xfId="39293"/>
    <cellStyle name="常规 7 2 2 4 4" xfId="39294"/>
    <cellStyle name="40% - 强调文字颜色 4 2 2 4 2" xfId="39295"/>
    <cellStyle name="常规 7 10 3 2" xfId="39296"/>
    <cellStyle name="常规 17 6 5 2 2" xfId="39297"/>
    <cellStyle name="常规 2 8 2 5 2 3" xfId="39298"/>
    <cellStyle name="20% - 强调文字颜色 2 5 2" xfId="39299"/>
    <cellStyle name="常规 2 2 2 2 3 4 6" xfId="39300"/>
    <cellStyle name="常规 8 2 5 4 3" xfId="39301"/>
    <cellStyle name="常规 6 2 5 2 2 4" xfId="39302"/>
    <cellStyle name="常规 2 2 3 3 4 2 3" xfId="39303"/>
    <cellStyle name="常规 21 2 3 4 2" xfId="39304"/>
    <cellStyle name="40% - 强调文字颜色 5 2 6 4" xfId="39305"/>
    <cellStyle name="常规 4 2 5 4 2 3" xfId="39306"/>
    <cellStyle name="常规 12 3 2 2 6 2" xfId="39307"/>
    <cellStyle name="常规 2 4 2 5 3 2" xfId="39308"/>
    <cellStyle name="常规 3 2 4 7 3" xfId="39309"/>
    <cellStyle name="60% - 强调文字颜色 3 2 2 2 6" xfId="39310"/>
    <cellStyle name="常规 11 2 5 3" xfId="39311"/>
    <cellStyle name="常规 2 3 2 3 2 6 3" xfId="39312"/>
    <cellStyle name="检查单元格 2 6 2 2" xfId="39313"/>
    <cellStyle name="20% - 强调文字颜色 4 2 3 9 2" xfId="39314"/>
    <cellStyle name="常规 13 3 3" xfId="39315"/>
    <cellStyle name="20% - 强调文字颜色 3 2 5 6" xfId="39316"/>
    <cellStyle name="常规 3 4 2 2 2 5 2" xfId="39317"/>
    <cellStyle name="常规 6 12 2 3 3 2" xfId="39318"/>
    <cellStyle name="常规 7 2 2 3 6" xfId="39319"/>
    <cellStyle name="常规 3 3 2 4 5 3" xfId="39320"/>
    <cellStyle name="常规 3 3 6 2" xfId="39321"/>
    <cellStyle name="常规 7 2 2 3 3 3 3" xfId="39322"/>
    <cellStyle name="20% - 强调文字颜色 3 2 2 2 2 4 3" xfId="39323"/>
    <cellStyle name="常规 6 6 4 4 2 3" xfId="39324"/>
    <cellStyle name="常规 2 4 2 6 3" xfId="39325"/>
    <cellStyle name="常规 15 3 2 2 2 7" xfId="39326"/>
    <cellStyle name="20% - 强调文字颜色 6 2 3 3 3 3" xfId="39327"/>
    <cellStyle name="常规 6 5 5 6" xfId="39328"/>
    <cellStyle name="常规 17 2 2 3 3 2 2" xfId="39329"/>
    <cellStyle name="常规 13 2 2 3 3 2" xfId="39330"/>
    <cellStyle name="警告文本" xfId="39331" builtinId="11"/>
    <cellStyle name="常规 15 2 5 4 2 2" xfId="39332"/>
    <cellStyle name="常规 3 7 2 3 8" xfId="39333"/>
    <cellStyle name="常规 6 6 2 4 6 2 2" xfId="39334"/>
    <cellStyle name="常规 3 3 3 8 2 2" xfId="39335"/>
    <cellStyle name="常规 13 5" xfId="39336"/>
    <cellStyle name="常规 2 2 2 3 3 2 2 3 2 2" xfId="39337"/>
    <cellStyle name="常规 6 6 6 2" xfId="39338"/>
    <cellStyle name="40% - 强调文字颜色 5 2 3 3 5" xfId="39339"/>
    <cellStyle name="20% - 强调文字颜色 6 2 6" xfId="39340"/>
    <cellStyle name="常规 6 7 2 3 6 2 2" xfId="39341"/>
    <cellStyle name="40% - 强调文字颜色 6 2 2 2 5" xfId="39342"/>
    <cellStyle name="常规 52 2 2 6" xfId="39343"/>
    <cellStyle name="常规 47 2 2 6" xfId="39344"/>
    <cellStyle name="常规 7 5 3 2 4 3" xfId="39345"/>
    <cellStyle name="40% - 强调文字颜色 3 2 2 2 2 6" xfId="39346"/>
    <cellStyle name="常规 6 6 2 3 3 5" xfId="39347"/>
    <cellStyle name="常规 6 12 2 2 3 2" xfId="39348"/>
    <cellStyle name="常规 6 6 3 3 2 3 3 2 2" xfId="39349"/>
    <cellStyle name="常规 2 2 8 2 2 5 3" xfId="39350"/>
    <cellStyle name="常规 30 2 3 3" xfId="39351"/>
    <cellStyle name="常规 25 2 3 3" xfId="39352"/>
    <cellStyle name="常规 2 2 3 4 3 4 3" xfId="39353"/>
    <cellStyle name="常规 9 3 2 3 2" xfId="39354"/>
    <cellStyle name="20% - 强调文字颜色 2 2 2 2 8 2" xfId="39355"/>
    <cellStyle name="20% - 强调文字颜色 1 20 2" xfId="39356"/>
    <cellStyle name="20% - 强调文字颜色 1 15 2" xfId="39357"/>
    <cellStyle name="常规 12 4 7" xfId="39358"/>
    <cellStyle name="20% - 强调文字颜色 5 2 2 6 2" xfId="39359"/>
    <cellStyle name="常规 24 5 2" xfId="39360"/>
    <cellStyle name="常规 19 5 2" xfId="39361"/>
    <cellStyle name="40% - 强调文字颜色 2 4" xfId="39362"/>
    <cellStyle name="强调文字颜色 6 2 2 6 2" xfId="39363"/>
    <cellStyle name="常规 2 6 3 4 2 2" xfId="39364"/>
    <cellStyle name="常规 14 2 2 4 3 2" xfId="39365"/>
    <cellStyle name="常规 7 2 4 4 4 2 2" xfId="39366"/>
    <cellStyle name="常规 9 3 3 3 3 2" xfId="39367"/>
    <cellStyle name="常规 7 6 2 8 2" xfId="39368"/>
    <cellStyle name="常规 2 2 2 3 3 4" xfId="39369"/>
    <cellStyle name="常规 5 2 3 2 2 2 3 3" xfId="39370"/>
    <cellStyle name="常规 45 3 3 3" xfId="39371"/>
    <cellStyle name="常规 50 3 3 3" xfId="39372"/>
    <cellStyle name="20% - 强调文字颜色 3 2 5" xfId="39373"/>
    <cellStyle name="常规 11 2 5 2" xfId="39374"/>
    <cellStyle name="常规 9 3 3 4 2" xfId="39375"/>
    <cellStyle name="标题 1 2 2 6 2" xfId="39376"/>
    <cellStyle name="常规 6 2 2 3 2 9" xfId="39377"/>
    <cellStyle name="60% - 强调文字颜色 3 2 2 3 3 2" xfId="39378"/>
    <cellStyle name="常规 8 9 2" xfId="39379"/>
    <cellStyle name="常规 7 2 2 2 4 3" xfId="39380"/>
    <cellStyle name="常规 11 3 2 5" xfId="39381"/>
    <cellStyle name="强调文字颜色 6 2 8 2 2" xfId="39382"/>
    <cellStyle name="常规 2 7 3 3 5" xfId="39383"/>
    <cellStyle name="常规 13 2 5 2" xfId="39384"/>
    <cellStyle name="常规 5" xfId="39385"/>
    <cellStyle name="常规 7 2 4 3 3 4 2 3" xfId="39386"/>
    <cellStyle name="常规 3 4 4 3 5 2" xfId="39387"/>
    <cellStyle name="常规 2 5 2 2 2 4" xfId="39388"/>
    <cellStyle name="常规 2 9 5 3 2 2" xfId="39389"/>
    <cellStyle name="20% - 强调文字颜色 5 2 2 12" xfId="39390"/>
    <cellStyle name="常规 6 11 2 5 2" xfId="39391"/>
    <cellStyle name="常规 6 2 7 4" xfId="39392"/>
    <cellStyle name="常规 10 3 3 2 2 5 2" xfId="39393"/>
    <cellStyle name="20% - 强调文字颜色 6 2 2 4 6" xfId="39394"/>
    <cellStyle name="常规 2 3 3 3 4 7" xfId="39395"/>
    <cellStyle name="常规 21 3 2 4" xfId="39396"/>
    <cellStyle name="常规 55 4 3 2 2" xfId="39397"/>
    <cellStyle name="常规 2 6 2 2 2 2 2 3" xfId="39398"/>
    <cellStyle name="强调文字颜色 2 2 3 2 3 2" xfId="39399"/>
    <cellStyle name="解释性文本 2 2 9 2 2" xfId="39400"/>
    <cellStyle name="常规 8 2 5 8 2" xfId="39401"/>
    <cellStyle name="常规 6 6 3 3 9" xfId="39402"/>
    <cellStyle name="常规 27 9 3" xfId="39403"/>
    <cellStyle name="常规 7 2 2 2 5" xfId="39404"/>
    <cellStyle name="20% - 强调文字颜色 2 2 2 3 3 3" xfId="39405"/>
    <cellStyle name="常规 3 2 2 2 3 2 2 6" xfId="39406"/>
    <cellStyle name="常规 10 8 2 2 7" xfId="39407"/>
    <cellStyle name="40% - 强调文字颜色 4 2 2 2 3 6" xfId="39408"/>
    <cellStyle name="40% - 强调文字颜色 4 2 4 5" xfId="39409"/>
    <cellStyle name="常规 6 3 2 2 2 6 3" xfId="39410"/>
    <cellStyle name="常规 7 3 2 2 3 2" xfId="39411"/>
    <cellStyle name="常规 2 13 5" xfId="39412"/>
    <cellStyle name="常规 56 9" xfId="39413"/>
    <cellStyle name="常规 6 6 3 2 6 2" xfId="39414"/>
    <cellStyle name="常规 2 2 2 2 3 7 2 2" xfId="39415"/>
    <cellStyle name="常规 4 4 7 2" xfId="39416"/>
    <cellStyle name="常规 2 9 7" xfId="39417"/>
    <cellStyle name="常规 3 3 2 5 5 2 2" xfId="39418"/>
    <cellStyle name="常规 9 2 5 6" xfId="39419"/>
    <cellStyle name="好 2 4 2 4 3" xfId="39420"/>
    <cellStyle name="常规 24 2" xfId="39421"/>
    <cellStyle name="常规 19 2" xfId="39422"/>
    <cellStyle name="常规 10 3 2 8" xfId="39423"/>
    <cellStyle name="常规 9 6 6 2" xfId="39424"/>
    <cellStyle name="常规 17 3 3 2 2 2" xfId="39425"/>
    <cellStyle name="常规 22 3 3 2 2 2" xfId="39426"/>
    <cellStyle name="常规 7 2 3 3 8" xfId="39427"/>
    <cellStyle name="常规 6 11 2 7 3" xfId="39428"/>
    <cellStyle name="常规 7 2 4 2 7" xfId="39429"/>
    <cellStyle name="常规 13 2 2 2 4" xfId="39430"/>
    <cellStyle name="20% - 强调文字颜色 3 2 2 4 4 3" xfId="39431"/>
    <cellStyle name="常规 3 2 2 2 3 2 7" xfId="39432"/>
    <cellStyle name="常规 8 5 5 3" xfId="39433"/>
    <cellStyle name="常规 6 5 5 2 3 2 2" xfId="39434"/>
    <cellStyle name="常规 10 19" xfId="39435"/>
    <cellStyle name="常规 10 2 2 3 2 3 2 3" xfId="39436"/>
    <cellStyle name="常规 8 3 3 2 2 2" xfId="39437"/>
    <cellStyle name="常规 6 4 2 3 2 5 3" xfId="39438"/>
    <cellStyle name="常规 6 2 5 6 2" xfId="39439"/>
    <cellStyle name="常规 9 3 3 3 4 2 2" xfId="39440"/>
    <cellStyle name="常规 2 4 3 3 2 3 4" xfId="39441"/>
    <cellStyle name="常规 3 2 2 5" xfId="39442"/>
    <cellStyle name="常规 3 2 3 3 2 6 2" xfId="39443"/>
    <cellStyle name="20% - 强调文字颜色 4 2 3 2 3 3" xfId="39444"/>
    <cellStyle name="常规 2 5 2 3 4" xfId="39445"/>
    <cellStyle name="20% - 强调文字颜色 1 2 3 2 3" xfId="39446"/>
    <cellStyle name="常规 5 5 4 4" xfId="39447"/>
    <cellStyle name="常规 2 19" xfId="39448"/>
    <cellStyle name="常规 2 24" xfId="39449"/>
    <cellStyle name="常规 6 11 3 2 2 2" xfId="39450"/>
    <cellStyle name="40% - 强调文字颜色 1 2 2 2 4 2" xfId="39451"/>
    <cellStyle name="常规 10 10 6 2" xfId="39452"/>
    <cellStyle name="常规 4 2 6 2 4 2" xfId="39453"/>
    <cellStyle name="40% - 强调文字颜色 5 2 6 2" xfId="39454"/>
    <cellStyle name="常规 6 7 3 9" xfId="39455"/>
    <cellStyle name="常规 12 5 6" xfId="39456"/>
    <cellStyle name="常规 2 5 2 2 2 5 2 3" xfId="39457"/>
    <cellStyle name="60% - 强调文字颜色 6 2 2 3 2 3" xfId="39458"/>
    <cellStyle name="常规 10 3 4 2 3" xfId="39459"/>
    <cellStyle name="常规 7 4 4 2 3 3 2" xfId="39460"/>
    <cellStyle name="20% - 强调文字颜色 3 2 3 8" xfId="39461"/>
    <cellStyle name="强调文字颜色 5 2 2 2 2 6" xfId="39462"/>
    <cellStyle name="常规 3 2 2 4 4 3" xfId="39463"/>
    <cellStyle name="40% - 强调文字颜色 4 2 2 10 2" xfId="39464"/>
    <cellStyle name="常规 2 9 5 7" xfId="39465"/>
    <cellStyle name="40% - 强调文字颜色 6 2 2 2 3 6" xfId="39466"/>
    <cellStyle name="20% - 强调文字颜色 3 2 9 2" xfId="39467"/>
    <cellStyle name="常规 5 5 8 2" xfId="39468"/>
    <cellStyle name="常规 10 4 7 3" xfId="39469"/>
    <cellStyle name="常规 10 7 4 7" xfId="39470"/>
    <cellStyle name="常规 10 4 7 2 2" xfId="39471"/>
    <cellStyle name="40% - 强调文字颜色 6 2 2 2 2 6" xfId="39472"/>
    <cellStyle name="常规 2 7 5 3 2 2" xfId="39473"/>
    <cellStyle name="常规 46 2 3 4 2" xfId="39474"/>
    <cellStyle name="常规 51 2 3 4 2" xfId="39475"/>
    <cellStyle name="常规 29_精炼厂物料盘点 _总表  _精炼厂物料盘点 " xfId="39476"/>
    <cellStyle name="链接单元格 2 2 9 2" xfId="39477"/>
    <cellStyle name="40% - 强调文字颜色 6 2 11" xfId="39478"/>
    <cellStyle name="常规 5 3 5" xfId="39479"/>
    <cellStyle name="常规 7 2 4 2 2 5 3" xfId="39480"/>
    <cellStyle name="常规 10 4 7 2" xfId="39481"/>
    <cellStyle name="常规 2 7 4 4 2 2" xfId="39482"/>
    <cellStyle name="常规 10 2 4 5 2" xfId="39483"/>
    <cellStyle name="常规 15 6 7" xfId="39484"/>
    <cellStyle name="常规 5 5 5 3 3" xfId="39485"/>
    <cellStyle name="20% - 强调文字颜色 4 2 6 2 2" xfId="39486"/>
    <cellStyle name="常规 6 2 3 2 2 3 3 2" xfId="39487"/>
    <cellStyle name="计算 2 10" xfId="39488"/>
    <cellStyle name="常规 6 6 2 3 3 3" xfId="39489"/>
    <cellStyle name="40% - 强调文字颜色 3 2 2 2 2 4" xfId="39490"/>
    <cellStyle name="常规 5 2 5 2 2 2 3" xfId="39491"/>
    <cellStyle name="常规 2 2 2 3 3 5 3" xfId="39492"/>
    <cellStyle name="20% - 强调文字颜色 3 2 3 4 3" xfId="39493"/>
    <cellStyle name="好 2 6 2 3" xfId="39494"/>
    <cellStyle name="常规 21 2 4 6 2 2" xfId="39495"/>
    <cellStyle name="常规 4 2 12" xfId="39496"/>
    <cellStyle name="常规 10 2 6 7 3" xfId="39497"/>
    <cellStyle name="常规 13 5 3 2" xfId="39498"/>
    <cellStyle name="常规 9 6 2 3 3 2" xfId="39499"/>
    <cellStyle name="40% - 强调文字颜色 6 2 2 2 2 3" xfId="39500"/>
    <cellStyle name="常规 10 2 2 3 2 2 4" xfId="39501"/>
    <cellStyle name="常规 15 6 4 3" xfId="39502"/>
    <cellStyle name="常规 40 3 5" xfId="39503"/>
    <cellStyle name="常规 35 3 5" xfId="39504"/>
    <cellStyle name="常规 10 2 3 3 3" xfId="39505"/>
    <cellStyle name="常规 3 4 6 7" xfId="39506"/>
    <cellStyle name="常规 23 7 3" xfId="39507"/>
    <cellStyle name="警告文本 2 3 3 4 3" xfId="39508"/>
    <cellStyle name="20% - 强调文字颜色 3 2 3 3 5" xfId="39509"/>
    <cellStyle name="常规 7 2 6 4 4 3" xfId="39510"/>
    <cellStyle name="警告文本 2 3 3 4 2 2" xfId="39511"/>
    <cellStyle name="20% - 强调文字颜色 3 2 3 3 4 2" xfId="39512"/>
    <cellStyle name="40% - 强调文字颜色 6 2 6 2" xfId="39513"/>
    <cellStyle name="常规 7 4 2 3 5 2 3" xfId="39514"/>
    <cellStyle name="常规 9 2 7 2 2" xfId="39515"/>
    <cellStyle name="常规 2 3 4 2 2 3 5" xfId="39516"/>
    <cellStyle name="常规 2 4 4 8 2" xfId="39517"/>
    <cellStyle name="常规 3 2 2 2 2 3 3 3" xfId="39518"/>
    <cellStyle name="常规 4 3 3 4 6 2" xfId="39519"/>
    <cellStyle name="常规 15 3 5 5 2 2" xfId="39520"/>
    <cellStyle name="40% - 强调文字颜色 3 2 3 2 4 3" xfId="39521"/>
    <cellStyle name="常规 6 6 3 3 5 2" xfId="39522"/>
    <cellStyle name="常规 13 3 2 6" xfId="39523"/>
    <cellStyle name="常规 18 2 6" xfId="39524"/>
    <cellStyle name="常规 23 2 6" xfId="39525"/>
    <cellStyle name="常规 2 2 3 2 3 7" xfId="39526"/>
    <cellStyle name="常规 10 2 7 2 2 2 2" xfId="39527"/>
    <cellStyle name="常规 8 8 5 2" xfId="39528"/>
    <cellStyle name="常规 7 4 4 2 2 5 3" xfId="39529"/>
    <cellStyle name="常规 2 2 13 2 2" xfId="39530"/>
    <cellStyle name="常规 10 2 2 2 3 4" xfId="39531"/>
    <cellStyle name="20% - 强调文字颜色 5 2 2 2 6 2" xfId="39532"/>
    <cellStyle name="常规 2 4 3 3 2 6 2" xfId="39533"/>
    <cellStyle name="40% - 强调文字颜色 5 2 11" xfId="39534"/>
    <cellStyle name="常规 8 2 2 2 2 3 3" xfId="39535"/>
    <cellStyle name="常规 7 2 3 5 2 2 2 2" xfId="39536"/>
    <cellStyle name="常规 51 2 3 3" xfId="39537"/>
    <cellStyle name="常规 46 2 3 3" xfId="39538"/>
    <cellStyle name="常规 10 2 3 2 4 2 3" xfId="39539"/>
    <cellStyle name="常规 4 3 7" xfId="39540"/>
    <cellStyle name="常规 2 2 2 2 3 6 2" xfId="39541"/>
    <cellStyle name="常规 10 5 2 3 4 2" xfId="39542"/>
    <cellStyle name="常规 6 4 2 5 3 3" xfId="39543"/>
    <cellStyle name="常规 6 4 2 3 2 7 2" xfId="39544"/>
    <cellStyle name="60% - 强调文字颜色 6 2 3 3 4" xfId="39545"/>
    <cellStyle name="常规 2 9 9" xfId="39546"/>
    <cellStyle name="常规 17 3 2 5 2" xfId="39547"/>
    <cellStyle name="常规 22 3 2 5 2" xfId="39548"/>
    <cellStyle name="常规 2 6 2 2 4 2 2" xfId="39549"/>
    <cellStyle name="常规 5 4 2 3 2 2" xfId="39550"/>
    <cellStyle name="20% - 强调文字颜色 3 2 2 12" xfId="39551"/>
    <cellStyle name="常规 10 2 2 2 2 2 2" xfId="39552"/>
    <cellStyle name="常规 2 2 3 5 6 3" xfId="39553"/>
    <cellStyle name="20% - 强调文字颜色 2 2 4 3 3" xfId="39554"/>
    <cellStyle name="常规 6 2 2 3 7" xfId="39555"/>
    <cellStyle name="常规 6 3 2 3 4 2 2" xfId="39556"/>
    <cellStyle name="20% - 强调文字颜色 3 2 3 2 6" xfId="39557"/>
    <cellStyle name="常规 9 3 7" xfId="39558"/>
    <cellStyle name="常规 6 4 2 4 2 3" xfId="39559"/>
    <cellStyle name="常规 2 4 4 3 7 2" xfId="39560"/>
    <cellStyle name="常规 10 3 2 2 3" xfId="39561"/>
    <cellStyle name="常规 3 2 2 4 4 7" xfId="39562"/>
    <cellStyle name="常规 6 2 2 2 2 3 2" xfId="39563"/>
    <cellStyle name="差 3 2" xfId="39564"/>
    <cellStyle name="常规 7 2 4 2 2 2 3" xfId="39565"/>
    <cellStyle name="常规 10 4 4 2" xfId="39566"/>
    <cellStyle name="常规 2 2 3 4 2 2 4" xfId="39567"/>
    <cellStyle name="常规 5 4 2 6 2" xfId="39568"/>
    <cellStyle name="常规 6 9 4 4 2 2" xfId="39569"/>
    <cellStyle name="常规 15 3 2 3 5" xfId="39570"/>
    <cellStyle name="常规 15 2 3 2 6 2 2" xfId="39571"/>
    <cellStyle name="常规 10 5 2 8" xfId="39572"/>
    <cellStyle name="常规 25 7" xfId="39573"/>
    <cellStyle name="常规 30 7" xfId="39574"/>
    <cellStyle name="解释性文本 2 2 2 2 2 3" xfId="39575"/>
    <cellStyle name="常规 7 2 2 4 6 2 2" xfId="39576"/>
    <cellStyle name="常规 2 2 4 2 5 3" xfId="39577"/>
    <cellStyle name="20% - 强调文字颜色 3 2 2 4 2 3" xfId="39578"/>
    <cellStyle name="常规 2 4 2 3 5 3 2" xfId="39579"/>
    <cellStyle name="强调文字颜色 3 2 3 2 3 2 2" xfId="39580"/>
    <cellStyle name="40% - 强调文字颜色 4 2 4 2" xfId="39581"/>
    <cellStyle name="20% - 强调文字颜色 5 2 5 5" xfId="39582"/>
    <cellStyle name="常规 27 4" xfId="39583"/>
    <cellStyle name="常规 32 4" xfId="39584"/>
    <cellStyle name="常规 3 3 3 4 3 2" xfId="39585"/>
    <cellStyle name="常规 2 2 2 3 2 2 3 3" xfId="39586"/>
    <cellStyle name="40% - 强调文字颜色 3 2 2 4 5" xfId="39587"/>
    <cellStyle name="常规 2 2 2 3 3 3 2 2" xfId="39588"/>
    <cellStyle name="常规 2 3 6 4 2" xfId="39589"/>
    <cellStyle name="常规 12 4 6 2" xfId="39590"/>
    <cellStyle name="常规 7 2 4 4 2 4 3" xfId="39591"/>
    <cellStyle name="常规 3 3 2 3 3 7" xfId="39592"/>
    <cellStyle name="常规 52 2 8" xfId="39593"/>
    <cellStyle name="常规 47 2 8" xfId="39594"/>
    <cellStyle name="常规 7 3 7 2" xfId="39595"/>
    <cellStyle name="常规 3 2 3 2 3 4 2 2" xfId="39596"/>
    <cellStyle name="40% - 强调文字颜色 5 2 3 7 2" xfId="39597"/>
    <cellStyle name="常规 10 9 2 6 2" xfId="39598"/>
    <cellStyle name="40% - 强调文字颜色 5 2 2 2 3 2" xfId="39599"/>
    <cellStyle name="常规 10 3 2 3 4 2 2" xfId="39600"/>
    <cellStyle name="常规 10 2 4 2 2 2" xfId="39601"/>
    <cellStyle name="20% - 强调文字颜色 2 7 2" xfId="39602"/>
    <cellStyle name="检查单元格 2 3 9" xfId="39603"/>
    <cellStyle name="常规 6 6 2 2 2 6 2" xfId="39604"/>
    <cellStyle name="常规 3 2 4 4 3" xfId="39605"/>
    <cellStyle name="强调文字颜色 4 2 2 2 7 2" xfId="39606"/>
    <cellStyle name="常规 10 7 3 5" xfId="39607"/>
    <cellStyle name="常规 10 7 2 3 4 3" xfId="39608"/>
    <cellStyle name="常规 2 2 2 2 3 4 3 2 2" xfId="39609"/>
    <cellStyle name="常规 51 2" xfId="39610"/>
    <cellStyle name="常规 46 2" xfId="39611"/>
    <cellStyle name="常规 31 5 2" xfId="39612"/>
    <cellStyle name="常规 26 5 2" xfId="39613"/>
    <cellStyle name="常规 2 3 3 3 3 3 3" xfId="39614"/>
    <cellStyle name="20% - 强调文字颜色 6 2 2 3 2 3" xfId="39615"/>
    <cellStyle name="常规 10 8 3 3 3" xfId="39616"/>
    <cellStyle name="20% - 强调文字颜色 6 2 2 2 6 2" xfId="39617"/>
    <cellStyle name="常规 2 3 3 3 2 7 2" xfId="39618"/>
    <cellStyle name="常规 2 7 5 2 2 2" xfId="39619"/>
    <cellStyle name="常规 6 10 2 2 5 2" xfId="39620"/>
    <cellStyle name="常规 6 4 2 4 2 3 2 2" xfId="39621"/>
    <cellStyle name="40% - 强调文字颜色 3 2 2 4 3 2" xfId="39622"/>
    <cellStyle name="常规 47 5" xfId="39623"/>
    <cellStyle name="常规 52 5" xfId="39624"/>
    <cellStyle name="常规 5 2 3 2 4 4" xfId="39625"/>
    <cellStyle name="常规 6 3 2 2 3 4" xfId="39626"/>
    <cellStyle name="常规 3 2 2 3 3 2 3 2 2" xfId="39627"/>
    <cellStyle name="常规 7 2 5 3 2 5" xfId="39628"/>
    <cellStyle name="20% - 强调文字颜色 3 2 2 2 2 4" xfId="39629"/>
    <cellStyle name="40% - 强调文字颜色 2 11" xfId="39630"/>
    <cellStyle name="常规 6 5 3 3 2 2 2 3" xfId="39631"/>
    <cellStyle name="常规 2 3 4 3 3 2 2" xfId="39632"/>
    <cellStyle name="常规 18 3" xfId="39633"/>
    <cellStyle name="常规 23 3" xfId="39634"/>
    <cellStyle name="20% - 强调文字颜色 6 2 2 11 2" xfId="39635"/>
    <cellStyle name="常规 2 2 3 3 3 6 2 2" xfId="39636"/>
    <cellStyle name="超链接" xfId="39637" builtinId="8"/>
    <cellStyle name="输入 2 2 3 4 2" xfId="39638"/>
    <cellStyle name="常规 3 4 2 2 2 5 3" xfId="39639"/>
    <cellStyle name="常规 3 2 2 2 6 5 3" xfId="39640"/>
    <cellStyle name="常规 14 7" xfId="39641"/>
    <cellStyle name="常规 7 2 2 3 2 5" xfId="39642"/>
    <cellStyle name="常规 2 2 2" xfId="39643"/>
    <cellStyle name="常规 22 4 2 3 4 3" xfId="39644"/>
    <cellStyle name="20% - 强调文字颜色 1 2 2 2 8 3" xfId="39645"/>
    <cellStyle name="常规 3 3 3 9" xfId="39646"/>
    <cellStyle name="常规 5 2 4 2 4 3" xfId="39647"/>
    <cellStyle name="常规 2 3 4 2 3 4 2" xfId="39648"/>
    <cellStyle name="60% - 强调文字颜色 5 2 4 3 2" xfId="39649"/>
    <cellStyle name="常规 7 5 6 4" xfId="39650"/>
    <cellStyle name="常规 3 7 2 10" xfId="39651"/>
    <cellStyle name="常规 6 13 4" xfId="39652"/>
    <cellStyle name="常规 3 2 2 3 2 2 4" xfId="39653"/>
    <cellStyle name="常规 10 7 3 3 2 2" xfId="39654"/>
    <cellStyle name="常规 7 8 2 8 2 2" xfId="39655"/>
    <cellStyle name="常规 2 2 4 3 3 4 2" xfId="39656"/>
    <cellStyle name="强调文字颜色 6 2 2 7 2" xfId="39657"/>
    <cellStyle name="40% - 强调文字颜色 3 4" xfId="39658"/>
    <cellStyle name="常规 3 2 3 6 4 2 2" xfId="39659"/>
    <cellStyle name="常规 16 3 2 3" xfId="39660"/>
    <cellStyle name="常规 21 3 2 3" xfId="39661"/>
    <cellStyle name="60% - 强调文字颜色 1 2 2 3 4" xfId="39662"/>
    <cellStyle name="20% - 强调文字颜色 3 3 2" xfId="39663"/>
    <cellStyle name="常规 7 4 2 4 5 3" xfId="39664"/>
    <cellStyle name="40% - 强调文字颜色 2 2 2 5 2 3" xfId="39665"/>
    <cellStyle name="常规 3 3 3 2 3 5 3" xfId="39666"/>
    <cellStyle name="常规 2 3 2 3 2 7" xfId="39667"/>
    <cellStyle name="常规 2 10 2 6 2" xfId="39668"/>
    <cellStyle name="常规 7 2 3 11 2" xfId="39669"/>
    <cellStyle name="好 2" xfId="39670"/>
    <cellStyle name="60% - 强调文字颜色 2 2 3 2 2 2" xfId="39671"/>
    <cellStyle name="常规 6 2 3 2 2 7 2" xfId="39672"/>
    <cellStyle name="20% - 强调文字颜色 3 2 2 9 2" xfId="39673"/>
    <cellStyle name="常规 2 2 3 3 2 3 3" xfId="39674"/>
    <cellStyle name="20% - 强调文字颜色 5 2 2 2 2 3" xfId="39675"/>
    <cellStyle name="适中 2 2 4 5" xfId="39676"/>
    <cellStyle name="40% - 强调文字颜色 2 2 3 3 3 3" xfId="39677"/>
    <cellStyle name="常规 10 4 6 3" xfId="39678"/>
    <cellStyle name="常规 5 5 7 2" xfId="39679"/>
    <cellStyle name="常规 2 3 4 4 3 7 2" xfId="39680"/>
    <cellStyle name="20% - 强调文字颜色 3 2 2 7" xfId="39681"/>
    <cellStyle name="常规 10 4 6 2 2" xfId="39682"/>
    <cellStyle name="常规 10 6 4 7" xfId="39683"/>
    <cellStyle name="20% - 强调文字颜色 3 2 2 6 2" xfId="39684"/>
    <cellStyle name="常规 2 2 7 2 8 2" xfId="39685"/>
    <cellStyle name="常规 8 2 6 3 2 3" xfId="39686"/>
    <cellStyle name="20% - 强调文字颜色 4 2 3 2 2 2" xfId="39687"/>
    <cellStyle name="常规 5 5 2 3 3 2" xfId="39688"/>
    <cellStyle name="常规 2 2 6 3 3 7 2" xfId="39689"/>
    <cellStyle name="常规 15 3 3 3 4 2" xfId="39690"/>
    <cellStyle name="60% - 强调文字颜色 5 2 3 3 2 3" xfId="39691"/>
    <cellStyle name="常规 7 4 6 4 3" xfId="39692"/>
    <cellStyle name="常规 6 4 3 4 6 2" xfId="39693"/>
    <cellStyle name="常规 6 4 2 2 3 2 4 3" xfId="39694"/>
    <cellStyle name="常规 2 2 4 4 2 3 3" xfId="39695"/>
    <cellStyle name="常规 11 6 2 6 2 2" xfId="39696"/>
    <cellStyle name="常规 9 6 2 3 4" xfId="39697"/>
    <cellStyle name="20% - 强调文字颜色 4 2 3 3 6" xfId="39698"/>
    <cellStyle name="常规 2 2 2 3 2 2 3 4 2 2" xfId="39699"/>
    <cellStyle name="警告文本 2 2 2 2 3" xfId="39700"/>
    <cellStyle name="常规 2 3 2 3 4 5" xfId="39701"/>
    <cellStyle name="常规 11 4 2 5 2" xfId="39702"/>
    <cellStyle name="常规 6 5 3 3 2 5 2 2" xfId="39703"/>
    <cellStyle name="常规 6 10 4 2 4" xfId="39704"/>
    <cellStyle name="40% - 强调文字颜色 5 2 2 4 6" xfId="39705"/>
    <cellStyle name="20% - 强调文字颜色 3 3" xfId="39706"/>
    <cellStyle name="标题 2 2 2 3" xfId="39707"/>
    <cellStyle name="常规 13 7 4" xfId="39708"/>
    <cellStyle name="常规 2 3 5 2 3 2 2 2" xfId="39709"/>
    <cellStyle name="常规 3 2 2 2 4 2 7" xfId="39710"/>
    <cellStyle name="常规 7 5 6 2 3" xfId="39711"/>
    <cellStyle name="常规 3 3 3 2 3 6" xfId="39712"/>
    <cellStyle name="20% - 强调文字颜色 3 2 2 5 4 3" xfId="39713"/>
    <cellStyle name="常规 8 6 5 3" xfId="39714"/>
    <cellStyle name="60% - 强调文字颜色 1 2 2 7 2" xfId="39715"/>
    <cellStyle name="60% - 强调文字颜色 6 2 4 3" xfId="39716"/>
    <cellStyle name="40% - 强调文字颜色 6 20 2" xfId="39717"/>
    <cellStyle name="40% - 强调文字颜色 6 15 2" xfId="39718"/>
    <cellStyle name="40% - 强调文字颜色 2 2 2 6" xfId="39719"/>
    <cellStyle name="常规 11 5 2 6" xfId="39720"/>
    <cellStyle name="40% - 强调文字颜色 5 2 2 2 3 2 2" xfId="39721"/>
    <cellStyle name="常规 6 3 3 3 2 2 3 3" xfId="39722"/>
    <cellStyle name="20% - 强调文字颜色 6 2 2 5 2 3" xfId="39723"/>
    <cellStyle name="常规 33 5 2" xfId="39724"/>
    <cellStyle name="常规 28 5 2" xfId="39725"/>
    <cellStyle name="常规 6 2 7 2 2" xfId="39726"/>
    <cellStyle name="常规 3 2 3 2 2 3 2 2 2" xfId="39727"/>
    <cellStyle name="20% - 强调文字颜色 4 2 3 8 3" xfId="39728"/>
    <cellStyle name="常规 4 2 3 4 3 2" xfId="39729"/>
    <cellStyle name="常规 16 4 4" xfId="39730"/>
    <cellStyle name="常规 21 4 4" xfId="39731"/>
    <cellStyle name="常规 4 3 6 5 3" xfId="39732"/>
    <cellStyle name="常规 10 2 2 3 2 3 4 3" xfId="39733"/>
    <cellStyle name="常规 35 4 5 3" xfId="39734"/>
    <cellStyle name="40% - 强调文字颜色 2 2 3 4 3" xfId="39735"/>
    <cellStyle name="常规 6 3 4 2 2 5 2" xfId="39736"/>
    <cellStyle name="常规 2 6 4 2 4" xfId="39737"/>
    <cellStyle name="常规 6 5 4 2 6" xfId="39738"/>
    <cellStyle name="20% - 强调文字颜色 4 2 2 7" xfId="39739"/>
    <cellStyle name="常规 4 7 4" xfId="39740"/>
    <cellStyle name="常规 8 5 2 2 2 2 2" xfId="39741"/>
    <cellStyle name="常规 10 5 2 3 4 3" xfId="39742"/>
    <cellStyle name="常规 4 3 8" xfId="39743"/>
    <cellStyle name="常规 2 2 2 2 3 6 3" xfId="39744"/>
    <cellStyle name="常规 3 6 2 3 7 2" xfId="39745"/>
    <cellStyle name="常规 9 2 3 6" xfId="39746"/>
    <cellStyle name="好 2 4 2 2 3" xfId="39747"/>
    <cellStyle name="常规 3 6 3 6" xfId="39748"/>
    <cellStyle name="常规 6 7 6 5 2" xfId="39749"/>
    <cellStyle name="常规 2 3 3 2 4 2 2" xfId="39750"/>
    <cellStyle name="常规 7 2 4 2 2 3" xfId="39751"/>
    <cellStyle name="常规 4 2 5 2 2 3 3" xfId="39752"/>
    <cellStyle name="常规 3 3 3 2 2 3 5" xfId="39753"/>
    <cellStyle name="常规 3 2 2 3 8 2" xfId="39754"/>
    <cellStyle name="常规 7 2 4 3 2 4 3" xfId="39755"/>
    <cellStyle name="常规 11 4 6 2" xfId="39756"/>
    <cellStyle name="常规 6 3 2 6 4 2 2" xfId="39757"/>
    <cellStyle name="20% - 强调文字颜色 5 2 3 2 6" xfId="39758"/>
    <cellStyle name="常规 6 5 2 3 7" xfId="39759"/>
    <cellStyle name="常规 17 2 3 7" xfId="39760"/>
    <cellStyle name="常规 7 4 6 4 2 2" xfId="39761"/>
    <cellStyle name="常规 2 2 3 2 2 2 2 7" xfId="39762"/>
    <cellStyle name="常规 2 4 4 4 3" xfId="39763"/>
    <cellStyle name="60% - 强调文字颜色 5 2 3 3 2 2" xfId="39764"/>
    <cellStyle name="常规 7 4 6 4 2" xfId="39765"/>
    <cellStyle name="常规 6 4 2 2 3 2 4 2" xfId="39766"/>
    <cellStyle name="常规 3 2 2 4 3 2 2 2" xfId="39767"/>
    <cellStyle name="常规 13 7 3 2" xfId="39768"/>
    <cellStyle name="常规 2 3 3 2 2 2 3 2" xfId="39769"/>
    <cellStyle name="常规 3 2 2 3 4" xfId="39770"/>
    <cellStyle name="解释性文本 2 2 2 3 4 2 2" xfId="39771"/>
    <cellStyle name="常规 19 2 2 3" xfId="39772"/>
    <cellStyle name="常规 24 2 2 3" xfId="39773"/>
    <cellStyle name="20% - 强调文字颜色 5 2 2 3 2 3" xfId="39774"/>
    <cellStyle name="常规 5 2 4 2 4 2 2" xfId="39775"/>
    <cellStyle name="常规 3 3 3 8 2" xfId="39776"/>
    <cellStyle name="常规 2 2 2 3 2 2 2 3 3" xfId="39777"/>
    <cellStyle name="常规 6 6 2 4 6 2" xfId="39778"/>
    <cellStyle name="常规 2 4 3 4 3 5 2" xfId="39779"/>
    <cellStyle name="常规 4 3 4 3" xfId="39780"/>
    <cellStyle name="常规 8 5 2 3 2" xfId="39781"/>
    <cellStyle name="常规 7 3 6 3" xfId="39782"/>
    <cellStyle name="40% - 强调文字颜色 1 2 2 2" xfId="39783"/>
    <cellStyle name="20% - 强调文字颜色 1 2 3 9 2" xfId="39784"/>
    <cellStyle name="常规 5 2 2 3 4" xfId="39785"/>
    <cellStyle name="常规 3 3 2 4 2 2 3" xfId="39786"/>
    <cellStyle name="60% - 强调文字颜色 4 2 2 4" xfId="39787"/>
    <cellStyle name="20% - 强调文字颜色 2 3" xfId="39788"/>
    <cellStyle name="常规 2 2 3 3 3 2 4" xfId="39789"/>
    <cellStyle name="40% - 强调文字颜色 6 2 8 2" xfId="39790"/>
    <cellStyle name="20% - 强调文字颜色 3 2 3 2 4 3" xfId="39791"/>
    <cellStyle name="20% - 强调文字颜色 2 14 2" xfId="39792"/>
    <cellStyle name="常规 2 3 4 3 2 3 5" xfId="39793"/>
    <cellStyle name="常规 7 4 3 2 2" xfId="39794"/>
    <cellStyle name="20% - 强调文字颜色 3 2 10" xfId="39795"/>
    <cellStyle name="常规 52 2 2 4 3" xfId="39796"/>
    <cellStyle name="常规 47 2 2 4 3" xfId="39797"/>
    <cellStyle name="常规 10 3 3 3 4 2 2" xfId="39798"/>
    <cellStyle name="检查单元格 2 6 2" xfId="39799"/>
    <cellStyle name="20% - 强调文字颜色 4 2 3 9" xfId="39800"/>
    <cellStyle name="常规 6 7 3 5 2 2" xfId="39801"/>
    <cellStyle name="常规 3 3 3 6 2" xfId="39802"/>
    <cellStyle name="常规 10 5 4 3" xfId="39803"/>
    <cellStyle name="60% - 强调文字颜色 6 2 4 3 3" xfId="39804"/>
    <cellStyle name="常规 5 6 5 2" xfId="39805"/>
    <cellStyle name="常规 3 2 2 2 4 2 6" xfId="39806"/>
    <cellStyle name="常规 8 6 5 2" xfId="39807"/>
    <cellStyle name="常规 3 9 5 3 3" xfId="39808"/>
    <cellStyle name="常规 8 2 2 2 2 6 2" xfId="39809"/>
    <cellStyle name="常规 6 4 3 3 8" xfId="39810"/>
    <cellStyle name="常规 3 3 2 3 4 2 2" xfId="39811"/>
    <cellStyle name="常规 15 5 2 5 2 2" xfId="39812"/>
    <cellStyle name="20% - 强调文字颜色 2 2 11" xfId="39813"/>
    <cellStyle name="常规 4 3 5 5 2" xfId="39814"/>
    <cellStyle name="常规 2 2 2 3 7 2 2" xfId="39815"/>
    <cellStyle name="60% - 强调文字颜色 5 2 10" xfId="39816"/>
    <cellStyle name="常规 2 3 3 6 3 2 2" xfId="39817"/>
    <cellStyle name="常规 30 7 3" xfId="39818"/>
    <cellStyle name="常规 25 7 3" xfId="39819"/>
    <cellStyle name="20% - 强调文字颜色 5 2 3 8 3" xfId="39820"/>
    <cellStyle name="常规 12 2 3 3 2 2" xfId="39821"/>
    <cellStyle name="常规 3 3 3 5 2" xfId="39822"/>
    <cellStyle name="标题 1 2 6 2" xfId="39823"/>
    <cellStyle name="常规 8 5 5 2" xfId="39824"/>
    <cellStyle name="常规 3 2 2 2 3 2 6" xfId="39825"/>
    <cellStyle name="常规 6 10 4 7" xfId="39826"/>
    <cellStyle name="常规 6 3 3 2 7 2" xfId="39827"/>
    <cellStyle name="常规 10 18" xfId="39828"/>
    <cellStyle name="常规 8 5 5" xfId="39829"/>
    <cellStyle name="常规 5 2 2 4 6 3" xfId="39830"/>
    <cellStyle name="常规 4 5 7 2" xfId="39831"/>
    <cellStyle name="常规 2 6 11 2" xfId="39832"/>
    <cellStyle name="常规 10 7 3 2 2 2" xfId="39833"/>
    <cellStyle name="常规 8 5 7 2" xfId="39834"/>
    <cellStyle name="常规 3 2 2 2 3 4 6" xfId="39835"/>
    <cellStyle name="60% - 强调文字颜色 1 2 3 7" xfId="39836"/>
    <cellStyle name="常规 6 6 2 2 3 3 2 2 2" xfId="39837"/>
    <cellStyle name="20% - 强调文字颜色 1 2 2 6 2" xfId="39838"/>
    <cellStyle name="常规 6 6 5 3 3 3" xfId="39839"/>
    <cellStyle name="常规 3 3 3 5 5 2 2" xfId="39840"/>
    <cellStyle name="常规 2 4 3 10 2 2" xfId="39841"/>
    <cellStyle name="常规 2 3 5 4" xfId="39842"/>
    <cellStyle name="常规 27 2 3 4" xfId="39843"/>
    <cellStyle name="常规 32 2 3 4" xfId="39844"/>
    <cellStyle name="常规 12 5 6 2" xfId="39845"/>
    <cellStyle name="60% - 强调文字颜色 6 2 2 2 7 2" xfId="39846"/>
    <cellStyle name="常规 2 2 3 4 2 7" xfId="39847"/>
    <cellStyle name="40% - 强调文字颜色 2 2 6 4" xfId="39848"/>
    <cellStyle name="常规 2 2 3 2 2 2 2 4 3" xfId="39849"/>
    <cellStyle name="常规 2 5 2 6 2 3" xfId="39850"/>
    <cellStyle name="常规 10 2 2 2 5 2" xfId="39851"/>
    <cellStyle name="常规 7 2 4 2 2 4 3" xfId="39852"/>
    <cellStyle name="常规 10 4 6 2" xfId="39853"/>
    <cellStyle name="常规 10 2 6 2 2 6" xfId="39854"/>
    <cellStyle name="常规 10 6 3 2 2" xfId="39855"/>
    <cellStyle name="20% - 强调文字颜色 3 2 9" xfId="39856"/>
    <cellStyle name="常规 6 16 3 3" xfId="39857"/>
    <cellStyle name="40% - 强调文字颜色 1 16" xfId="39858"/>
    <cellStyle name="常规 3 6 4 6" xfId="39859"/>
    <cellStyle name="常规 56 4 3 2" xfId="39860"/>
    <cellStyle name="40% - 强调文字颜色 1 7 2" xfId="39861"/>
    <cellStyle name="强调文字颜色 6 2 2 5 5 2" xfId="39862"/>
    <cellStyle name="常规 9 2 2 3 4 5 2" xfId="39863"/>
    <cellStyle name="常规 10 10 3 2 3" xfId="39864"/>
    <cellStyle name="汇总 2 3" xfId="39865"/>
    <cellStyle name="40% - 强调文字颜色 6 2 2 6 2" xfId="39866"/>
    <cellStyle name="常规 21 2 6 2 2 2" xfId="39867"/>
    <cellStyle name="常规 3 2 5 8" xfId="39868"/>
    <cellStyle name="常规 7 4 2 2 3 4 2" xfId="39869"/>
    <cellStyle name="40% - 强调文字颜色 6 2 4 2 2" xfId="39870"/>
    <cellStyle name="常规 10 3 3 3 5 2 2" xfId="39871"/>
    <cellStyle name="常规 50 5 2 2" xfId="39872"/>
    <cellStyle name="常规 45 5 2 2" xfId="39873"/>
    <cellStyle name="常规 5 2 3 2 2 4 2 2" xfId="39874"/>
    <cellStyle name="常规 9 2 3 5 3" xfId="39875"/>
    <cellStyle name="常规 35 2" xfId="39876"/>
    <cellStyle name="常规 40 2" xfId="39877"/>
    <cellStyle name="常规 14 2 3 7" xfId="39878"/>
    <cellStyle name="常规 7 4 3 4 2 2" xfId="39879"/>
    <cellStyle name="常规 6 6 4 2 6 3" xfId="39880"/>
    <cellStyle name="好 2 4 3 3 3" xfId="39881"/>
    <cellStyle name="常规 9 3 4 6" xfId="39882"/>
    <cellStyle name="常规 6 10 2 2 3 2" xfId="39883"/>
    <cellStyle name="常规 7 2 4 2 4 6" xfId="39884"/>
    <cellStyle name="20% - 强调文字颜色 4 17" xfId="39885"/>
    <cellStyle name="常规 86" xfId="39886"/>
    <cellStyle name="常规 91" xfId="39887"/>
    <cellStyle name="常规 6 11 2 2 4 2" xfId="39888"/>
    <cellStyle name="20% - 强调文字颜色 6 2 2 2 2 2 3" xfId="39889"/>
    <cellStyle name="常规 2 3 4 4 2 2 3" xfId="39890"/>
    <cellStyle name="常规 4 6 2 3 4" xfId="39891"/>
    <cellStyle name="常规 2 3 4 4 5 3" xfId="39892"/>
    <cellStyle name="强调文字颜色 5 2 3 9 3" xfId="39893"/>
    <cellStyle name="40% - 强调文字颜色 3 14 2" xfId="39894"/>
    <cellStyle name="常规 11 3 4 2" xfId="39895"/>
    <cellStyle name="常规 2 3 6 3 6 2" xfId="39896"/>
    <cellStyle name="常规 7 8 7 3" xfId="39897"/>
    <cellStyle name="常规 2 9 7 2 2" xfId="39898"/>
    <cellStyle name="常规 6 3 3 3 2 2 2 2 2" xfId="39899"/>
    <cellStyle name="常规 5 2 2 4 5 3" xfId="39900"/>
    <cellStyle name="常规 4 2 4 3 7" xfId="39901"/>
    <cellStyle name="常规 15 2 6 4 3" xfId="39902"/>
    <cellStyle name="20% - 强调文字颜色 1 2 2 5 2 2" xfId="39903"/>
    <cellStyle name="常规 2 4 9 2 2" xfId="39904"/>
    <cellStyle name="常规 7 4 4 2 2 3 3" xfId="39905"/>
    <cellStyle name="20% - 强调文字颜色 2 2 2 5 6" xfId="39906"/>
    <cellStyle name="常规 15 2 3 2 3 6" xfId="39907"/>
    <cellStyle name="强调文字颜色 2 2 6 5" xfId="39908"/>
    <cellStyle name="常规 6 6 4 4 6" xfId="39909"/>
    <cellStyle name="标题 1" xfId="39910" builtinId="16"/>
    <cellStyle name="常规 6 2 3 3 4 3" xfId="39911"/>
    <cellStyle name="20% - 强调文字颜色 3 2 2 3 3 3" xfId="39912"/>
    <cellStyle name="常规 6 2 6 5 2 2" xfId="39913"/>
    <cellStyle name="常规 3 6 6 2 2" xfId="39914"/>
    <cellStyle name="常规 2 3 5 2 4 2 2" xfId="39915"/>
    <cellStyle name="常规 7 4 4 2 2 3" xfId="39916"/>
    <cellStyle name="常规 2 2 2 4 4" xfId="39917"/>
    <cellStyle name="20% - 强调文字颜色 4 2 3 2 4 2" xfId="39918"/>
    <cellStyle name="常规 31 2 2 4 2 2" xfId="39919"/>
    <cellStyle name="常规 26 2 2 4 2 2" xfId="39920"/>
    <cellStyle name="常规 2 2 7 3 4" xfId="39921"/>
    <cellStyle name="常规 9 2 2 3 4 3 2 2" xfId="39922"/>
    <cellStyle name="40% - 强调文字颜色 6 2 2 5 3" xfId="39923"/>
    <cellStyle name="常规 3 2 4 9" xfId="39924"/>
    <cellStyle name="40% - 强调文字颜色 3 2 2 5 6" xfId="39925"/>
    <cellStyle name="常规 2 2 2 3 3 3 3 3" xfId="39926"/>
    <cellStyle name="常规 10 2 2 2 2 3 2" xfId="39927"/>
    <cellStyle name="常规 17 2 2 2 5" xfId="39928"/>
    <cellStyle name="常规 7 3 2 5 2" xfId="39929"/>
    <cellStyle name="常规 6 4 5 2 2 3" xfId="39930"/>
    <cellStyle name="常规 2 2 5 3 4 2 2" xfId="39931"/>
    <cellStyle name="常规 30 8 4" xfId="39932"/>
    <cellStyle name="标题 2 2 8" xfId="39933"/>
    <cellStyle name="常规 6 10 3 2 5 2 2" xfId="39934"/>
    <cellStyle name="常规 62" xfId="39935"/>
    <cellStyle name="常规 57" xfId="39936"/>
    <cellStyle name="60% - 强调文字颜色 4 2 2 2 3 2 3" xfId="39937"/>
    <cellStyle name="解释性文本 2 2 5 2 2" xfId="39938"/>
    <cellStyle name="常规 29 7 2 2" xfId="39939"/>
    <cellStyle name="常规 34 7 2 2" xfId="39940"/>
    <cellStyle name="20% - 强调文字颜色 2 19 2" xfId="39941"/>
    <cellStyle name="常规 2 5 9" xfId="39942"/>
    <cellStyle name="常规 4 2 6 2 5" xfId="39943"/>
    <cellStyle name="常规 2 2 7 3 6 2" xfId="39944"/>
    <cellStyle name="20% - 强调文字颜色 1 2 3 5" xfId="39945"/>
    <cellStyle name="20% - 强调文字颜色 1 2 5" xfId="39946"/>
    <cellStyle name="常规 4 2 6 4" xfId="39947"/>
    <cellStyle name="好 2 4 3 3 2" xfId="39948"/>
    <cellStyle name="常规 9 3 4 5" xfId="39949"/>
    <cellStyle name="常规 10 9 3" xfId="39950"/>
    <cellStyle name="常规 27 6 3 2" xfId="39951"/>
    <cellStyle name="常规 2 3 3 5 3 8" xfId="39952"/>
    <cellStyle name="20% - 强调文字颜色 6 2 5" xfId="39953"/>
    <cellStyle name="常规 42 2 2 4 2 2" xfId="39954"/>
    <cellStyle name="常规 37 2 2 4 2 2" xfId="39955"/>
    <cellStyle name="40% - 强调文字颜色 4 17" xfId="39956"/>
    <cellStyle name="常规 10 2 3 5 3 3" xfId="39957"/>
    <cellStyle name="常规 3 11 2 5 2" xfId="39958"/>
    <cellStyle name="20% - 强调文字颜色 2 2 3 10" xfId="39959"/>
    <cellStyle name="常规 11 2 3 4" xfId="39960"/>
    <cellStyle name="常规 22 4 2 2 3 3" xfId="39961"/>
    <cellStyle name="常规 21 3 3 4 2 2" xfId="39962"/>
    <cellStyle name="40% - 强调文字颜色 6 2 6 4 2" xfId="39963"/>
    <cellStyle name="20% - 强调文字颜色 2 2 2 4 4 3" xfId="39964"/>
    <cellStyle name="常规 6 7 2 3 7 2 2" xfId="39965"/>
    <cellStyle name="20% - 强调文字颜色 4 2 2 2 3 6" xfId="39966"/>
    <cellStyle name="常规 2 2 3 2 3 3 2 2 2" xfId="39967"/>
    <cellStyle name="常规 2 3 2 2 2 3 6" xfId="39968"/>
    <cellStyle name="常规 7 2 5 3 9 3" xfId="39969"/>
    <cellStyle name="20% - 强调文字颜色 3 2 2 2 9 2" xfId="39970"/>
    <cellStyle name="常规 11 5 2 4" xfId="39971"/>
    <cellStyle name="常规 3 3 2 3 2 7 2" xfId="39972"/>
    <cellStyle name="常规 3 5 7" xfId="39973"/>
    <cellStyle name="常规 6 6 2 3 6" xfId="39974"/>
    <cellStyle name="常规 2 2 2 2 2 8 2" xfId="39975"/>
    <cellStyle name="常规 6 12 3 8" xfId="39976"/>
    <cellStyle name="常规 6 3 3 4 6 3" xfId="39977"/>
    <cellStyle name="常规 11 2 2 4 2 2" xfId="39978"/>
    <cellStyle name="常规 9 3 3 4" xfId="39979"/>
    <cellStyle name="标题 1 2 2 6" xfId="39980"/>
    <cellStyle name="检查单元格 3 2" xfId="39981"/>
    <cellStyle name="常规 10 2 3 3 2 5 2" xfId="39982"/>
    <cellStyle name="常规 5 2 3 4 6" xfId="39983"/>
    <cellStyle name="常规 2 6 3 3 2 3" xfId="39984"/>
    <cellStyle name="常规 2 2 3 4 2 6 2 2" xfId="39985"/>
    <cellStyle name="40% - 强调文字颜色 5 10" xfId="39986"/>
    <cellStyle name="常规 2 2 3 4 2 6 3" xfId="39987"/>
    <cellStyle name="40% - 强调文字颜色 2 2 6 3 3" xfId="39988"/>
    <cellStyle name="常规 10 8 3 2" xfId="39989"/>
    <cellStyle name="常规 10 2 2 3 2 2 6 2" xfId="39990"/>
    <cellStyle name="常规 57 2 4 2" xfId="39991"/>
    <cellStyle name="常规 2 3 2 2 3 4 3" xfId="39992"/>
    <cellStyle name="常规 5 2 4 2 2 3 3" xfId="39993"/>
    <cellStyle name="强调文字颜色 3 2 5 5" xfId="39994"/>
    <cellStyle name="常规 2 2 2 3 2 2 3 2 2 2" xfId="39995"/>
    <cellStyle name="常规 4 2 5 4 3" xfId="39996"/>
    <cellStyle name="20% - 强调文字颜色 1 9" xfId="39997"/>
    <cellStyle name="常规 15 2 3 3 7" xfId="39998"/>
    <cellStyle name="40% - 强调文字颜色 1 2 10 2" xfId="39999"/>
    <cellStyle name="常规 2 6 3 6 2" xfId="40000"/>
    <cellStyle name="20% - 强调文字颜色 3 2 2 2 7" xfId="40001"/>
    <cellStyle name="40% - 强调文字颜色 6 2 2 7 2" xfId="40002"/>
    <cellStyle name="常规 2 2 8 5 2 2" xfId="40003"/>
    <cellStyle name="常规 8 6 6 3" xfId="40004"/>
    <cellStyle name="检查单元格 2 3 3 2 3" xfId="40005"/>
    <cellStyle name="常规 6 3 7 3 2 2" xfId="40006"/>
    <cellStyle name="常规 2 8 2 2 2 2 2" xfId="40007"/>
    <cellStyle name="常规 7 5 6 3 3" xfId="40008"/>
    <cellStyle name="常规 3 3 3 2 4 6" xfId="40009"/>
    <cellStyle name="40% - 强调文字颜色 2 2 8" xfId="40010"/>
    <cellStyle name="适中 2 5 4" xfId="40011"/>
    <cellStyle name="常规 56 4 2" xfId="40012"/>
    <cellStyle name="常规 61 4 2" xfId="40013"/>
    <cellStyle name="40% - 强调文字颜色 1 6" xfId="40014"/>
    <cellStyle name="强调文字颜色 6 2 2 5 4" xfId="40015"/>
    <cellStyle name="常规 39 2 2 6 2" xfId="40016"/>
    <cellStyle name="常规 6 9 2 3 2 2 2" xfId="40017"/>
    <cellStyle name="常规 8 5 3 3 6" xfId="40018"/>
    <cellStyle name="常规 6 4 2 7 3" xfId="40019"/>
    <cellStyle name="常规 2 2 2 2 2 2 3 4 2" xfId="40020"/>
    <cellStyle name="常规 7 6 2 6" xfId="40021"/>
    <cellStyle name="常规 5 2 2 2 2 3 2 2 2" xfId="40022"/>
    <cellStyle name="常规 6 3 2 3 4 6" xfId="40023"/>
    <cellStyle name="40% - 强调文字颜色 4 2 3 3 2 3" xfId="40024"/>
    <cellStyle name="常规 9 5 3 6" xfId="40025"/>
    <cellStyle name="常规 3 6 4 3 2" xfId="40026"/>
    <cellStyle name="常规 2 3 3 2 3 3" xfId="40027"/>
    <cellStyle name="常规 2 7 2 2 2 3" xfId="40028"/>
    <cellStyle name="常规 2 2 2 2 2 3 7" xfId="40029"/>
    <cellStyle name="常规 8 2 4 3 4" xfId="40030"/>
    <cellStyle name="常规 5 9 4 2" xfId="40031"/>
    <cellStyle name="常规 10 8 3 3" xfId="40032"/>
    <cellStyle name="常规 24 8" xfId="40033"/>
    <cellStyle name="常规 19 8" xfId="40034"/>
    <cellStyle name="20% - 强调文字颜色 5 2 2 9" xfId="40035"/>
    <cellStyle name="常规 3 9 4 3 2 2" xfId="40036"/>
    <cellStyle name="40% - 强调文字颜色 3 2 10 2" xfId="40037"/>
    <cellStyle name="常规 2 2 7 4 2 2" xfId="40038"/>
    <cellStyle name="60% - 强调文字颜色 6 2 2 2 2" xfId="40039"/>
    <cellStyle name="常规 2 5 3 3 3 2" xfId="40040"/>
    <cellStyle name="常规 2 4 2 2 2 3 2 2 2" xfId="40041"/>
    <cellStyle name="常规 5 6 3 2 3" xfId="40042"/>
    <cellStyle name="常规 2 4 4 5 4 2" xfId="40043"/>
    <cellStyle name="常规 14 9" xfId="40044"/>
    <cellStyle name="常规 3 2 3 4 7" xfId="40045"/>
    <cellStyle name="常规 2 4 3 3 2 4" xfId="40046"/>
    <cellStyle name="常规 6 5 5 4" xfId="40047"/>
    <cellStyle name="输出 2 2 9 2" xfId="40048"/>
    <cellStyle name="常规 6 3 2 3 4 4" xfId="40049"/>
    <cellStyle name="常规 2 2 4 3 4 3 2 2" xfId="40050"/>
    <cellStyle name="常规 3 3 3 2 2 6" xfId="40051"/>
    <cellStyle name="常规 4 2 2 3 2 2 2 2" xfId="40052"/>
    <cellStyle name="计算 2 9 2" xfId="40053"/>
    <cellStyle name="适中 2 3 4" xfId="40054"/>
    <cellStyle name="常规 8 2 6 3 3 3" xfId="40055"/>
    <cellStyle name="常规 5 5 2 3 4 2" xfId="40056"/>
    <cellStyle name="20% - 强调文字颜色 4 2 3 2 3 2" xfId="40057"/>
    <cellStyle name="常规 9 3 6 3" xfId="40058"/>
    <cellStyle name="40% - 强调文字颜色 3 2 2 2" xfId="40059"/>
    <cellStyle name="常规 5 2 8 3" xfId="40060"/>
    <cellStyle name="常规 3 2 4 3 4 2 2" xfId="40061"/>
    <cellStyle name="常规 6 2 6 5 2" xfId="40062"/>
    <cellStyle name="20% - 强调文字颜色 2 2 9 2" xfId="40063"/>
    <cellStyle name="20% - 强调文字颜色 1 2 2" xfId="40064"/>
    <cellStyle name="常规 4 4 4 4 2" xfId="40065"/>
    <cellStyle name="常规 2 2 2 3 2 4 2 3" xfId="40066"/>
    <cellStyle name="常规 6 7 2 4 6" xfId="40067"/>
    <cellStyle name="40% - 强调文字颜色 4 2 2 2 10" xfId="40068"/>
    <cellStyle name="常规 39 2 7" xfId="40069"/>
    <cellStyle name="常规 44 2 7" xfId="40070"/>
    <cellStyle name="常规 3 5 2 6 2 2" xfId="40071"/>
    <cellStyle name="强调文字颜色 5 2 2 11" xfId="40072"/>
    <cellStyle name="常规 6 5 3 2 6" xfId="40073"/>
    <cellStyle name="常规 2 2 5 2 6 2" xfId="40074"/>
    <cellStyle name="常规 6 4 5 3 3 2" xfId="40075"/>
    <cellStyle name="常规 4 2 2 3 2 2 4 2 2" xfId="40076"/>
    <cellStyle name="40% - 强调文字颜色 2 2 8 2" xfId="40077"/>
    <cellStyle name="常规 2 2 10 2 2 3" xfId="40078"/>
    <cellStyle name="常规 6 2 2 2 10" xfId="40079"/>
    <cellStyle name="20% - 强调文字颜色 6 2 2 5 5" xfId="40080"/>
    <cellStyle name="20% - 强调文字颜色 5 11 2" xfId="40081"/>
    <cellStyle name="标题 1 2 6" xfId="40082"/>
    <cellStyle name="40% - 强调文字颜色 2 2 4 3 3" xfId="40083"/>
    <cellStyle name="常规 4 2 2 4 3 2 2" xfId="40084"/>
    <cellStyle name="常规 6 4 4 7 3" xfId="40085"/>
    <cellStyle name="常规 6 8 2 3" xfId="40086"/>
    <cellStyle name="40% - 强调文字颜色 3 16 2" xfId="40087"/>
    <cellStyle name="适中 2 2 5 3" xfId="40088"/>
    <cellStyle name="常规 10 3 5 2" xfId="40089"/>
    <cellStyle name="常规 3 2 3 3 2 4 3" xfId="40090"/>
    <cellStyle name="常规 4 2 2 2 4 5" xfId="40091"/>
    <cellStyle name="常规 23 2 3 4 2 2" xfId="40092"/>
    <cellStyle name="常规 2 2 3 2 3 4 4 2 2" xfId="40093"/>
    <cellStyle name="常规 6 5 3 3 3 5 2" xfId="40094"/>
    <cellStyle name="常规 3 2 3 9 3" xfId="40095"/>
    <cellStyle name="20% - 强调文字颜色 5 14 2" xfId="40096"/>
    <cellStyle name="常规 6 3 2 2 3 3 4" xfId="40097"/>
    <cellStyle name="常规 4 8 4" xfId="40098"/>
    <cellStyle name="60% - 强调文字颜色 6 2 2 2 8 2" xfId="40099"/>
    <cellStyle name="常规 9 2 3 2 4 3 3" xfId="40100"/>
    <cellStyle name="常规 2 6 2 2 2 5 2" xfId="40101"/>
    <cellStyle name="常规 10 2 2 2 3 5 2" xfId="40102"/>
    <cellStyle name="适中 2 2 5 2" xfId="40103"/>
    <cellStyle name="常规 21 2 3 2 2 3 2 2" xfId="40104"/>
    <cellStyle name="40% - 强调文字颜色 5 2 2 2 9" xfId="40105"/>
    <cellStyle name="常规 2 2 2 4 2 4" xfId="40106"/>
    <cellStyle name="常规 6 6 2 9 2" xfId="40107"/>
    <cellStyle name="常规 2 2 7 6" xfId="40108"/>
    <cellStyle name="60% - 强调文字颜色 6 2 4" xfId="40109"/>
    <cellStyle name="20% - 强调文字颜色 4 6 2" xfId="40110"/>
    <cellStyle name="20% - 强调文字颜色 1 2 2 4 3 2" xfId="40111"/>
    <cellStyle name="常规 6 3 3 2 3" xfId="40112"/>
    <cellStyle name="常规 8 3 2 3 2" xfId="40113"/>
    <cellStyle name="40% - 强调文字颜色 2 2 2 4 2 2" xfId="40114"/>
    <cellStyle name="常规 2 9 3 7 2" xfId="40115"/>
    <cellStyle name="常规 4 3 2 4 5 3" xfId="40116"/>
    <cellStyle name="常规 22 11 2" xfId="40117"/>
    <cellStyle name="常规 3 3 3 4 4" xfId="40118"/>
    <cellStyle name="常规 11 4 4 3" xfId="40119"/>
    <cellStyle name="常规 7 2 4 3 2 2 4" xfId="40120"/>
    <cellStyle name="常规 55 2 5 3" xfId="40121"/>
    <cellStyle name="常规 6 3 2 3 2 2 6" xfId="40122"/>
    <cellStyle name="常规 6 6 2 3 2 2 4 3" xfId="40123"/>
    <cellStyle name="常规 7 2 2 2 7 2" xfId="40124"/>
    <cellStyle name="强调文字颜色 6 2 2 3 3" xfId="40125"/>
    <cellStyle name="常规 4 2 5 2 2" xfId="40126"/>
    <cellStyle name="常规 7 2 5 3 9 2 2" xfId="40127"/>
    <cellStyle name="常规 8 3 3 4 3 2 2" xfId="40128"/>
    <cellStyle name="常规 7 2 4 2 4 5" xfId="40129"/>
    <cellStyle name="常规 27 8 2 2" xfId="40130"/>
    <cellStyle name="常规 3 2 3 9" xfId="40131"/>
    <cellStyle name="常规 6 7 2 5 5" xfId="40132"/>
    <cellStyle name="强调文字颜色 4 2 2 3 2 2 2" xfId="40133"/>
    <cellStyle name="60% - 强调文字颜色 5" xfId="40134" builtinId="48"/>
    <cellStyle name="常规 2 4 2 4 8" xfId="40135"/>
    <cellStyle name="常规 3 2 2 3 3 2 2 2" xfId="40136"/>
    <cellStyle name="40% - 强调文字颜色 3 18 2" xfId="40137"/>
    <cellStyle name="常规 6 8 4 3" xfId="40138"/>
    <cellStyle name="常规 8 3 3 3 5" xfId="40139"/>
    <cellStyle name="20% - 强调文字颜色 6 2 2 9" xfId="40140"/>
    <cellStyle name="强调文字颜色 3 2 3 7 3" xfId="40141"/>
    <cellStyle name="常规 5 2 3 3 2 2 2" xfId="40142"/>
    <cellStyle name="常规 25 2 2 5 2 2" xfId="40143"/>
    <cellStyle name="常规 30 2 2 5 2 2" xfId="40144"/>
    <cellStyle name="常规 2 2 2 5 3 4 2" xfId="40145"/>
    <cellStyle name="40% - 强调文字颜色 3 2 2 2 3 4 2" xfId="40146"/>
    <cellStyle name="常规 4 2 8 3 2" xfId="40147"/>
    <cellStyle name="常规 5 2 2 2 4 3 3" xfId="40148"/>
    <cellStyle name="常规 10 2 2 2 4" xfId="40149"/>
    <cellStyle name="常规 10 3 4 3 3 2" xfId="40150"/>
    <cellStyle name="常规 6 7 2 4 4 2" xfId="40151"/>
    <cellStyle name="常规 3 2 2 8 2" xfId="40152"/>
    <cellStyle name="20% - 强调文字颜色 1 2 2 2 3 6" xfId="40153"/>
    <cellStyle name="常规 2 4 3 3 2 4 2 2" xfId="40154"/>
    <cellStyle name="常规 4 2 3 2 8 2" xfId="40155"/>
    <cellStyle name="60% - 强调文字颜色 1 2 3 2 3 3" xfId="40156"/>
    <cellStyle name="常规 6 6 3 2 4 4" xfId="40157"/>
    <cellStyle name="常规 2 6 5 8 3" xfId="40158"/>
    <cellStyle name="常规 7 2 3 3 3 2" xfId="40159"/>
    <cellStyle name="20% - 强调文字颜色 3 2 2 2 2 3" xfId="40160"/>
    <cellStyle name="常规 12 3 8 2" xfId="40161"/>
    <cellStyle name="常规 7 2 5 3 2 4" xfId="40162"/>
    <cellStyle name="40% - 强调文字颜色 1 2 13" xfId="40163"/>
    <cellStyle name="常规 6 6 2 2 5 4 2 2" xfId="40164"/>
    <cellStyle name="常规 27 3 2 3 5" xfId="40165"/>
    <cellStyle name="40% - 强调文字颜色 5 2 2 2 3 6" xfId="40166"/>
    <cellStyle name="常规 4 3 3 2 2 3 2 2" xfId="40167"/>
    <cellStyle name="常规 3 6 5 4" xfId="40168"/>
    <cellStyle name="常规 2 2 3 3 2 4 5" xfId="40169"/>
    <cellStyle name="常规 9 3 4 4 2" xfId="40170"/>
    <cellStyle name="常规 6 7 2 5 4 2" xfId="40171"/>
    <cellStyle name="常规 3 2 3 8 2" xfId="40172"/>
    <cellStyle name="常规 6 7 4 6 3" xfId="40173"/>
    <cellStyle name="常规 3 4 4 7" xfId="40174"/>
    <cellStyle name="强调文字颜色 4 2 2 4 5 2" xfId="40175"/>
    <cellStyle name="常规 3 11 3 4" xfId="40176"/>
    <cellStyle name="已访问的超链接" xfId="40177" builtinId="9"/>
    <cellStyle name="常规 7 2 2 3 2 3 2" xfId="40178"/>
    <cellStyle name="常规 3 3 2 3 9" xfId="40179"/>
    <cellStyle name="60% - 强调文字颜色 2 2 2 5 4 2" xfId="40180"/>
    <cellStyle name="常规 10 2 2 2 4 3" xfId="40181"/>
    <cellStyle name="常规 57 2 6 3" xfId="40182"/>
    <cellStyle name="常规 27 3 2 2 4 2" xfId="40183"/>
    <cellStyle name="常规 10 4 2 5 3" xfId="40184"/>
    <cellStyle name="常规 6 7 2 5 4" xfId="40185"/>
    <cellStyle name="常规 3 2 3 8" xfId="40186"/>
    <cellStyle name="常规 9 7 2 4 3" xfId="40187"/>
    <cellStyle name="常规 2 9 5 6" xfId="40188"/>
    <cellStyle name="常规 2 6 6 7 2 2" xfId="40189"/>
    <cellStyle name="40% - 强调文字颜色 3 2 2 5 2 2" xfId="40190"/>
    <cellStyle name="常规 21 2 2 3 3 2 2" xfId="40191"/>
    <cellStyle name="常规 2 6 2 2 6" xfId="40192"/>
    <cellStyle name="常规 2 2 2 2 2 8" xfId="40193"/>
    <cellStyle name="常规 2 2 3 2 4 6" xfId="40194"/>
    <cellStyle name="60% - 强调文字颜色 4 2 8" xfId="40195"/>
    <cellStyle name="常规 20 7" xfId="40196"/>
    <cellStyle name="常规 15 7" xfId="40197"/>
    <cellStyle name="常规 58 2 8" xfId="40198"/>
    <cellStyle name="常规 15 2 2 2 3 2 2 2" xfId="40199"/>
    <cellStyle name="常规 3 2 2 4 3 6" xfId="40200"/>
    <cellStyle name="40% - 强调文字颜色 2 2 2 2 4 3" xfId="40201"/>
    <cellStyle name="20% - 强调文字颜色 1 2 2 2 9 2" xfId="40202"/>
    <cellStyle name="常规 4 4 8 2" xfId="40203"/>
    <cellStyle name="常规 12 2 2 4 2" xfId="40204"/>
    <cellStyle name="常规 2 3 2 3 3 6" xfId="40205"/>
    <cellStyle name="60% - 强调文字颜色 2 2 2 2 8 2" xfId="40206"/>
    <cellStyle name="输出 2 3 6" xfId="40207"/>
    <cellStyle name="强调文字颜色 5 2 2 2 4 3" xfId="40208"/>
    <cellStyle name="60% - 强调文字颜色 3 2 2 8 2" xfId="40209"/>
    <cellStyle name="常规 10 8 2 3 6" xfId="40210"/>
    <cellStyle name="常规 3 2 2 2 3 2 3 5" xfId="40211"/>
    <cellStyle name="常规 3 2 3 3 2 5 3" xfId="40212"/>
    <cellStyle name="20% - 强调文字颜色 4 2 2 8 2" xfId="40213"/>
    <cellStyle name="常规 12 2 3" xfId="40214"/>
    <cellStyle name="常规 15 4 2 3 2 3" xfId="40215"/>
    <cellStyle name="常规 10 2 7" xfId="40216"/>
    <cellStyle name="20% - 强调文字颜色 5 2 2 2 3 3" xfId="40217"/>
    <cellStyle name="常规 2 2 3 3 2 4 3" xfId="40218"/>
    <cellStyle name="常规 6 5 3 3 3 2 2 2" xfId="40219"/>
    <cellStyle name="20% - 强调文字颜色 4 2 3 3 4" xfId="40220"/>
    <cellStyle name="常规 13 4 7 2" xfId="40221"/>
    <cellStyle name="40% - 强调文字颜色 1 2 2 8" xfId="40222"/>
    <cellStyle name="常规 7 3 4 3 2 2" xfId="40223"/>
    <cellStyle name="40% - 强调文字颜色 4 18" xfId="40224"/>
    <cellStyle name="20% - 强调文字颜色 2 2 2 2 2 3 3" xfId="40225"/>
    <cellStyle name="常规 25 2 8" xfId="40226"/>
    <cellStyle name="常规 30 2 8" xfId="40227"/>
    <cellStyle name="常规 12 3 2 3 2 2" xfId="40228"/>
    <cellStyle name="强调文字颜色 4 2 2 5 6" xfId="40229"/>
    <cellStyle name="常规 2 2 3 2 3 3 5" xfId="40230"/>
    <cellStyle name="常规 9 2 5 3 2" xfId="40231"/>
    <cellStyle name="常规 2 2 3 6 4 3" xfId="40232"/>
    <cellStyle name="常规 27 3 2" xfId="40233"/>
    <cellStyle name="常规 32 3 2" xfId="40234"/>
    <cellStyle name="常规 6 2 5 3 2 2" xfId="40235"/>
    <cellStyle name="常规 6 4 2 3 2 2 3 2" xfId="40236"/>
    <cellStyle name="常规 6 4 8 2 2" xfId="40237"/>
    <cellStyle name="常规 3 2 2 4 3 5" xfId="40238"/>
    <cellStyle name="强调文字颜色 6 2 2 7 3" xfId="40239"/>
    <cellStyle name="40% - 强调文字颜色 3 5" xfId="40240"/>
    <cellStyle name="40% - 强调文字颜色 5 7 2" xfId="40241"/>
    <cellStyle name="40% - 强调文字颜色 2 2 5 2 3" xfId="40242"/>
    <cellStyle name="常规 6 10 2 3 3 2" xfId="40243"/>
    <cellStyle name="常规 2 5 3 2 3 5 2" xfId="40244"/>
    <cellStyle name="常规 10 2 2 3 3" xfId="40245"/>
    <cellStyle name="常规 6 2 2 3 2 5 2 2" xfId="40246"/>
    <cellStyle name="标题 4 2 2 2" xfId="40247"/>
    <cellStyle name="40% - 强调文字颜色 6 2 3 5 2" xfId="40248"/>
    <cellStyle name="常规 7 2 3 2 2 4" xfId="40249"/>
    <cellStyle name="常规 10 2 8 2" xfId="40250"/>
    <cellStyle name="常规 6 7 2 2 4 2 2" xfId="40251"/>
    <cellStyle name="常规 3 2 6 3 5" xfId="40252"/>
    <cellStyle name="常规 49 2 3 3" xfId="40253"/>
    <cellStyle name="常规 54 2 3 3" xfId="40254"/>
    <cellStyle name="40% - 强调文字颜色 4 2 2 2 3 3 3" xfId="40255"/>
    <cellStyle name="常规 15 2 2 3 7" xfId="40256"/>
    <cellStyle name="常规 6 11 2 4 2 2" xfId="40257"/>
    <cellStyle name="常规 2 4 5 3 3 2" xfId="40258"/>
    <cellStyle name="常规 3 3 5 7" xfId="40259"/>
    <cellStyle name="常规 6 7 3 7 3" xfId="40260"/>
    <cellStyle name="常规 4 2 2 4 8" xfId="40261"/>
    <cellStyle name="常规 2 5 3 2 2 5" xfId="40262"/>
    <cellStyle name="常规 2 5 3 2 3 4 2" xfId="40263"/>
    <cellStyle name="常规 3 6 5 2 3" xfId="40264"/>
    <cellStyle name="常规 3 2 2 5 3 2 2 2" xfId="40265"/>
    <cellStyle name="40% - 强调文字颜色 4 16 2" xfId="40266"/>
    <cellStyle name="常规 2 3 6 2 5 2" xfId="40267"/>
    <cellStyle name="40% - 强调文字颜色 6 7 2" xfId="40268"/>
    <cellStyle name="20% - 强调文字颜色 2 2 2 8 2" xfId="40269"/>
    <cellStyle name="20% - 强调文字颜色 3 20" xfId="40270"/>
    <cellStyle name="20% - 强调文字颜色 3 15" xfId="40271"/>
    <cellStyle name="常规 21 2 3 3 2 2 2" xfId="40272"/>
    <cellStyle name="常规 2 5 3 2 4 2" xfId="40273"/>
    <cellStyle name="常规 8 2 6 3 2" xfId="40274"/>
    <cellStyle name="常规 2 2 2 2 4 3 5" xfId="40275"/>
    <cellStyle name="常规 10 12 3" xfId="40276"/>
    <cellStyle name="40% - 强调文字颜色 3 2 2 2 8 3" xfId="40277"/>
    <cellStyle name="常规 15 2 2 3 3 3" xfId="40278"/>
    <cellStyle name="注释 2 2 8 2" xfId="40279"/>
    <cellStyle name="常规 6 7 3 2 8" xfId="40280"/>
    <cellStyle name="常规 6 4 4 3 3" xfId="40281"/>
    <cellStyle name="标题 2" xfId="40282" builtinId="17"/>
    <cellStyle name="常规 6 5 2 2 2 3 6" xfId="40283"/>
    <cellStyle name="常规 6 5 3 3 2 2 5 2" xfId="40284"/>
    <cellStyle name="常规 10 8 2 2 3 2 2" xfId="40285"/>
    <cellStyle name="常规 3 2 2 2 3 2 2 2 2 2" xfId="40286"/>
    <cellStyle name="常规 7 3 3 2 3 6" xfId="40287"/>
    <cellStyle name="常规 2 3 6 8 2" xfId="40288"/>
    <cellStyle name="常规 56 5 2" xfId="40289"/>
    <cellStyle name="常规 61 5 2" xfId="40290"/>
    <cellStyle name="40% - 强调文字颜色 2 6" xfId="40291"/>
    <cellStyle name="常规 2 4 4 3 2 3 2" xfId="40292"/>
    <cellStyle name="常规 3 3 3 4 6 2" xfId="40293"/>
    <cellStyle name="常规 4 3 3 3 7" xfId="40294"/>
    <cellStyle name="常规 2 4 4 2 7 2 2" xfId="40295"/>
    <cellStyle name="20% - 强调文字颜色 2 2 2 2 3 3 2" xfId="40296"/>
    <cellStyle name="常规 11 11 2" xfId="40297"/>
    <cellStyle name="常规 2 2 2 3 3 4 3 2" xfId="40298"/>
    <cellStyle name="常规 6 5 2 2 6" xfId="40299"/>
    <cellStyle name="常规 3 5 2 5 2 2" xfId="40300"/>
    <cellStyle name="标题 4 2 2" xfId="40301"/>
    <cellStyle name="常规 6 2 2 3 2 5 2" xfId="40302"/>
    <cellStyle name="常规 7 3 2 2 2 7" xfId="40303"/>
    <cellStyle name="常规 2 4 10" xfId="40304"/>
    <cellStyle name="常规 7 2 4 6 5" xfId="40305"/>
    <cellStyle name="常规 14 4 3 4" xfId="40306"/>
    <cellStyle name="注释 2 14" xfId="40307"/>
    <cellStyle name="常规 7 2 3 4 4 4 2" xfId="40308"/>
    <cellStyle name="20% - 强调文字颜色 1 2 9" xfId="40309"/>
    <cellStyle name="常规 4 2 6 8" xfId="40310"/>
    <cellStyle name="常规 13 5 2 2" xfId="40311"/>
    <cellStyle name="40% - 强调文字颜色 3 2 5 4" xfId="40312"/>
    <cellStyle name="好 2 2 2 3" xfId="40313"/>
    <cellStyle name="常规 21 2 4 2 2 2" xfId="40314"/>
    <cellStyle name="常规 10 2 2 7 3" xfId="40315"/>
    <cellStyle name="常规 10 12 6 2" xfId="40316"/>
    <cellStyle name="20% - 强调文字颜色 2 5" xfId="40317"/>
    <cellStyle name="常规 11 12" xfId="40318"/>
    <cellStyle name="常规 10 2 6 2 3" xfId="40319"/>
    <cellStyle name="常规 10 2 2 3 2 3 5 2" xfId="40320"/>
    <cellStyle name="标题 1 2 7" xfId="40321"/>
    <cellStyle name="常规 2 2 6 3 3 3 2" xfId="40322"/>
    <cellStyle name="常规 2 7 4 5" xfId="40323"/>
    <cellStyle name="常规 2 3 4 3 4 5" xfId="40324"/>
    <cellStyle name="常规 6 5 5 5 3" xfId="40325"/>
    <cellStyle name="20% - 强调文字颜色 5 2 6 4 2" xfId="40326"/>
    <cellStyle name="常规 2 2 3 7 4 3" xfId="40327"/>
    <cellStyle name="常规 33 3 2" xfId="40328"/>
    <cellStyle name="常规 28 3 2" xfId="40329"/>
    <cellStyle name="常规 3 3 2 3 5 3" xfId="40330"/>
    <cellStyle name="常规 36 2 3 2" xfId="40331"/>
    <cellStyle name="常规 41 2 3 2" xfId="40332"/>
    <cellStyle name="常规 2 9 2 2 5 2 2" xfId="40333"/>
    <cellStyle name="常规 2 3 5 4 6" xfId="40334"/>
    <cellStyle name="常规 10 4 4" xfId="40335"/>
    <cellStyle name="常规 3 2 3 5 5 3" xfId="40336"/>
    <cellStyle name="常规 2 2 2 2 2 3 2 3 2 2" xfId="40337"/>
    <cellStyle name="常规 2 4 3 2 2 5 2" xfId="40338"/>
    <cellStyle name="常规 3 2 2 4 8 2" xfId="40339"/>
    <cellStyle name="强调文字颜色 3 2 3 10 2" xfId="40340"/>
    <cellStyle name="常规 7 8 3 4 3" xfId="40341"/>
    <cellStyle name="20% - 强调文字颜色 5 18 2" xfId="40342"/>
    <cellStyle name="常规 11 6 2 6" xfId="40343"/>
    <cellStyle name="常规 10 5 2 2 2 2" xfId="40344"/>
    <cellStyle name="常规 6 3 3 3 2 3 3 3" xfId="40345"/>
    <cellStyle name="60% - 强调文字颜色 4 2 2 2 2 2 3" xfId="40346"/>
    <cellStyle name="40% - 强调文字颜色 5 2 2 2 3 4" xfId="40347"/>
    <cellStyle name="常规 36 4 2 2" xfId="40348"/>
    <cellStyle name="常规 41 4 2 2" xfId="40349"/>
    <cellStyle name="解释性文本 2 4 2 2 2" xfId="40350"/>
    <cellStyle name="常规 5 2 6 6 2" xfId="40351"/>
    <cellStyle name="常规 10 10 3 4" xfId="40352"/>
    <cellStyle name="常规 23 7 2 2" xfId="40353"/>
    <cellStyle name="常规 7 3 2 2 3 2 3" xfId="40354"/>
    <cellStyle name="40% - 强调文字颜色 6 7" xfId="40355"/>
    <cellStyle name="20% - 强调文字颜色 4 2 2 2 8 3" xfId="40356"/>
    <cellStyle name="60% - 强调文字颜色 3 2 10" xfId="40357"/>
    <cellStyle name="常规 5 4 6 3" xfId="40358"/>
    <cellStyle name="常规 2 4 3 2 2 3 3 2 2" xfId="40359"/>
    <cellStyle name="常规 2 2 2 4 2 2" xfId="40360"/>
    <cellStyle name="常规 2 2 2 2 2 3 6 2" xfId="40361"/>
    <cellStyle name="常规 8 2 4 3 3 2" xfId="40362"/>
    <cellStyle name="常规 10 11 2 3" xfId="40363"/>
    <cellStyle name="常规 6 3 3 3 4 4 2 2" xfId="40364"/>
    <cellStyle name="常规 14 2 2 6 2" xfId="40365"/>
    <cellStyle name="强调文字颜色 6 2 5 3 3" xfId="40366"/>
    <cellStyle name="40% - 强调文字颜色 2 2 3" xfId="40367"/>
    <cellStyle name="常规 9 6 6 3" xfId="40368"/>
    <cellStyle name="常规 10 3 2 9" xfId="40369"/>
    <cellStyle name="常规 2 2 4 3 2 2 6 2" xfId="40370"/>
    <cellStyle name="常规 17 3 2 6 2 2" xfId="40371"/>
    <cellStyle name="常规 22 3 2 6 2 2" xfId="40372"/>
    <cellStyle name="60% - 强调文字颜色 4 2 2 5 3" xfId="40373"/>
    <cellStyle name="常规 5 2 2 3 5 3" xfId="40374"/>
    <cellStyle name="常规 21 2 3 5 2 2" xfId="40375"/>
    <cellStyle name="40% - 强调文字颜色 5 2 2 4 2" xfId="40376"/>
    <cellStyle name="常规 6 5 5 2 5 2" xfId="40377"/>
    <cellStyle name="常规 9 2 3 7 2" xfId="40378"/>
    <cellStyle name="常规 10 2 2 3 3 4 2 2" xfId="40379"/>
    <cellStyle name="20% - 强调文字颜色 3 2" xfId="40380"/>
    <cellStyle name="40% - 强调文字颜色 4 2 3 2 2" xfId="40381"/>
    <cellStyle name="标题 2 2 2 2" xfId="40382"/>
    <cellStyle name="60% - 强调文字颜色 3 2 3 3 4 2" xfId="40383"/>
    <cellStyle name="常规 10 2 6" xfId="40384"/>
    <cellStyle name="常规 4 2 2 2 2 3 3 2 2" xfId="40385"/>
    <cellStyle name="60% - 强调文字颜色 4 2 6 6" xfId="40386"/>
    <cellStyle name="常规 2 6 3 2 5 3" xfId="40387"/>
    <cellStyle name="常规 3 2 2 3 3 5 2 2" xfId="40388"/>
    <cellStyle name="常规 6 2 4 3 3 2 2" xfId="40389"/>
    <cellStyle name="常规 3 2 2 2 2 2 5 3" xfId="40390"/>
    <cellStyle name="20% - 强调文字颜色 1 2 2 5 6" xfId="40391"/>
    <cellStyle name="常规 7 4 3 2 2 3 3" xfId="40392"/>
    <cellStyle name="常规 4 7 5" xfId="40393"/>
    <cellStyle name="20% - 强调文字颜色 4 2 3 3 4 2" xfId="40394"/>
    <cellStyle name="常规 6 3 3 3 2 5 2 2" xfId="40395"/>
    <cellStyle name="20% - 强调文字颜色 1 2 2 3 5" xfId="40396"/>
    <cellStyle name="常规 11 4 3 3 2" xfId="40397"/>
    <cellStyle name="常规 6 5 5 5" xfId="40398"/>
    <cellStyle name="输出 2 2 9 3" xfId="40399"/>
    <cellStyle name="常规 15 3 2 2 2 4 3" xfId="40400"/>
    <cellStyle name="60% - 强调文字颜色 3 2 3 3 3 2" xfId="40401"/>
    <cellStyle name="40% - 强调文字颜色 6 2 2 2 2 2" xfId="40402"/>
    <cellStyle name="常规 3 3 3 2 2 6 2 2" xfId="40403"/>
    <cellStyle name="常规 15 2 2 4 6 2" xfId="40404"/>
    <cellStyle name="常规 11 2 2 4 3" xfId="40405"/>
    <cellStyle name="20% - 强调文字颜色 1 2 2 4 4 2" xfId="40406"/>
    <cellStyle name="常规 6 3 3 3 3" xfId="40407"/>
    <cellStyle name="常规 6 2 3 4" xfId="40408"/>
    <cellStyle name="常规 48 2 4 2 2" xfId="40409"/>
    <cellStyle name="常规 53 2 4 2 2" xfId="40410"/>
    <cellStyle name="常规 3 3 2 4 3 3 2 2" xfId="40411"/>
    <cellStyle name="40% - 强调文字颜色 1 2 11" xfId="40412"/>
    <cellStyle name="常规 5 2 2 2 7 2 2" xfId="40413"/>
    <cellStyle name="常规 10 3 2 5 2 2" xfId="40414"/>
    <cellStyle name="常规 27 3 4 4" xfId="40415"/>
    <cellStyle name="常规 39 2 3 4 2 2" xfId="40416"/>
    <cellStyle name="常规 22 4 2 3 3 3" xfId="40417"/>
    <cellStyle name="常规 21 3 2 2 4 3" xfId="40418"/>
    <cellStyle name="常规 10 2 4 2 3" xfId="40419"/>
    <cellStyle name="常规 4 3 4 6" xfId="40420"/>
    <cellStyle name="常规 6 8 3 6 2" xfId="40421"/>
    <cellStyle name="常规 2 2 2 3 6 3" xfId="40422"/>
    <cellStyle name="常规 21 2 4 4 3" xfId="40423"/>
    <cellStyle name="常规 5 2 2 3 7" xfId="40424"/>
    <cellStyle name="60% - 强调文字颜色 4 2 2 7" xfId="40425"/>
    <cellStyle name="常规 23 2 2 6" xfId="40426"/>
    <cellStyle name="常规 18 2 2 6" xfId="40427"/>
    <cellStyle name="常规 21 2 3 7 2" xfId="40428"/>
    <cellStyle name="常规 6 4 3 3 4 6" xfId="40429"/>
    <cellStyle name="注释 2 2 2 7 2" xfId="40430"/>
    <cellStyle name="常规 6 2 2 6" xfId="40431"/>
    <cellStyle name="常规 2 2 4 2 4 3" xfId="40432"/>
    <cellStyle name="常规 10 2 6 3 7" xfId="40433"/>
    <cellStyle name="常规 4 5 6" xfId="40434"/>
    <cellStyle name="强调文字颜色 5 2 2 2 2 4 3" xfId="40435"/>
    <cellStyle name="常规 10 2 2 4 4" xfId="40436"/>
    <cellStyle name="常规 6 2" xfId="40437"/>
    <cellStyle name="常规 13 2 5 3 2" xfId="40438"/>
    <cellStyle name="常规 3 2 3 3 3 5 2 2" xfId="40439"/>
    <cellStyle name="常规 6 8 6 2 2" xfId="40440"/>
    <cellStyle name="40% - 强调文字颜色 2 2 9" xfId="40441"/>
    <cellStyle name="常规 10 5 3 6" xfId="40442"/>
    <cellStyle name="常规 2 2 4 2 5 2 2" xfId="40443"/>
    <cellStyle name="常规 6 3 4 3 2 3" xfId="40444"/>
    <cellStyle name="40% - 强调文字颜色 6 5 2" xfId="40445"/>
    <cellStyle name="链接单元格 2 2 2 3 2 2" xfId="40446"/>
    <cellStyle name="常规 6 4 2 4 3 2 2 2" xfId="40447"/>
    <cellStyle name="40% - 强调文字颜色 3 2 3 3 3 2" xfId="40448"/>
    <cellStyle name="常规 9 2 2 4" xfId="40449"/>
    <cellStyle name="常规 10 2 4 2 3 2 3" xfId="40450"/>
    <cellStyle name="常规 10 2 7 2 4" xfId="40451"/>
    <cellStyle name="强调文字颜色 1 2 4 3" xfId="40452"/>
    <cellStyle name="常规 2 2 2 2 3 4 4 2 2" xfId="40453"/>
    <cellStyle name="常规 3 2 2 2 4 2" xfId="40454"/>
    <cellStyle name="常规 6 4 2 2 2 2 6 2" xfId="40455"/>
    <cellStyle name="20% - 强调文字颜色 3 2 3" xfId="40456"/>
    <cellStyle name="常规 4 4 6 2" xfId="40457"/>
    <cellStyle name="40% - 强调文字颜色 4 2 2 2 2 6" xfId="40458"/>
    <cellStyle name="常规 29 2 3 4 2 2" xfId="40459"/>
    <cellStyle name="常规 34 2 3 4 2 2" xfId="40460"/>
    <cellStyle name="40% - 强调文字颜色 4 2 3 2 5" xfId="40461"/>
    <cellStyle name="强调文字颜色 6 2 2 4 4 2 2" xfId="40462"/>
    <cellStyle name="常规 6 7 6 3" xfId="40463"/>
    <cellStyle name="常规 56 3 2 2 2" xfId="40464"/>
    <cellStyle name="常规 6 2 7 3 3" xfId="40465"/>
    <cellStyle name="常规 8 2 4 4 3" xfId="40466"/>
    <cellStyle name="常规 2 2 2 2 2 4 6" xfId="40467"/>
    <cellStyle name="常规 27 3 2 3 3 2" xfId="40468"/>
    <cellStyle name="常规 10 2 2 3 3 3" xfId="40469"/>
    <cellStyle name="常规 3 2 2 2 3 2 3 4 2" xfId="40470"/>
    <cellStyle name="常规 10 8 2 3 5 2" xfId="40471"/>
    <cellStyle name="常规 34 2 2 2 2 2" xfId="40472"/>
    <cellStyle name="常规 29 2 2 2 2 2" xfId="40473"/>
    <cellStyle name="常规 15 4 7 2 2" xfId="40474"/>
    <cellStyle name="常规 2 7 5 2 3" xfId="40475"/>
    <cellStyle name="常规 6 5 2 2 2 2 2 4 2" xfId="40476"/>
    <cellStyle name="常规 3 4 3 5 2 2" xfId="40477"/>
    <cellStyle name="常规 10 2 2 8 2 2" xfId="40478"/>
    <cellStyle name="常规 6 13 8 2" xfId="40479"/>
    <cellStyle name="60% - 强调文字颜色 5 2 4 4" xfId="40480"/>
    <cellStyle name="20% - 强调文字颜色 4 2 2 5 2 3" xfId="40481"/>
    <cellStyle name="常规 11 3 2 3 3" xfId="40482"/>
    <cellStyle name="常规 10 10 4 2" xfId="40483"/>
    <cellStyle name="常规 42 2 2 3" xfId="40484"/>
    <cellStyle name="常规 37 2 2 3" xfId="40485"/>
    <cellStyle name="40% - 强调文字颜色 2 2 2 9 2" xfId="40486"/>
    <cellStyle name="40% - 强调文字颜色 1 2 2 2 2 5" xfId="40487"/>
    <cellStyle name="常规 4 2 5 5 3" xfId="40488"/>
    <cellStyle name="20% - 强调文字颜色 2 9" xfId="40489"/>
    <cellStyle name="常规 3 3 2 4 3 3 3" xfId="40490"/>
    <cellStyle name="常规 48 2 4 3" xfId="40491"/>
    <cellStyle name="常规 53 2 4 3" xfId="40492"/>
    <cellStyle name="60% - 强调文字颜色 4 2 2 2 8 3" xfId="40493"/>
    <cellStyle name="常规 7 4 2 2 4" xfId="40494"/>
    <cellStyle name="常规 2 6 2 4 4 3" xfId="40495"/>
    <cellStyle name="常规 2 2 2 3 2 2 2 5 3" xfId="40496"/>
    <cellStyle name="强调文字颜色 3 2 2 5 3 2" xfId="40497"/>
    <cellStyle name="常规 5 3 4 3 4" xfId="40498"/>
    <cellStyle name="常规 59 2 6 2 2" xfId="40499"/>
    <cellStyle name="常规 3 4 5 2 2 2" xfId="40500"/>
    <cellStyle name="常规 10 8 2 7 2" xfId="40501"/>
    <cellStyle name="常规 4 8 5 2" xfId="40502"/>
    <cellStyle name="20% - 强调文字颜色 2 7" xfId="40503"/>
    <cellStyle name="常规 5 2 3 2 2 2 5" xfId="40504"/>
    <cellStyle name="常规 45 3 5" xfId="40505"/>
    <cellStyle name="常规 50 3 5" xfId="40506"/>
    <cellStyle name="常规 6 5 2 2 9 2" xfId="40507"/>
    <cellStyle name="常规 3 6 6 2 3" xfId="40508"/>
    <cellStyle name="常规 2 6 4 6 2" xfId="40509"/>
    <cellStyle name="常规 2 2 2 3 5 4" xfId="40510"/>
    <cellStyle name="常规 4 3 3 2 5 2" xfId="40511"/>
    <cellStyle name="60% - 强调文字颜色 6" xfId="40512" builtinId="52"/>
    <cellStyle name="常规 6 6 2 3 5 2" xfId="40513"/>
    <cellStyle name="40% - 强调文字颜色 3 2 2 2 4 3" xfId="40514"/>
    <cellStyle name="20% - 强调文字颜色 1 2 2 2 2 2 3" xfId="40515"/>
    <cellStyle name="常规 6 4 3 2 5" xfId="40516"/>
    <cellStyle name="常规 47 2 4 3" xfId="40517"/>
    <cellStyle name="常规 52 2 4 3" xfId="40518"/>
    <cellStyle name="常规 2 5 6 7 2" xfId="40519"/>
    <cellStyle name="常规 2 6 2 2 3 5 3" xfId="40520"/>
    <cellStyle name="20% - 强调文字颜色 1 2 2 9" xfId="40521"/>
    <cellStyle name="常规 15 4 3 5 3" xfId="40522"/>
    <cellStyle name="常规 6 9 2 3 3 2" xfId="40523"/>
    <cellStyle name="常规 6 10 3 2 2 3 3" xfId="40524"/>
    <cellStyle name="强调文字颜色 2 2 5 3 2 2" xfId="40525"/>
    <cellStyle name="常规 15 2 3 2 2 4 2 2" xfId="40526"/>
    <cellStyle name="常规 2 8 3 6 2" xfId="40527"/>
    <cellStyle name="常规 4 3 9 2" xfId="40528"/>
    <cellStyle name="常规 51 8 2" xfId="40529"/>
    <cellStyle name="常规 46 8 2" xfId="40530"/>
    <cellStyle name="常规 6 2 4 2 5" xfId="40531"/>
    <cellStyle name="常规 2 3 3 4 3" xfId="40532"/>
    <cellStyle name="20% - 强调文字颜色 1 13 2" xfId="40533"/>
    <cellStyle name="常规 5 3 3 6 2 2" xfId="40534"/>
    <cellStyle name="常规 15 2 3 3 5 2" xfId="40535"/>
    <cellStyle name="常规 4 8 4 2 2" xfId="40536"/>
    <cellStyle name="常规 6 2 5 3 2" xfId="40537"/>
    <cellStyle name="常规 6 4 2 3 2 2 3" xfId="40538"/>
    <cellStyle name="常规 11 4 2 3 2" xfId="40539"/>
    <cellStyle name="注释 2 5 4 3" xfId="40540"/>
    <cellStyle name="40% - 强调文字颜色 2 2 4 2 2" xfId="40541"/>
    <cellStyle name="常规 5 2 5 4 2" xfId="40542"/>
    <cellStyle name="链接单元格 2 2 5 3" xfId="40543"/>
    <cellStyle name="常规 10 8 2 3 2 2" xfId="40544"/>
    <cellStyle name="常规 2 2 5 2 3 4 2" xfId="40545"/>
    <cellStyle name="常规 2 2 2 2 2 3 6" xfId="40546"/>
    <cellStyle name="常规 8 2 4 3 3" xfId="40547"/>
    <cellStyle name="常规 11 9 6" xfId="40548"/>
    <cellStyle name="常规 10 8 9" xfId="40549"/>
    <cellStyle name="常规 15 2 2 7 2" xfId="40550"/>
    <cellStyle name="常规 20 2 2 7 2" xfId="40551"/>
    <cellStyle name="常规 2 4 4 3 2 2 2" xfId="40552"/>
    <cellStyle name="常规 3 3 3 4 5 2" xfId="40553"/>
    <cellStyle name="常规 2 3 2 2 3 4" xfId="40554"/>
    <cellStyle name="常规 10 3 5 6" xfId="40555"/>
    <cellStyle name="强调文字颜色 2 2 2 2 11" xfId="40556"/>
    <cellStyle name="标题 3" xfId="40557" builtinId="18"/>
    <cellStyle name="20% - 强调文字颜色 4 17 2" xfId="40558"/>
    <cellStyle name="常规 7 3 2 2 3 6" xfId="40559"/>
    <cellStyle name="常规 2 2 6 8 2" xfId="40560"/>
    <cellStyle name="常规 13 3 2 2 2" xfId="40561"/>
    <cellStyle name="常规 2 9 3 3 2 2" xfId="40562"/>
    <cellStyle name="常规 10 2 4 4 2 3" xfId="40563"/>
    <cellStyle name="60% - 强调文字颜色 4 2 3" xfId="40564"/>
    <cellStyle name="常规 5 2 2 4" xfId="40565"/>
    <cellStyle name="常规 6 10 10" xfId="40566"/>
    <cellStyle name="常规 8 6 5" xfId="40567"/>
    <cellStyle name="常规 6 3 2 4 5 2 2" xfId="40568"/>
    <cellStyle name="常规 6 3 3 3 7" xfId="40569"/>
    <cellStyle name="20% - 强调文字颜色 3 2 2" xfId="40570"/>
    <cellStyle name="常规 2 5 4 2 4 2" xfId="40571"/>
    <cellStyle name="常规 39 5" xfId="40572"/>
    <cellStyle name="常规 44 5" xfId="40573"/>
    <cellStyle name="解释性文本 2 7 3" xfId="40574"/>
    <cellStyle name="40% - 强调文字颜色 1 17" xfId="40575"/>
    <cellStyle name="常规 14 8 2" xfId="40576"/>
    <cellStyle name="常规 4 2 2 4 2 6" xfId="40577"/>
    <cellStyle name="20% - 强调文字颜色 6 2 3 3 3 2" xfId="40578"/>
    <cellStyle name="常规 6 4 3 3 2 2 2 3" xfId="40579"/>
    <cellStyle name="常规 21 2 3 4 2 2 2" xfId="40580"/>
    <cellStyle name="40% - 强调文字颜色 5 2 2 5 3 3" xfId="40581"/>
    <cellStyle name="常规 3 3 3 2 2 2 2 2" xfId="40582"/>
    <cellStyle name="常规 2 4 2 6 2 3" xfId="40583"/>
    <cellStyle name="常规 11 6 5 2" xfId="40584"/>
    <cellStyle name="常规 7 2 4 3 4 3 3" xfId="40585"/>
    <cellStyle name="常规 2 2 4 7 2 2" xfId="40586"/>
    <cellStyle name="常规 6 6 2 6 3 2 2" xfId="40587"/>
    <cellStyle name="常规 9 2 7 5" xfId="40588"/>
    <cellStyle name="40% - 强调文字颜色 3 2 3 3" xfId="40589"/>
    <cellStyle name="常规 10 3 6 2 3" xfId="40590"/>
    <cellStyle name="常规 7 2 4 3 2 4" xfId="40591"/>
    <cellStyle name="常规 11 3 8 2" xfId="40592"/>
    <cellStyle name="常规 2 5 3 2 2 6" xfId="40593"/>
    <cellStyle name="常规 58 4 2 3" xfId="40594"/>
    <cellStyle name="常规 4 9 6 2" xfId="40595"/>
    <cellStyle name="常规 4 2 4 3 4" xfId="40596"/>
    <cellStyle name="常规 6 6 3 2 2 5 3" xfId="40597"/>
    <cellStyle name="常规 6 2 2 3 3 2 2 2" xfId="40598"/>
    <cellStyle name="常规 2 7 3 4 3" xfId="40599"/>
    <cellStyle name="常规 12 3 4 2 2" xfId="40600"/>
    <cellStyle name="常规 10 3 3 5" xfId="40601"/>
    <cellStyle name="常规 6 4 4 4 3" xfId="40602"/>
    <cellStyle name="常规 7 4 3 2 3 3 2 2" xfId="40603"/>
    <cellStyle name="常规 3 2 5 6 3" xfId="40604"/>
    <cellStyle name="20% - 强调文字颜色 3 9 2" xfId="40605"/>
    <cellStyle name="常规 2 2 9 3 2 2 2" xfId="40606"/>
    <cellStyle name="常规 2 7 8" xfId="40607"/>
    <cellStyle name="20% - 强调文字颜色 2 2 2 9 2" xfId="40608"/>
    <cellStyle name="常规 3 2 2 5 5 3" xfId="40609"/>
    <cellStyle name="常规 39 4 7" xfId="40610"/>
    <cellStyle name="常规 8 3 2 2 2 4" xfId="40611"/>
    <cellStyle name="常规 2 5 5 5 2 3" xfId="40612"/>
    <cellStyle name="常规 12 3 3" xfId="40613"/>
    <cellStyle name="常规 2 8 3 4" xfId="40614"/>
    <cellStyle name="检查单元格 2 5 2 2" xfId="40615"/>
    <cellStyle name="20% - 强调文字颜色 4 2 2 9 2" xfId="40616"/>
    <cellStyle name="标题 2 2 3" xfId="40617"/>
    <cellStyle name="常规 21 3 9" xfId="40618"/>
    <cellStyle name="常规 6 2 2 4 2 2 3" xfId="40619"/>
    <cellStyle name="常规 7 3 3 3 11" xfId="40620"/>
    <cellStyle name="20% - 强调文字颜色 2 2 3 8 3" xfId="40621"/>
    <cellStyle name="常规 6 16 2" xfId="40622"/>
    <cellStyle name="常规 3 2 2 3 2 5 2" xfId="40623"/>
    <cellStyle name="常规 4 2 2 2 4 5 2" xfId="40624"/>
    <cellStyle name="常规 10 2 3 2 9" xfId="40625"/>
    <cellStyle name="常规 2 5 3 3 4 2" xfId="40626"/>
    <cellStyle name="常规 10 6 7 3" xfId="40627"/>
    <cellStyle name="常规 4 4 3 3 2" xfId="40628"/>
    <cellStyle name="常规 10 2 2 3 2 3 3 2" xfId="40629"/>
    <cellStyle name="常规 10 11 3 2 2" xfId="40630"/>
    <cellStyle name="常规 53 5" xfId="40631"/>
    <cellStyle name="常规 48 5" xfId="40632"/>
    <cellStyle name="常规 6 6 6 3 2" xfId="40633"/>
    <cellStyle name="20% - 强调文字颜色 6 2 7 2" xfId="40634"/>
    <cellStyle name="常规 10 10 2 2 4" xfId="40635"/>
    <cellStyle name="常规 3 2 2 2 2 7" xfId="40636"/>
    <cellStyle name="常规 3 7 5 7" xfId="40637"/>
    <cellStyle name="常规 2 2 2 2 2 4 4 3" xfId="40638"/>
    <cellStyle name="常规 2 3 3 8 2" xfId="40639"/>
    <cellStyle name="常规 6 6 3 5 4 2" xfId="40640"/>
    <cellStyle name="常规 13 3 2 2 3 3" xfId="40641"/>
    <cellStyle name="常规 22 2 2 3 3" xfId="40642"/>
    <cellStyle name="常规 17 2 2 3 3" xfId="40643"/>
    <cellStyle name="40% - 强调文字颜色 5 2 2 2 8" xfId="40644"/>
    <cellStyle name="常规 2 3 3 4 3 4 2" xfId="40645"/>
    <cellStyle name="常规 4 11 3 2" xfId="40646"/>
    <cellStyle name="常规 9 2 3 2 7 2" xfId="40647"/>
    <cellStyle name="常规 10 3 6" xfId="40648"/>
    <cellStyle name="常规 41 3 2 2" xfId="40649"/>
    <cellStyle name="常规 36 3 2 2" xfId="40650"/>
    <cellStyle name="常规 6 9 4 3 3 2" xfId="40651"/>
    <cellStyle name="常规 2 3 2 4 5" xfId="40652"/>
    <cellStyle name="常规 10 3 3 3 5 2" xfId="40653"/>
    <cellStyle name="60% - 强调文字颜色 1 2 2 5 3 2" xfId="40654"/>
    <cellStyle name="40% - 强调文字颜色 1 2 11 2" xfId="40655"/>
    <cellStyle name="常规 10 2 2 3 2 2 2 2 2" xfId="40656"/>
    <cellStyle name="常规 35 3 3 2 2" xfId="40657"/>
    <cellStyle name="常规 40 3 3 2 2" xfId="40658"/>
    <cellStyle name="20% - 强调文字颜色 4 2 2 3 3" xfId="40659"/>
    <cellStyle name="常规 5 3 2 4 5 2" xfId="40660"/>
    <cellStyle name="常规 6 4 5 2 2" xfId="40661"/>
    <cellStyle name="常规 11 3 4 3 2" xfId="40662"/>
    <cellStyle name="20% - 强调文字颜色 6 2 2 2 2 4 2" xfId="40663"/>
    <cellStyle name="常规 2 3 3 2 5" xfId="40664"/>
    <cellStyle name="常规 11 4 2 4 2" xfId="40665"/>
    <cellStyle name="常规 2 9 4 7" xfId="40666"/>
    <cellStyle name="注释 2 3 7 3" xfId="40667"/>
    <cellStyle name="40% - 强调文字颜色 2 2 2 5 2" xfId="40668"/>
    <cellStyle name="常规 43 2 7 2" xfId="40669"/>
    <cellStyle name="常规 38 2 7 2" xfId="40670"/>
    <cellStyle name="20% - 强调文字颜色 6 2 2 8" xfId="40671"/>
    <cellStyle name="40% - 强调文字颜色 2 2 2 3 3 2" xfId="40672"/>
    <cellStyle name="40% - 强调文字颜色 4 2 3 7" xfId="40673"/>
    <cellStyle name="常规 22 2 2 6" xfId="40674"/>
    <cellStyle name="常规 17 2 2 6" xfId="40675"/>
    <cellStyle name="常规 4 2 4 4 5 3" xfId="40676"/>
    <cellStyle name="常规 6 6 2 10" xfId="40677"/>
    <cellStyle name="标题 3 2 2 5 2" xfId="40678"/>
    <cellStyle name="常规 15 4 2 2 4" xfId="40679"/>
    <cellStyle name="常规 21 2 4 3" xfId="40680"/>
    <cellStyle name="常规 16 2 4 3" xfId="40681"/>
    <cellStyle name="常规 58 4 2 2 2" xfId="40682"/>
    <cellStyle name="常规 43 4 5" xfId="40683"/>
    <cellStyle name="常规 38 4 5" xfId="40684"/>
    <cellStyle name="常规 5 2 3 2 2 2 2 3" xfId="40685"/>
    <cellStyle name="常规 50 3 2 3" xfId="40686"/>
    <cellStyle name="常规 45 3 2 3" xfId="40687"/>
    <cellStyle name="常规 15 2 3 2 3 3 2 2" xfId="40688"/>
    <cellStyle name="强调文字颜色 2 2 6 2 2 2" xfId="40689"/>
    <cellStyle name="常规 7 2 3 4 2 2 4" xfId="40690"/>
    <cellStyle name="常规 6 2 4 4 2" xfId="40691"/>
    <cellStyle name="常规 2 2 2 2 2 9" xfId="40692"/>
    <cellStyle name="常规 2 6 2 2 7" xfId="40693"/>
    <cellStyle name="常规 3 5 8 2" xfId="40694"/>
    <cellStyle name="20% - 强调文字颜色 1 2 2 2 10" xfId="40695"/>
    <cellStyle name="常规 2 2 3 2 2 2 2 4" xfId="40696"/>
    <cellStyle name="常规 2 4 2 4 2 6 2" xfId="40697"/>
    <cellStyle name="常规 2 2 2 2 2 3 3 2 3" xfId="40698"/>
    <cellStyle name="常规 35 3 4 3" xfId="40699"/>
    <cellStyle name="常规 40 3 4 3" xfId="40700"/>
    <cellStyle name="常规 10 2 2 3 2 2 3 3" xfId="40701"/>
    <cellStyle name="常规 3 2 2 3 2 3 7" xfId="40702"/>
    <cellStyle name="常规 24 4 3 3" xfId="40703"/>
    <cellStyle name="20% - 强调文字颜色 5 2 2 5 3 3" xfId="40704"/>
    <cellStyle name="20% - 强调文字颜色 2 2 2 2 4 3" xfId="40705"/>
    <cellStyle name="常规 2 2 3 3 5 4 3" xfId="40706"/>
    <cellStyle name="常规 2 2 2 4 7" xfId="40707"/>
    <cellStyle name="常规 2 3 3 2 2 4" xfId="40708"/>
    <cellStyle name="常规 2 3 6 2 4 3" xfId="40709"/>
    <cellStyle name="常规 11 2 2 3" xfId="40710"/>
    <cellStyle name="60% - 强调文字颜色 4 2 2 2 3 3 2" xfId="40711"/>
    <cellStyle name="20% - 强调文字颜色 2 2 2 2 8" xfId="40712"/>
    <cellStyle name="常规 3 2 5 2 7" xfId="40713"/>
    <cellStyle name="60% - 强调文字颜色 5 2 3 3 4 2" xfId="40714"/>
    <cellStyle name="20% - 强调文字颜色 2 2 2 11" xfId="40715"/>
    <cellStyle name="好 2 3 6" xfId="40716"/>
    <cellStyle name="常规 13 2 2 2 2" xfId="40717"/>
    <cellStyle name="常规 6 10 2 2 6" xfId="40718"/>
    <cellStyle name="常规 2 2 2 4 2 2 2" xfId="40719"/>
    <cellStyle name="常规 2 4 3 3 2 5" xfId="40720"/>
    <cellStyle name="常规 3 2 2 4 3 3 2 2" xfId="40721"/>
    <cellStyle name="常规 11 2 7 2" xfId="40722"/>
    <cellStyle name="20% - 强调文字颜色 2 2 2 10 2" xfId="40723"/>
    <cellStyle name="常规 3 4 2 4 5 2" xfId="40724"/>
    <cellStyle name="常规 3 3 4 2 3 6" xfId="40725"/>
    <cellStyle name="常规 6 5 5 2 6" xfId="40726"/>
    <cellStyle name="常规 4 6 2 5 2 2" xfId="40727"/>
    <cellStyle name="标题 5 2 6 2" xfId="40728"/>
    <cellStyle name="常规 6 3 3 3 2 5 2" xfId="40729"/>
    <cellStyle name="常规 8 3 3 4 4 2" xfId="40730"/>
    <cellStyle name="常规 6 8 5 2 2" xfId="40731"/>
    <cellStyle name="60% - 强调文字颜色 6 2 2 2 2 4" xfId="40732"/>
    <cellStyle name="常规 13 2 3 5 2" xfId="40733"/>
    <cellStyle name="强调文字颜色 5 2 6 2 3" xfId="40734"/>
    <cellStyle name="常规 2 6 12 3" xfId="40735"/>
    <cellStyle name="常规 4 3 5" xfId="40736"/>
    <cellStyle name="常规 2 6 2 2 2 3 3" xfId="40737"/>
    <cellStyle name="常规 2 6 2 2 3 4 3" xfId="40738"/>
    <cellStyle name="常规 6 5 3 3 7" xfId="40739"/>
    <cellStyle name="常规 4 3 4 3 2 3" xfId="40740"/>
    <cellStyle name="常规 14 2 5 4" xfId="40741"/>
    <cellStyle name="常规 55 2 2 5 2" xfId="40742"/>
    <cellStyle name="常规 2 4 2 5 7" xfId="40743"/>
    <cellStyle name="常规 6 4 3 2 2 3 2 2" xfId="40744"/>
    <cellStyle name="常规 2 3 5 2 3 4" xfId="40745"/>
    <cellStyle name="40% - 强调文字颜色 3 2 2 5 4 2" xfId="40746"/>
    <cellStyle name="常规 2 2 2 3 2 2 4 2 2" xfId="40747"/>
    <cellStyle name="常规 10 4 3 3 2" xfId="40748"/>
    <cellStyle name="60% - 强调文字颜色 6 2 3 2 3 2" xfId="40749"/>
    <cellStyle name="常规 6 3 3 2 2 7" xfId="40750"/>
    <cellStyle name="标题 4 2 8" xfId="40751"/>
    <cellStyle name="60% - 强调文字颜色 2 2 2 2 2 2 2" xfId="40752"/>
    <cellStyle name="常规 10 2 3 2 5" xfId="40753"/>
    <cellStyle name="常规 5 5 2 2 4 3" xfId="40754"/>
    <cellStyle name="常规 2 2 10 2 6" xfId="40755"/>
    <cellStyle name="常规 4 2 6" xfId="40756"/>
    <cellStyle name="40% - 强调文字颜色 3 2 3 8 2" xfId="40757"/>
    <cellStyle name="常规 2 3 3 2 3 5" xfId="40758"/>
    <cellStyle name="常规 4 3 9" xfId="40759"/>
    <cellStyle name="20% - 强调文字颜色 2 2 2 5 4 2" xfId="40760"/>
    <cellStyle name="强调文字颜色 3 2 5 2 2 2" xfId="40761"/>
    <cellStyle name="常规 2 4 4 3 4 3" xfId="40762"/>
    <cellStyle name="常规 10 4 2 3 3" xfId="40763"/>
    <cellStyle name="常规 2 4 3 5 4 2" xfId="40764"/>
    <cellStyle name="常规 5 5 3 2 3" xfId="40765"/>
    <cellStyle name="20% - 强调文字颜色 2 2 2" xfId="40766"/>
    <cellStyle name="解释性文本" xfId="40767" builtinId="53"/>
    <cellStyle name="常规 52 2 3 4 2" xfId="40768"/>
    <cellStyle name="常规 47 2 3 4 2" xfId="40769"/>
    <cellStyle name="常规 6 6 3 2 3 2 2" xfId="40770"/>
    <cellStyle name="40% - 强调文字颜色 5 2 5 3 2" xfId="40771"/>
    <cellStyle name="常规 5 4 2 4 2" xfId="40772"/>
    <cellStyle name="常规 4 2 8 6" xfId="40773"/>
    <cellStyle name="常规 22 9 2" xfId="40774"/>
    <cellStyle name="常规 17 9 2" xfId="40775"/>
    <cellStyle name="常规 15 2 2 2 7" xfId="40776"/>
    <cellStyle name="强调文字颜色 3 2 2 3 5 2" xfId="40777"/>
    <cellStyle name="常规 21 9 2 2" xfId="40778"/>
    <cellStyle name="常规 10 2 2 2 3 2" xfId="40779"/>
    <cellStyle name="常规 6 4 2 4 2 5 2" xfId="40780"/>
    <cellStyle name="常规 38 2 2 3 2 2" xfId="40781"/>
    <cellStyle name="常规 43 2 2 3 2 2" xfId="40782"/>
    <cellStyle name="20% - 强调文字颜色 2 2 12 2" xfId="40783"/>
    <cellStyle name="40% - 强调文字颜色 3 2 5 3" xfId="40784"/>
    <cellStyle name="常规 2 6 4 3 2 2" xfId="40785"/>
    <cellStyle name="强调文字颜色 6 2 2 2 2 4 2 2" xfId="40786"/>
    <cellStyle name="20% - 强调文字颜色 6 11 2" xfId="40787"/>
    <cellStyle name="常规 4 5 4 2" xfId="40788"/>
    <cellStyle name="常规 6 2 2 3 2 6" xfId="40789"/>
    <cellStyle name="标题 4 3" xfId="40790"/>
    <cellStyle name="常规 2 2 2 2 2 2 2 3 4 2 2" xfId="40791"/>
    <cellStyle name="40% - 强调文字颜色 1 2 6 2 3" xfId="40792"/>
    <cellStyle name="常规 4 3 3 2 7" xfId="40793"/>
    <cellStyle name="常规 10 2 5 5" xfId="40794"/>
    <cellStyle name="60% - 强调文字颜色 4 2 2 5" xfId="40795"/>
    <cellStyle name="汇总 2 10 2 2" xfId="40796"/>
    <cellStyle name="常规 3 4 5 3 2" xfId="40797"/>
    <cellStyle name="常规 9 2 4 9" xfId="40798"/>
    <cellStyle name="常规 10 2 2 2 3 4 2" xfId="40799"/>
    <cellStyle name="60% - 强调文字颜色 6 2 3 3 4 2" xfId="40800"/>
    <cellStyle name="常规 2 2 8 2 2" xfId="40801"/>
    <cellStyle name="常规 11 6 4 2" xfId="40802"/>
    <cellStyle name="常规 7 2 4 3 4 2 3" xfId="40803"/>
    <cellStyle name="常规 2 3 4 2 3 6" xfId="40804"/>
    <cellStyle name="常规 27 3 2 3 4 2" xfId="40805"/>
    <cellStyle name="常规 2 5 5 4 2 3" xfId="40806"/>
    <cellStyle name="20% - 强调文字颜色 5 2 3 8" xfId="40807"/>
    <cellStyle name="常规 5 2 4 2 3 4 2" xfId="40808"/>
    <cellStyle name="常规 6 7 3 3 3 2" xfId="40809"/>
    <cellStyle name="60% - 强调文字颜色 1 2 2 2 2 4" xfId="40810"/>
    <cellStyle name="常规 16 4 2 2" xfId="40811"/>
    <cellStyle name="常规 21 4 2 2" xfId="40812"/>
    <cellStyle name="常规 7 4 4 5 3" xfId="40813"/>
    <cellStyle name="常规 10 2 2 2 2 6 2" xfId="40814"/>
    <cellStyle name="常规 4 3 4 2 4 2 2" xfId="40815"/>
    <cellStyle name="40% - 强调文字颜色 4 2 2 2 2 3 2" xfId="40816"/>
    <cellStyle name="常规 10 3 2 2 2 2 2" xfId="40817"/>
    <cellStyle name="常规 3 7 2 5 2" xfId="40818"/>
    <cellStyle name="标题" xfId="40819" builtinId="15"/>
    <cellStyle name="常规 4 4 4 4" xfId="40820"/>
    <cellStyle name="20% - 强调文字颜色 1 2" xfId="40821"/>
    <cellStyle name="常规 2 2 3 3 2 3 3 3" xfId="40822"/>
    <cellStyle name="常规 6 9 6 3 2 2" xfId="40823"/>
    <cellStyle name="常规 2 3 4 2 4 5" xfId="40824"/>
    <cellStyle name="常规 6 9 4 8" xfId="40825"/>
    <cellStyle name="常规 2 5 3 4 2 2 2" xfId="40826"/>
    <cellStyle name="常规 4 2 4 4 5 2" xfId="40827"/>
    <cellStyle name="常规 22 2 2 5" xfId="40828"/>
    <cellStyle name="常规 17 2 2 5" xfId="40829"/>
    <cellStyle name="常规 10 2 6 3" xfId="40830"/>
    <cellStyle name="常规 7 4 2 4 4 3" xfId="40831"/>
    <cellStyle name="40% - 强调文字颜色 4 10" xfId="40832"/>
    <cellStyle name="40% - 强调文字颜色 5 2 2 2 6 2" xfId="40833"/>
    <cellStyle name="常规 30 9 2 3" xfId="40834"/>
    <cellStyle name="常规 2 4 4 2 3 3" xfId="40835"/>
    <cellStyle name="常规 3 3 2 5 6" xfId="40836"/>
    <cellStyle name="常规 3 8 5 2 2" xfId="40837"/>
    <cellStyle name="常规 49 2 7" xfId="40838"/>
    <cellStyle name="常规 54 2 7" xfId="40839"/>
    <cellStyle name="40% - 强调文字颜色 1 2 6 3 3" xfId="40840"/>
    <cellStyle name="20% - 强调文字颜色 2 11" xfId="40841"/>
    <cellStyle name="常规 2 5 3 3 2 3" xfId="40842"/>
    <cellStyle name="常规 15 2 5 5 2" xfId="40843"/>
    <cellStyle name="常规 4 2 3 4 6" xfId="40844"/>
    <cellStyle name="常规 8 3 2 4 3" xfId="40845"/>
    <cellStyle name="常规 15 3 2 3 6 2" xfId="40846"/>
    <cellStyle name="常规 54 2 2 6" xfId="40847"/>
    <cellStyle name="常规 49 2 2 6" xfId="40848"/>
    <cellStyle name="20% - 强调文字颜色 1 12" xfId="40849"/>
    <cellStyle name="40% - 强调文字颜色 3 2 6 3 2" xfId="40850"/>
    <cellStyle name="常规 11 3 5 2" xfId="40851"/>
    <cellStyle name="常规 2 2 4 2 4 6" xfId="40852"/>
    <cellStyle name="常规 4 4 7 2 2" xfId="40853"/>
    <cellStyle name="常规 2 2 6 3 2 2 2" xfId="40854"/>
    <cellStyle name="20% - 强调文字颜色 5 2 8" xfId="40855"/>
    <cellStyle name="常规 2 3 4 4 3 6 2 2" xfId="40856"/>
    <cellStyle name="40% - 强调文字颜色 2 2 2 2 3 6" xfId="40857"/>
    <cellStyle name="常规 2 2 3 3 2 2 4 3" xfId="40858"/>
    <cellStyle name="常规 5 4 2 4 2 2" xfId="40859"/>
    <cellStyle name="常规 4 2 8 6 2" xfId="40860"/>
    <cellStyle name="常规 20 2 7 2" xfId="40861"/>
    <cellStyle name="常规 15 2 7 2" xfId="40862"/>
    <cellStyle name="20% - 强调文字颜色 5 2 8 2" xfId="40863"/>
    <cellStyle name="常规 2 7 3 4" xfId="40864"/>
    <cellStyle name="差 2 2 3 2 3" xfId="40865"/>
    <cellStyle name="常规 2 2 3 5 2 3 2" xfId="40866"/>
    <cellStyle name="常规 10 2 3 3 3 2" xfId="40867"/>
    <cellStyle name="常规 2 6 6 3" xfId="40868"/>
    <cellStyle name="常规 7 2 2 2 4 2 2 2" xfId="40869"/>
    <cellStyle name="40% - 强调文字颜色 3 18" xfId="40870"/>
    <cellStyle name="常规 36 2 7 2" xfId="40871"/>
    <cellStyle name="常规 41 2 7 2" xfId="40872"/>
    <cellStyle name="20% - 强调文字颜色 4 2 2 8" xfId="40873"/>
    <cellStyle name="常规 2 5 8" xfId="40874"/>
    <cellStyle name="常规 6 7 2 2 4 3 3" xfId="40875"/>
    <cellStyle name="20% - 强调文字颜色 1 2 3 4" xfId="40876"/>
    <cellStyle name="常规 2 3 5 4 7" xfId="40877"/>
    <cellStyle name="常规 10 4 5" xfId="40878"/>
    <cellStyle name="常规 2 2 5 2 5 3" xfId="40879"/>
    <cellStyle name="常规 2 5 3 2 9 2" xfId="40880"/>
    <cellStyle name="常规 6 4 2 2 2 4 2 2 2" xfId="40881"/>
    <cellStyle name="常规 2 6 2 3 6 3" xfId="40882"/>
    <cellStyle name="常规 6 3 2 3 3 2 3" xfId="40883"/>
    <cellStyle name="常规 22 4 2 3 4 2 2" xfId="40884"/>
    <cellStyle name="20% - 强调文字颜色 3 2 2 11 2" xfId="40885"/>
    <cellStyle name="常规 2 2 2 2 2 4 2" xfId="40886"/>
    <cellStyle name="常规 38 4 5 2 2" xfId="40887"/>
    <cellStyle name="常规 3 10 2 2 2 2" xfId="40888"/>
    <cellStyle name="常规 5 4 2 2 3 2 2" xfId="40889"/>
    <cellStyle name="60% - 强调文字颜色 1 2 3 2 4 3" xfId="40890"/>
    <cellStyle name="20% - 强调文字颜色 1 2 2 4 4" xfId="40891"/>
    <cellStyle name="常规 6 2 2 2 3 8" xfId="40892"/>
    <cellStyle name="常规 3 2 2 6 3 2 2" xfId="40893"/>
    <cellStyle name="常规 10 3 2 3 2" xfId="40894"/>
    <cellStyle name="常规 2 7 3 4 2 2" xfId="40895"/>
    <cellStyle name="常规 6 2 4 4 5" xfId="40896"/>
    <cellStyle name="常规 6 8 2 2 6" xfId="40897"/>
    <cellStyle name="常规 2 2 2 4 2 7 2" xfId="40898"/>
    <cellStyle name="40% - 强调文字颜色 1 2 6 4 2" xfId="40899"/>
    <cellStyle name="常规 3 2 6 8" xfId="40900"/>
    <cellStyle name="60% - 强调文字颜色 1 2 3 2 4 2" xfId="40901"/>
    <cellStyle name="常规 6 10 2 2 6 2" xfId="40902"/>
    <cellStyle name="常规 7 3 3 3 2 9" xfId="40903"/>
    <cellStyle name="60% - 强调文字颜色 2 2 4 2 2" xfId="40904"/>
    <cellStyle name="常规 10 3 3 2 4" xfId="40905"/>
    <cellStyle name="60% - 强调文字颜色 2 2 4 2 3" xfId="40906"/>
    <cellStyle name="强调文字颜色 4 2 2 2 7" xfId="40907"/>
    <cellStyle name="20% - 强调文字颜色 2 2 3 3 3 2" xfId="40908"/>
    <cellStyle name="常规 2 6 2 2 3 2 2 2" xfId="40909"/>
    <cellStyle name="常规 2 3 3 7 6 2 2" xfId="40910"/>
    <cellStyle name="常规 3 2 3 4 5" xfId="40911"/>
    <cellStyle name="常规 10 3 3 7 2 2" xfId="40912"/>
    <cellStyle name="常规 2 3 5 7 2" xfId="40913"/>
    <cellStyle name="常规 6 7 6 4 2" xfId="40914"/>
    <cellStyle name="常规 3 6 2 6" xfId="40915"/>
    <cellStyle name="常规 2 4 4 2 2 3" xfId="40916"/>
    <cellStyle name="常规 48 3 2 2 2" xfId="40917"/>
    <cellStyle name="常规 53 3 2 2 2" xfId="40918"/>
    <cellStyle name="常规 15 2 2 2 8" xfId="40919"/>
    <cellStyle name="常规 7 2 4 3 2 3" xfId="40920"/>
    <cellStyle name="常规 2 3 3 2 5 2 2" xfId="40921"/>
    <cellStyle name="常规 17 3 4 5" xfId="40922"/>
    <cellStyle name="常规 22 3 4 5" xfId="40923"/>
    <cellStyle name="常规 2 6 2 2 6 2" xfId="40924"/>
    <cellStyle name="60% - 强调文字颜色 2 2 5 2 3" xfId="40925"/>
    <cellStyle name="常规 3 4 2 2 2 6" xfId="40926"/>
    <cellStyle name="常规 7 2 3 3 2 3 2 2 2" xfId="40927"/>
    <cellStyle name="常规 6 3 4 2 3 4 2" xfId="40928"/>
    <cellStyle name="20% - 强调文字颜色 2 13 2" xfId="40929"/>
    <cellStyle name="常规 14 4 2 6 2" xfId="40930"/>
    <cellStyle name="常规 10 2 6 2 7 2" xfId="40931"/>
    <cellStyle name="强调文字颜色 3 2 2 4 4 3" xfId="40932"/>
    <cellStyle name="常规 5 3 3 4 5" xfId="40933"/>
    <cellStyle name="40% - 强调文字颜色 5 2 2 2 5" xfId="40934"/>
    <cellStyle name="常规 4 2 2 3 4 5" xfId="40935"/>
    <cellStyle name="常规 3 2 3 3 3 4 3" xfId="40936"/>
    <cellStyle name="常规 3 8 3 2 2 2" xfId="40937"/>
    <cellStyle name="常规 21 2 8 2 2" xfId="40938"/>
    <cellStyle name="常规 2 2 2 2 2 4 3" xfId="40939"/>
    <cellStyle name="常规 10 5 2 2 2 3" xfId="40940"/>
    <cellStyle name="40% - 强调文字颜色 6 2 2 3 3 3" xfId="40941"/>
    <cellStyle name="40% - 强调文字颜色 3 2 2 2 3 4 3" xfId="40942"/>
    <cellStyle name="常规 7 2 7 3 3 3" xfId="40943"/>
    <cellStyle name="常规 4 5 3 3 4 2" xfId="40944"/>
    <cellStyle name="常规 3 3 7" xfId="40945"/>
    <cellStyle name="常规 2 2 2 2 2 6 2" xfId="40946"/>
    <cellStyle name="常规 10 5 2 2 4 2" xfId="40947"/>
    <cellStyle name="常规 2 5 3 3 4 3" xfId="40948"/>
    <cellStyle name="汇总 2 2" xfId="40949"/>
    <cellStyle name="常规 10 10 3 2 2" xfId="40950"/>
    <cellStyle name="常规 10 2 2 7 2 2" xfId="40951"/>
    <cellStyle name="常规 7 2 4 3 2 5 3" xfId="40952"/>
    <cellStyle name="常规 11 4 7 2" xfId="40953"/>
    <cellStyle name="常规 2 4 6 3 2 3" xfId="40954"/>
    <cellStyle name="常规 3 2 2 6 4 2" xfId="40955"/>
    <cellStyle name="常规 3 6 3 6 3" xfId="40956"/>
    <cellStyle name="常规 57 2 3 3" xfId="40957"/>
    <cellStyle name="常规 3 7 7 2" xfId="40958"/>
    <cellStyle name="40% - 强调文字颜色 1 2 12 2" xfId="40959"/>
    <cellStyle name="链接单元格 2 2 5 2 2" xfId="40960"/>
    <cellStyle name="常规 2 2 4 4 2 5 3" xfId="40961"/>
    <cellStyle name="常规 6 6 3 2 2 7" xfId="40962"/>
    <cellStyle name="常规 2 2 4 6 4 3" xfId="40963"/>
    <cellStyle name="20% - 强调文字颜色 4 2 2 2 2 4 2" xfId="40964"/>
    <cellStyle name="常规 4 2 2 2" xfId="40965"/>
    <cellStyle name="常规 12 3 2 7" xfId="40966"/>
    <cellStyle name="40% - 强调文字颜色 3 2 2 3 2" xfId="40967"/>
    <cellStyle name="常规 9 3 6 4 2" xfId="40968"/>
    <cellStyle name="标题 5 3 2 2" xfId="40969"/>
    <cellStyle name="链接单元格 2 2 5 2" xfId="40970"/>
    <cellStyle name="常规 11 3 4 2 2" xfId="40971"/>
    <cellStyle name="常规 2 2 9 2 4 4 2" xfId="40972"/>
    <cellStyle name="常规 8 4 3 2 3" xfId="40973"/>
    <cellStyle name="40% - 强调文字颜色 6 2" xfId="40974"/>
    <cellStyle name="20% - 强调文字颜色 5 2 2 2 2 4 3" xfId="40975"/>
    <cellStyle name="常规 6 6 3 2 4 2 3" xfId="40976"/>
    <cellStyle name="40% - 强调文字颜色 5 2 6 3 3" xfId="40977"/>
    <cellStyle name="常规 4 5 3 2 3 3" xfId="40978"/>
    <cellStyle name="常规 14 2 8 2" xfId="40979"/>
    <cellStyle name="常规 10 2 2 2 4 5 2 2" xfId="40980"/>
    <cellStyle name="常规 9 3 2 4 4 3" xfId="40981"/>
    <cellStyle name="常规 2 5 5 4" xfId="40982"/>
    <cellStyle name="常规 6 7 2 2 2 6 2 2" xfId="40983"/>
    <cellStyle name="常规 6 5 2 3 2 3 3" xfId="40984"/>
    <cellStyle name="常规 2 6 2 2 2 2" xfId="40985"/>
    <cellStyle name="常规 12 5 2 2 2" xfId="40986"/>
    <cellStyle name="强调文字颜色 5 2 4" xfId="40987"/>
    <cellStyle name="常规 10 3 5 3 2" xfId="40988"/>
    <cellStyle name="常规 2 2 10 4 3" xfId="40989"/>
    <cellStyle name="常规 10 9 5" xfId="40990"/>
    <cellStyle name="40% - 强调文字颜色 6 2 5 2 2" xfId="40991"/>
    <cellStyle name="常规 34 2 2 3 2" xfId="40992"/>
    <cellStyle name="常规 29 2 2 3 2" xfId="40993"/>
    <cellStyle name="常规 3 2 2 2 2 3" xfId="40994"/>
    <cellStyle name="强调文字颜色 5 2 2 12" xfId="40995"/>
    <cellStyle name="常规 6 5 3 2 7" xfId="40996"/>
    <cellStyle name="常规 6 10 2 2 7" xfId="40997"/>
    <cellStyle name="常规 6 2 5 3 4" xfId="40998"/>
    <cellStyle name="汇总 2 3 8 3" xfId="40999"/>
    <cellStyle name="常规 4 4 3 5 2 2" xfId="41000"/>
    <cellStyle name="常规 2 3 3 2 2 2 2 2 2" xfId="41001"/>
    <cellStyle name="常规 3 2 2 4 4 2 2" xfId="41002"/>
    <cellStyle name="40% - 强调文字颜色 5 2 5 3 3" xfId="41003"/>
    <cellStyle name="常规 5 6 9 2" xfId="41004"/>
    <cellStyle name="常规 10 10" xfId="41005"/>
    <cellStyle name="40% - 强调文字颜色 3 2 2 2 6" xfId="41006"/>
    <cellStyle name="常规 15 5 4" xfId="41007"/>
    <cellStyle name="常规 20 5 4" xfId="41008"/>
    <cellStyle name="常规 4 2 3 3 4 2" xfId="41009"/>
    <cellStyle name="常规 8 3 2 2 2" xfId="41010"/>
    <cellStyle name="常规 2 3 5 2 3 3 2 2" xfId="41011"/>
    <cellStyle name="常规 2 4 3 3 2 2 4" xfId="41012"/>
    <cellStyle name="常规 2 6 2 2 3 2 2" xfId="41013"/>
    <cellStyle name="常规 10 2 3 2 2 3 3 2" xfId="41014"/>
    <cellStyle name="常规 6 7 2 2 2 4 3" xfId="41015"/>
    <cellStyle name="常规 15 2 2 7 2 2" xfId="41016"/>
    <cellStyle name="常规 2 7 3 2 6" xfId="41017"/>
    <cellStyle name="常规 2 2 3 3 2 8" xfId="41018"/>
    <cellStyle name="20% - 强调文字颜色 5 2 2 2 7" xfId="41019"/>
    <cellStyle name="常规 10 6 2" xfId="41020"/>
    <cellStyle name="常规 9 8 4 2" xfId="41021"/>
    <cellStyle name="常规 13 2 2 3" xfId="41022"/>
    <cellStyle name="常规 2 2 3 5 2 4 2 2" xfId="41023"/>
    <cellStyle name="常规 3 2 3 4 3" xfId="41024"/>
    <cellStyle name="20% - 强调文字颜色 1 7 2" xfId="41025"/>
    <cellStyle name="常规 6 7 3 4 4" xfId="41026"/>
    <cellStyle name="常规 3 3 2 8" xfId="41027"/>
    <cellStyle name="常规 10 2 5 4 2 2 2" xfId="41028"/>
    <cellStyle name="常规 6 7 2 7 3" xfId="41029"/>
    <cellStyle name="常规 3 2 5 7" xfId="41030"/>
    <cellStyle name="60% - 强调文字颜色 4 2 5 3 3" xfId="41031"/>
    <cellStyle name="常规 2 2 3 2 4 3 3 3" xfId="41032"/>
    <cellStyle name="常规 2 6 2 2 2 3" xfId="41033"/>
    <cellStyle name="20% - 强调文字颜色 1 2 2 2 6 2" xfId="41034"/>
    <cellStyle name="常规 4 4 5 2" xfId="41035"/>
    <cellStyle name="20% - 强调文字颜色 2 2 3 3 4 3" xfId="41036"/>
    <cellStyle name="20% - 强调文字颜色 1 6 2" xfId="41037"/>
    <cellStyle name="常规 3 2 3 3 3" xfId="41038"/>
    <cellStyle name="常规 15 2 3 3 4 2" xfId="41039"/>
    <cellStyle name="常规 10 2 2 2 3 4 3" xfId="41040"/>
    <cellStyle name="常规 3 2 2 2 2 2 7" xfId="41041"/>
    <cellStyle name="常规 21 2 9 2 2" xfId="41042"/>
    <cellStyle name="20% - 强调文字颜色 5 2 2 2 3 4" xfId="41043"/>
    <cellStyle name="常规 2 2 3 3 2 4 4" xfId="41044"/>
    <cellStyle name="常规 6 3 2 2 3 2 6" xfId="41045"/>
    <cellStyle name="20% - 强调文字颜色 3 14" xfId="41046"/>
    <cellStyle name="60% - 强调文字颜色 3 2 2 9 2" xfId="41047"/>
    <cellStyle name="常规 10 6 4 3" xfId="41048"/>
    <cellStyle name="60% - 强调文字颜色 6 2 4 5" xfId="41049"/>
    <cellStyle name="常规 28 2 2 4 2 2" xfId="41050"/>
    <cellStyle name="常规 33 2 2 4 2 2" xfId="41051"/>
    <cellStyle name="常规 4 2 4 4 2 2" xfId="41052"/>
    <cellStyle name="40% - 强调文字颜色 4 2 3 5" xfId="41053"/>
    <cellStyle name="常规 6 2 6 5" xfId="41054"/>
    <cellStyle name="常规 6 2 2 3 4 2" xfId="41055"/>
    <cellStyle name="常规 2 2 4 11" xfId="41056"/>
    <cellStyle name="40% - 强调文字颜色 5 2 2 2 5 2" xfId="41057"/>
    <cellStyle name="常规 2 3 5 2 6 2" xfId="41058"/>
    <cellStyle name="20% - 强调文字颜色 4 7" xfId="41059"/>
    <cellStyle name="常规 3 2 3 5 2" xfId="41060"/>
    <cellStyle name="常规 2 4 3 3 2 4 4 2" xfId="41061"/>
    <cellStyle name="常规 5 2 6 4" xfId="41062"/>
    <cellStyle name="适中 2 3 3 2 2" xfId="41063"/>
    <cellStyle name="标题 1 2 4 2" xfId="41064"/>
    <cellStyle name="常规 10 4 3 4 3" xfId="41065"/>
    <cellStyle name="常规 6 7 3 2 2 3 2 2" xfId="41066"/>
    <cellStyle name="20% - 强调文字颜色 1 2 2 2 7" xfId="41067"/>
    <cellStyle name="40% - 强调文字颜色 2 2 5 3 3" xfId="41068"/>
    <cellStyle name="常规 2 2 10 3 3" xfId="41069"/>
    <cellStyle name="常规 8 3 4 7 2" xfId="41070"/>
    <cellStyle name="常规 6 7 2 2 9" xfId="41071"/>
    <cellStyle name="常规 7 2 7 2 4 3" xfId="41072"/>
    <cellStyle name="常规 4 5 3 2 5 2" xfId="41073"/>
    <cellStyle name="常规 2 2 6 3 5 2 2" xfId="41074"/>
    <cellStyle name="常规 6 5 5 3 2 3" xfId="41075"/>
    <cellStyle name="常规 2 3 5 2 5 3" xfId="41076"/>
    <cellStyle name="常规 10 2 3 3" xfId="41077"/>
    <cellStyle name="检查单元格 2 2 2 2 5 2" xfId="41078"/>
    <cellStyle name="常规 2 2 3 10 3" xfId="41079"/>
    <cellStyle name="常规 11 7 3 3" xfId="41080"/>
    <cellStyle name="常规 2 6 6 3 2 2" xfId="41081"/>
    <cellStyle name="40% - 强调文字颜色 5 2 2 3" xfId="41082"/>
    <cellStyle name="常规 2 5 3 8" xfId="41083"/>
    <cellStyle name="常规 5 2 3 4 4 2" xfId="41084"/>
    <cellStyle name="常规 6 2 6 2 4 2" xfId="41085"/>
    <cellStyle name="常规 15 2 5 4 3" xfId="41086"/>
    <cellStyle name="常规 4 2 3 3 7" xfId="41087"/>
    <cellStyle name="常规 6 4 2 2 2 3 6" xfId="41088"/>
    <cellStyle name="常规 2 7 2 5 2 2" xfId="41089"/>
    <cellStyle name="常规 10 3 3 2 3 3 3" xfId="41090"/>
    <cellStyle name="常规 4 2 3 3 6" xfId="41091"/>
    <cellStyle name="常规 3 7 5 4" xfId="41092"/>
    <cellStyle name="常规 4 3 3 2 2 4 2 2" xfId="41093"/>
    <cellStyle name="60% - 强调文字颜色 1 2 3 2 4" xfId="41094"/>
    <cellStyle name="常规 2 4 4 3 2 3 3" xfId="41095"/>
    <cellStyle name="常规 2 2 12 2 2 2" xfId="41096"/>
    <cellStyle name="常规 5 3 3 2 6 2" xfId="41097"/>
    <cellStyle name="40% - 强调文字颜色 3 2 5 3 2" xfId="41098"/>
    <cellStyle name="常规 5 4 2 3 3 2 2" xfId="41099"/>
    <cellStyle name="常规 6 3 3" xfId="41100"/>
    <cellStyle name="常规 9 2 3 7" xfId="41101"/>
    <cellStyle name="60% - 强调文字颜色 3 2 2 2 4 3" xfId="41102"/>
    <cellStyle name="常规 9 8 5" xfId="41103"/>
    <cellStyle name="常规 10 2 7 3 2 2" xfId="41104"/>
    <cellStyle name="常规 3 2 2 2 3 3 3 3" xfId="41105"/>
    <cellStyle name="常规 6 2 2 2 2 2 4 2 2" xfId="41106"/>
    <cellStyle name="差 2 4 2 2" xfId="41107"/>
    <cellStyle name="40% - 强调文字颜色 1 2 3 3 4" xfId="41108"/>
    <cellStyle name="常规 2 3 3 3 4 2" xfId="41109"/>
    <cellStyle name="常规 21 3 4 3 2" xfId="41110"/>
    <cellStyle name="常规 2 6 2 2 3 6" xfId="41111"/>
    <cellStyle name="60% - 强调文字颜色 4 2 5 4 3" xfId="41112"/>
    <cellStyle name="常规 6 4 3 3 5" xfId="41113"/>
    <cellStyle name="20% - 强调文字颜色 1 2 2 2 2 3 3" xfId="41114"/>
    <cellStyle name="常规 6 2 3 8 2" xfId="41115"/>
    <cellStyle name="常规 4 2 2 3 2 6 3" xfId="41116"/>
    <cellStyle name="常规 2 2 3 3 2 5 2 2" xfId="41117"/>
    <cellStyle name="40% - 强调文字颜色 1 2 3 3 2 3" xfId="41118"/>
    <cellStyle name="常规 3 3 3 2 4 7" xfId="41119"/>
    <cellStyle name="常规 24 5 2 2" xfId="41120"/>
    <cellStyle name="常规 19 5 2 2" xfId="41121"/>
    <cellStyle name="常规 2 7 3 6 2" xfId="41122"/>
    <cellStyle name="常规 2 3 4 3 2 8" xfId="41123"/>
    <cellStyle name="常规 6 2 3 5 2" xfId="41124"/>
    <cellStyle name="常规 7 4 5 4 2" xfId="41125"/>
    <cellStyle name="60% - 强调文字颜色 5 2 3 2 2 2" xfId="41126"/>
    <cellStyle name="20% - 强调文字颜色 4 2 4 5" xfId="41127"/>
    <cellStyle name="常规 6 6 6 4" xfId="41128"/>
    <cellStyle name="常规 10 2 2 2 2 4 3" xfId="41129"/>
    <cellStyle name="60% - 强调文字颜色 6 2 3 2 4 3" xfId="41130"/>
    <cellStyle name="常规 10 3 2 2 2 2 3" xfId="41131"/>
    <cellStyle name="常规 9 6 2 2 2" xfId="41132"/>
    <cellStyle name="20% - 强调文字颜色 3 2 3 10" xfId="41133"/>
    <cellStyle name="常规 10 2 4 4 4 2 2" xfId="41134"/>
    <cellStyle name="常规 2 5 6 4 2 2" xfId="41135"/>
    <cellStyle name="20% - 强调文字颜色 1 2 12 2" xfId="41136"/>
    <cellStyle name="常规 3 6 8 2" xfId="41137"/>
    <cellStyle name="常规 9 3 4 4 3" xfId="41138"/>
    <cellStyle name="常规 2 2 3 3 2 4 6" xfId="41139"/>
    <cellStyle name="20% - 强调文字颜色 5 2 2 2 3 6" xfId="41140"/>
    <cellStyle name="常规 2 3 4 4 3" xfId="41141"/>
    <cellStyle name="常规 3 3 4 3 3 2 2" xfId="41142"/>
    <cellStyle name="60% - 强调文字颜色 5 2 3 3 5" xfId="41143"/>
    <cellStyle name="常规 4 5 5" xfId="41144"/>
    <cellStyle name="常规 2 6 3 4 2" xfId="41145"/>
    <cellStyle name="常规 10 2 5 3 7" xfId="41146"/>
    <cellStyle name="20% - 强调文字颜色 4 9" xfId="41147"/>
    <cellStyle name="常规 4 2 5 7 3" xfId="41148"/>
    <cellStyle name="常规 11 2 4" xfId="41149"/>
    <cellStyle name="常规 2 2 2 2 4 8" xfId="41150"/>
    <cellStyle name="常规 2 6 2 4 2 2 2" xfId="41151"/>
    <cellStyle name="常规 3 3 4 2 2 4 2 2" xfId="41152"/>
    <cellStyle name="常规 2 5 4 2 2 2 3" xfId="41153"/>
    <cellStyle name="常规 2 7 5 3 3" xfId="41154"/>
    <cellStyle name="常规 3 4 3 2 2 2 2 2" xfId="41155"/>
    <cellStyle name="常规 10 2 2 2 3 5" xfId="41156"/>
    <cellStyle name="常规 58 2 5 2 2" xfId="41157"/>
    <cellStyle name="常规 6 2 2 2 8" xfId="41158"/>
    <cellStyle name="常规 2 8 2 3 2 2 2" xfId="41159"/>
    <cellStyle name="常规 7 2 6 2 2 3 2" xfId="41160"/>
    <cellStyle name="常规 7 2 2 3 9" xfId="41161"/>
    <cellStyle name="常规 4 5 2 2 3 2 2" xfId="41162"/>
    <cellStyle name="常规 9 2 4 4 4" xfId="41163"/>
    <cellStyle name="常规 2 2 3 2 2 4 7" xfId="41164"/>
    <cellStyle name="常规 4 2 8 2 2" xfId="41165"/>
    <cellStyle name="标题 3 2 2 6 2" xfId="41166"/>
    <cellStyle name="常规 9 4 2 2 3" xfId="41167"/>
    <cellStyle name="常规 6 4 2 2 2 2 2 3 2 2" xfId="41168"/>
    <cellStyle name="常规 2 2 3 3 3 2 2 3" xfId="41169"/>
    <cellStyle name="40% - 强调文字颜色 5 2 2 2 3 5" xfId="41170"/>
    <cellStyle name="常规 13 2 2 2 2 2 2" xfId="41171"/>
    <cellStyle name="常规 10 2 3 3 2 3 2 2" xfId="41172"/>
    <cellStyle name="常规 3 2 2 2 2 4 4 3" xfId="41173"/>
    <cellStyle name="常规 6 6 7 3" xfId="41174"/>
    <cellStyle name="常规 2 8 5 2 2" xfId="41175"/>
    <cellStyle name="常规 3 13 4" xfId="41176"/>
    <cellStyle name="60% - 强调文字颜色 4 2 2 4 3 3" xfId="41177"/>
    <cellStyle name="常规 5 2 2 3 4 3 3" xfId="41178"/>
    <cellStyle name="常规 7 3 3 3 3 5 3" xfId="41179"/>
    <cellStyle name="常规 38 2 7" xfId="41180"/>
    <cellStyle name="常规 43 2 7" xfId="41181"/>
    <cellStyle name="常规 6 7 2 2 2 5 2 2" xfId="41182"/>
    <cellStyle name="常规 6 6 3 2 2 6 2 2" xfId="41183"/>
    <cellStyle name="常规 4 2 4 4 3 2" xfId="41184"/>
    <cellStyle name="常规 6 3 3 4 5 3" xfId="41185"/>
    <cellStyle name="常规 6 12 2 8" xfId="41186"/>
    <cellStyle name="20% - 强调文字颜色 3 2 3 2 3 3" xfId="41187"/>
    <cellStyle name="40% - 强调文字颜色 6 3" xfId="41188"/>
    <cellStyle name="20% - 强调文字颜色 2 2 3 3 4 2" xfId="41189"/>
    <cellStyle name="20% - 强调文字颜色 1 2 3 3" xfId="41190"/>
    <cellStyle name="常规 4 2 2 3 3 6 2" xfId="41191"/>
    <cellStyle name="40% - 强调文字颜色 5 2 2 6 2" xfId="41192"/>
    <cellStyle name="差 2 2 2 2 2" xfId="41193"/>
    <cellStyle name="常规 6 2 2 2 2 2 2 2 2 2" xfId="41194"/>
    <cellStyle name="检查单元格 2 2 2 2 4 3" xfId="41195"/>
    <cellStyle name="标题 4 2 6 2" xfId="41196"/>
    <cellStyle name="常规 6 3 3 2 2 5 2" xfId="41197"/>
    <cellStyle name="常规 4 2 2 3 4 6" xfId="41198"/>
    <cellStyle name="常规 9 2 3 5 2 2 2" xfId="41199"/>
    <cellStyle name="常规 10 8 3 7" xfId="41200"/>
    <cellStyle name="常规 10 2 3 2 2 3 4 2" xfId="41201"/>
    <cellStyle name="常规 10 2 2 6 3" xfId="41202"/>
    <cellStyle name="常规 4 2 2 4 6 3" xfId="41203"/>
    <cellStyle name="常规 2 5 3 2 2 3 3" xfId="41204"/>
    <cellStyle name="常规 3 3 3 2 2 2 6" xfId="41205"/>
    <cellStyle name="常规 4 5 4 3" xfId="41206"/>
    <cellStyle name="常规 31 2 3 4 2 2" xfId="41207"/>
    <cellStyle name="常规 26 2 3 4 2 2" xfId="41208"/>
    <cellStyle name="20% - 强调文字颜色 5 2 2 2 3 5" xfId="41209"/>
    <cellStyle name="常规 11 3 3 4 2" xfId="41210"/>
    <cellStyle name="常规 6 4 4 3 2" xfId="41211"/>
    <cellStyle name="常规 2 2 4 2 5" xfId="41212"/>
    <cellStyle name="常规 4 3 5 3 2" xfId="41213"/>
    <cellStyle name="常规 6 9 4 3 5" xfId="41214"/>
    <cellStyle name="常规 13 4 5" xfId="41215"/>
    <cellStyle name="60% - 强调文字颜色 5 2 5 3 2" xfId="41216"/>
    <cellStyle name="20% - 强调文字颜色 4 2 2 7 2" xfId="41217"/>
    <cellStyle name="常规 23 4 3 3" xfId="41218"/>
    <cellStyle name="常规 2 2 3 2 5 4 3" xfId="41219"/>
    <cellStyle name="常规 6 5 4 2 2 3 2" xfId="41220"/>
    <cellStyle name="常规 3 2 3 2 4 2 2" xfId="41221"/>
    <cellStyle name="60% - 强调文字颜色 4 2 2 4 4 3" xfId="41222"/>
    <cellStyle name="常规 38 3 7" xfId="41223"/>
    <cellStyle name="强调文字颜色 6 2 2 2 3" xfId="41224"/>
    <cellStyle name="常规 7 2 2 2 6 2" xfId="41225"/>
    <cellStyle name="60% - 强调文字颜色 5 2 3 3 6" xfId="41226"/>
    <cellStyle name="常规 10 2 6 2 3 4" xfId="41227"/>
    <cellStyle name="常规 6 4 2 2 2 2 2 2 2 2" xfId="41228"/>
    <cellStyle name="常规 2 6 3 8 2 2" xfId="41229"/>
    <cellStyle name="常规 2 7 3 2 4" xfId="41230"/>
    <cellStyle name="20% - 强调文字颜色 1 2 2 5 3 2" xfId="41231"/>
    <cellStyle name="常规 6 3 4 2 3" xfId="41232"/>
    <cellStyle name="20% - 强调文字颜色 6 2 3 10" xfId="41233"/>
    <cellStyle name="常规 5 2 2 3 7 2" xfId="41234"/>
    <cellStyle name="60% - 强调文字颜色 4 2 2 7 2" xfId="41235"/>
    <cellStyle name="常规 13 2 2 2 2 3" xfId="41236"/>
    <cellStyle name="常规 6 6 4 2 2 3 2" xfId="41237"/>
    <cellStyle name="常规 48 9" xfId="41238"/>
    <cellStyle name="常规 53 9" xfId="41239"/>
    <cellStyle name="常规 6 3 2 2 2 3 3" xfId="41240"/>
    <cellStyle name="常规 2 10 5" xfId="41241"/>
    <cellStyle name="20% - 强调文字颜色 4 2 8 2" xfId="41242"/>
    <cellStyle name="常规 2 2 3 4 2 3 2" xfId="41243"/>
    <cellStyle name="常规 11 3 3 2 3" xfId="41244"/>
    <cellStyle name="常规 3 6 6 3 2 2" xfId="41245"/>
    <cellStyle name="20% - 强调文字颜色 3 6 2" xfId="41246"/>
    <cellStyle name="20% - 强调文字颜色 1 2 13" xfId="41247"/>
    <cellStyle name="常规 2 5 6 4 3" xfId="41248"/>
    <cellStyle name="常规 3 6 4 3 3" xfId="41249"/>
    <cellStyle name="常规 2 2 4 6 5 2" xfId="41250"/>
    <cellStyle name="常规 7 2 6 2 2 3" xfId="41251"/>
    <cellStyle name="常规 4 5 2 2 3 2" xfId="41252"/>
    <cellStyle name="常规 2 3 3 4 4 2 2" xfId="41253"/>
    <cellStyle name="常规 10 2 3 2 3 7" xfId="41254"/>
    <cellStyle name="20% - 强调文字颜色 3 2 7 2" xfId="41255"/>
    <cellStyle name="常规 5 5 6 2" xfId="41256"/>
    <cellStyle name="常规 6 6 2 2 2 7 3" xfId="41257"/>
    <cellStyle name="常规 6 2 2 2 3 2 4 2" xfId="41258"/>
    <cellStyle name="常规 13 7 3" xfId="41259"/>
    <cellStyle name="20% - 强调文字颜色 3 2 2 5 6" xfId="41260"/>
    <cellStyle name="常规 8 6 7" xfId="41261"/>
    <cellStyle name="常规 10 2 4 7 2 2" xfId="41262"/>
    <cellStyle name="常规 2 2 2 3 4 2 3 2" xfId="41263"/>
    <cellStyle name="40% - 强调文字颜色 2 2 3 2 4 3" xfId="41264"/>
    <cellStyle name="常规 2 6 3 8 3" xfId="41265"/>
    <cellStyle name="常规 10 3 7 3" xfId="41266"/>
    <cellStyle name="常规 5 4 8 2" xfId="41267"/>
    <cellStyle name="常规 23 2 2 5" xfId="41268"/>
    <cellStyle name="常规 18 2 2 5" xfId="41269"/>
    <cellStyle name="常规 10 2 3 2 3" xfId="41270"/>
    <cellStyle name="常规 2 2 2 4 3 3" xfId="41271"/>
    <cellStyle name="常规 10 3 3 4" xfId="41272"/>
    <cellStyle name="常规 21 3 2 2 3 2" xfId="41273"/>
    <cellStyle name="常规 3 6 4 6 2 2" xfId="41274"/>
    <cellStyle name="常规 6 5 2 2 7" xfId="41275"/>
    <cellStyle name="常规 2 3 2" xfId="41276"/>
    <cellStyle name="常规 2 2 6 3 6 2" xfId="41277"/>
    <cellStyle name="常规 3 3 3 9 2" xfId="41278"/>
    <cellStyle name="常规 4 3 6 4 2" xfId="41279"/>
    <cellStyle name="常规 2 3 4 3 2 2 2 2" xfId="41280"/>
    <cellStyle name="常规 23 2 2 3 2 2" xfId="41281"/>
    <cellStyle name="常规 18 2 2 3 2 2" xfId="41282"/>
    <cellStyle name="常规 2 2 3 2 3 3 3 2 2" xfId="41283"/>
    <cellStyle name="常规 9 8 4" xfId="41284"/>
    <cellStyle name="汇总 2 4 3" xfId="41285"/>
    <cellStyle name="货币" xfId="41286" builtinId="4"/>
    <cellStyle name="40% - 强调文字颜色 3 2 3 9 3" xfId="41287"/>
    <cellStyle name="适中 2 5 4 3" xfId="41288"/>
    <cellStyle name="常规 3 2 2 3 3 3 2 2 2" xfId="41289"/>
    <cellStyle name="常规 3 3 2 3 3 4" xfId="41290"/>
    <cellStyle name="常规 52 2 5" xfId="41291"/>
    <cellStyle name="常规 47 2 5" xfId="41292"/>
    <cellStyle name="常规 2 3 3 2 3 7" xfId="41293"/>
    <cellStyle name="40% - 强调文字颜色 1 2 2 2 5" xfId="41294"/>
    <cellStyle name="常规 3 3 3 8 3" xfId="41295"/>
    <cellStyle name="强调文字颜色 5 2 2 3 2 3" xfId="41296"/>
    <cellStyle name="常规 43 5 2" xfId="41297"/>
    <cellStyle name="常规 38 5 2" xfId="41298"/>
    <cellStyle name="常规 70 2 2" xfId="41299"/>
    <cellStyle name="常规 65 2 2" xfId="41300"/>
    <cellStyle name="常规 29 6 2" xfId="41301"/>
    <cellStyle name="常规 34 6 2" xfId="41302"/>
    <cellStyle name="解释性文本 2 2 4 2" xfId="41303"/>
    <cellStyle name="常规 15 12" xfId="41304"/>
    <cellStyle name="常规 6 6 2 6 3" xfId="41305"/>
    <cellStyle name="常规 2 2 4 7" xfId="41306"/>
    <cellStyle name="常规 10 3 2 6 2" xfId="41307"/>
    <cellStyle name="常规 5 2 2 2 8 2" xfId="41308"/>
    <cellStyle name="常规 2 6 6 4 3" xfId="41309"/>
    <cellStyle name="常规 6 6 2 2 2 8 2" xfId="41310"/>
    <cellStyle name="常规 3 2 4 6 3" xfId="41311"/>
    <cellStyle name="20% - 强调文字颜色 2 9 2" xfId="41312"/>
    <cellStyle name="常规 2 3 4 2 2 6 2" xfId="41313"/>
    <cellStyle name="20% - 强调文字颜色 4 2 2 2 8 2" xfId="41314"/>
    <cellStyle name="常规 10 2 2 2 3 3 3" xfId="41315"/>
    <cellStyle name="20% - 强调文字颜色 2 2 3 3 6" xfId="41316"/>
    <cellStyle name="常规 9 3 2 3 3 2" xfId="41317"/>
    <cellStyle name="常规 6 5 2 2 3 6 3" xfId="41318"/>
    <cellStyle name="常规 2 3 6 4 3 2" xfId="41319"/>
    <cellStyle name="常规 2 4 2 6 7" xfId="41320"/>
    <cellStyle name="常规 8 2 3" xfId="41321"/>
    <cellStyle name="常规 10 2 5 4 2" xfId="41322"/>
    <cellStyle name="60% - 强调文字颜色 4 2 10" xfId="41323"/>
    <cellStyle name="常规 7 2 3 2 2 2 5 2" xfId="41324"/>
    <cellStyle name="常规 2 2 2 3 2 2 2" xfId="41325"/>
    <cellStyle name="40% - 强调文字颜色 6 2 14 2" xfId="41326"/>
    <cellStyle name="常规 2 3 3" xfId="41327"/>
    <cellStyle name="常规 3 4 2 4 7" xfId="41328"/>
    <cellStyle name="20% - 强调文字颜色 1 2 3 8 3" xfId="41329"/>
    <cellStyle name="常规 10 2 2 4 3 4 2" xfId="41330"/>
    <cellStyle name="常规 4 3 2 2 5 3" xfId="41331"/>
    <cellStyle name="常规 2 2 5 3 5 3" xfId="41332"/>
    <cellStyle name="40% - 强调文字颜色 4 2 2 12" xfId="41333"/>
    <cellStyle name="40% - 强调文字颜色 3 2 5 2 2" xfId="41334"/>
    <cellStyle name="常规 7 4 5 6 2" xfId="41335"/>
    <cellStyle name="60% - 强调文字颜色 5 2 3 2 4 2" xfId="41336"/>
    <cellStyle name="常规 2 2 2 2 2 2 2 3 2 2 2" xfId="41337"/>
    <cellStyle name="常规 13 2 4 2" xfId="41338"/>
    <cellStyle name="常规 4 2 7 5" xfId="41339"/>
    <cellStyle name="常规 6 7 4 2 3 3" xfId="41340"/>
    <cellStyle name="常规 2 2 2 2 9 2" xfId="41341"/>
    <cellStyle name="常规 2 2 2 2 3 3 2 2" xfId="41342"/>
    <cellStyle name="常规 5 2 7 4 2 2" xfId="41343"/>
    <cellStyle name="常规 4 3 2 4 6 2" xfId="41344"/>
    <cellStyle name="常规 6 4 2 2 2 3 3 3" xfId="41345"/>
    <cellStyle name="常规 6 4 2 5 5 2" xfId="41346"/>
    <cellStyle name="常规 3 2 3 4 3 4" xfId="41347"/>
    <cellStyle name="常规 10 2 4 6 2 2" xfId="41348"/>
    <cellStyle name="60% - 强调文字颜色 6 2 6 6" xfId="41349"/>
    <cellStyle name="常规 10 7 7" xfId="41350"/>
    <cellStyle name="常规 10 5 4" xfId="41351"/>
    <cellStyle name="60% - 强调文字颜色 1 2 2 5 3 3" xfId="41352"/>
    <cellStyle name="20% - 强调文字颜色 1 2 3 8 2" xfId="41353"/>
    <cellStyle name="常规 3 2 5 3 5" xfId="41354"/>
    <cellStyle name="常规 15 2 2 3 4 3" xfId="41355"/>
    <cellStyle name="常规 3 2 8 3 3" xfId="41356"/>
    <cellStyle name="标题 1 2 7 2" xfId="41357"/>
    <cellStyle name="60% - 强调文字颜色 5 2 2 2 7" xfId="41358"/>
    <cellStyle name="40% - 强调文字颜色 4 2 2 11 2" xfId="41359"/>
    <cellStyle name="40% - 强调文字颜色 5 2 3 8 2" xfId="41360"/>
    <cellStyle name="常规 10 2 4 7 2" xfId="41361"/>
    <cellStyle name="常规 6 3 3 2 2 3 3 3" xfId="41362"/>
    <cellStyle name="常规 10 4 2 2 2 2" xfId="41363"/>
    <cellStyle name="40% - 强调文字颜色 6 2 2 2 6" xfId="41364"/>
    <cellStyle name="常规 6 6 4 6" xfId="41365"/>
    <cellStyle name="常规 3 6 5 6 2" xfId="41366"/>
    <cellStyle name="常规 10 2 5 2 2 2" xfId="41367"/>
    <cellStyle name="常规 3 3 4 3 6 2" xfId="41368"/>
    <cellStyle name="40% - 强调文字颜色 2 8" xfId="41369"/>
    <cellStyle name="常规 7 2 4 2 2 5 2" xfId="41370"/>
    <cellStyle name="常规 10 2 7 2" xfId="41371"/>
    <cellStyle name="常规 6 11 2 2 5" xfId="41372"/>
    <cellStyle name="常规 10 7 3 7" xfId="41373"/>
    <cellStyle name="链接单元格 2 2 8 2 2" xfId="41374"/>
    <cellStyle name="常规 21 2 2 4 3" xfId="41375"/>
    <cellStyle name="20% - 强调文字颜色 2 2 3 2 4 3" xfId="41376"/>
    <cellStyle name="常规 2 2 2 3 4 2 2" xfId="41377"/>
    <cellStyle name="60% - 强调文字颜色 6 2 3 8" xfId="41378"/>
    <cellStyle name="常规 3 2 7" xfId="41379"/>
    <cellStyle name="常规 2 2 2 2 2 5 2" xfId="41380"/>
    <cellStyle name="常规 10 5 2 2 3 2" xfId="41381"/>
    <cellStyle name="常规 11 6 2 6 3" xfId="41382"/>
    <cellStyle name="常规 2 7 4 2 2 2" xfId="41383"/>
    <cellStyle name="常规 2 2 3 4 3 3 2" xfId="41384"/>
    <cellStyle name="常规 10 2 3 2 2 2" xfId="41385"/>
    <cellStyle name="40% - 强调文字颜色 5 2 3 2 5" xfId="41386"/>
    <cellStyle name="好 2 7" xfId="41387"/>
    <cellStyle name="常规 7 2 5 2 2 4 3" xfId="41388"/>
    <cellStyle name="常规 10 9 3 2" xfId="41389"/>
    <cellStyle name="常规 31 2 3 2 2" xfId="41390"/>
    <cellStyle name="常规 26 2 3 2 2" xfId="41391"/>
    <cellStyle name="常规 7 3 2 6 2 2 2" xfId="41392"/>
    <cellStyle name="常规 3 6 9 2" xfId="41393"/>
    <cellStyle name="标题 5 2 2 2 2" xfId="41394"/>
    <cellStyle name="链接单元格 2 2 5" xfId="41395"/>
    <cellStyle name="常规 2 5 4 3 2" xfId="41396"/>
    <cellStyle name="常规 10 2 2 2 2 3 3 3" xfId="41397"/>
    <cellStyle name="常规 6 5 5 4 3" xfId="41398"/>
    <cellStyle name="20% - 强调文字颜色 5 2 6 3 2" xfId="41399"/>
    <cellStyle name="常规 2 2 3 7 3 3" xfId="41400"/>
    <cellStyle name="常规 33 2 2" xfId="41401"/>
    <cellStyle name="常规 28 2 2" xfId="41402"/>
    <cellStyle name="常规 20 2 9" xfId="41403"/>
    <cellStyle name="常规 15 2 9" xfId="41404"/>
    <cellStyle name="常规 4 2 7 5 2" xfId="41405"/>
    <cellStyle name="常规 2 2 2 2 9 2 2" xfId="41406"/>
    <cellStyle name="常规 10 11 4" xfId="41407"/>
    <cellStyle name="常规 2 3 2 4 3 2 3" xfId="41408"/>
    <cellStyle name="常规 7 2 2 7 2" xfId="41409"/>
    <cellStyle name="标题 4 2 2 2 2" xfId="41410"/>
    <cellStyle name="常规 12 2 4 2 2" xfId="41411"/>
    <cellStyle name="常规 2 8 2 5 2 2" xfId="41412"/>
    <cellStyle name="常规 10 2 3 2 2 7 2" xfId="41413"/>
    <cellStyle name="常规 17 3 2 3 2 3" xfId="41414"/>
    <cellStyle name="常规 22 3 2 3 2 3" xfId="41415"/>
    <cellStyle name="强调文字颜色 5 2 2 2 2 5 2" xfId="41416"/>
    <cellStyle name="常规 4 6 5" xfId="41417"/>
    <cellStyle name="常规 3 2 2 2 6 5" xfId="41418"/>
    <cellStyle name="常规 6 4 6 5 2" xfId="41419"/>
    <cellStyle name="常规 6 8 2 3 4 3" xfId="41420"/>
    <cellStyle name="20% - 强调文字颜色 4 2 9 2" xfId="41421"/>
    <cellStyle name="常规 11 3 2 4 3" xfId="41422"/>
    <cellStyle name="常规 15 2 3 4 6 2" xfId="41423"/>
    <cellStyle name="常规 6 6 2 2 2 7 2" xfId="41424"/>
    <cellStyle name="常规 3 2 4 5 3" xfId="41425"/>
    <cellStyle name="常规 4 2 5 5 2 2" xfId="41426"/>
    <cellStyle name="20% - 强调文字颜色 2 8 2" xfId="41427"/>
    <cellStyle name="常规 2 7 3 4 2" xfId="41428"/>
    <cellStyle name="20% - 强调文字颜色 5 2 2 5 4 3" xfId="41429"/>
    <cellStyle name="常规 2 2 3 3 5 5 3" xfId="41430"/>
    <cellStyle name="常规 2 2 5 3 5 2" xfId="41431"/>
    <cellStyle name="40% - 强调文字颜色 6 2 3 8 3" xfId="41432"/>
    <cellStyle name="常规 21 2 2 2 3 2 3" xfId="41433"/>
    <cellStyle name="常规 10 8 3 3 2 2" xfId="41434"/>
    <cellStyle name="40% - 强调文字颜色 5 2 6 2 2" xfId="41435"/>
    <cellStyle name="常规 10 9 8" xfId="41436"/>
    <cellStyle name="20% - 强调文字颜色 3 2 2 2 9" xfId="41437"/>
    <cellStyle name="常规 6 7 3 3 4 2 2" xfId="41438"/>
    <cellStyle name="常规 7 4 4 2 2 3 2" xfId="41439"/>
    <cellStyle name="20% - 强调文字颜色 2 2 2 5 5" xfId="41440"/>
    <cellStyle name="常规 2 8 2 7 3" xfId="41441"/>
    <cellStyle name="常规 43 4 6" xfId="41442"/>
    <cellStyle name="常规 38 4 6" xfId="41443"/>
    <cellStyle name="常规 11 3 2 6" xfId="41444"/>
    <cellStyle name="常规 3 4 2 2 3 4" xfId="41445"/>
    <cellStyle name="常规 2 9 4 6 3" xfId="41446"/>
    <cellStyle name="常规 20 8" xfId="41447"/>
    <cellStyle name="常规 15 8" xfId="41448"/>
    <cellStyle name="20% - 强调文字颜色 1 2 12" xfId="41449"/>
    <cellStyle name="常规 7 2 2 3 3 6" xfId="41450"/>
    <cellStyle name="常规 10 2 2 2 4 2 3" xfId="41451"/>
    <cellStyle name="标题 2 2 6" xfId="41452"/>
    <cellStyle name="20% - 强调文字颜色 2 2 3 3 5" xfId="41453"/>
    <cellStyle name="常规 3 10 4 2 2 2" xfId="41454"/>
    <cellStyle name="常规 2 4 4 3 2 2 3" xfId="41455"/>
    <cellStyle name="常规 2 2 6 3 3 2 3" xfId="41456"/>
    <cellStyle name="常规 2 2 2 2 4 4 2 2" xfId="41457"/>
    <cellStyle name="常规 3 9 5 2" xfId="41458"/>
    <cellStyle name="常规 3 9 5 5" xfId="41459"/>
    <cellStyle name="常规 31 2 2 3 2" xfId="41460"/>
    <cellStyle name="常规 26 2 2 3 2" xfId="41461"/>
    <cellStyle name="40% - 强调文字颜色 2 2 10 2" xfId="41462"/>
    <cellStyle name="常规 2 5 3 2 3" xfId="41463"/>
    <cellStyle name="60% - 强调文字颜色 3 2 3 2 4 3" xfId="41464"/>
    <cellStyle name="20% - 强调文字颜色 1" xfId="41465" builtinId="30"/>
    <cellStyle name="常规 2 5 3 2 5 2" xfId="41466"/>
    <cellStyle name="20% - 强调文字颜色 4 2 2 3 3 3" xfId="41467"/>
    <cellStyle name="常规 6 3 2 3 4 3" xfId="41468"/>
    <cellStyle name="常规 10 7 3" xfId="41469"/>
    <cellStyle name="常规 2 5 4 2 3 2 3" xfId="41470"/>
    <cellStyle name="20% - 强调文字颜色 2 2 2 4 2 3" xfId="41471"/>
    <cellStyle name="常规 4 4 4 2" xfId="41472"/>
    <cellStyle name="40% - 强调文字颜色 5 2 4 2 2" xfId="41473"/>
    <cellStyle name="常规 2 4 2 3 2 5" xfId="41474"/>
    <cellStyle name="常规 9 6 2 7 3" xfId="41475"/>
    <cellStyle name="20% - 强调文字颜色 1 2 2 4 5" xfId="41476"/>
    <cellStyle name="常规 7 4 3 2 2 2 2" xfId="41477"/>
    <cellStyle name="常规 10 2 5 4 6" xfId="41478"/>
    <cellStyle name="常规 5 2 2 2 2 3 2 3" xfId="41479"/>
    <cellStyle name="40% - 强调文字颜色 6 2 6 3 2" xfId="41480"/>
    <cellStyle name="常规 33 2 3 4 2 2" xfId="41481"/>
    <cellStyle name="常规 28 2 3 4 2 2" xfId="41482"/>
    <cellStyle name="40% - 强调文字颜色 2 2 3 6" xfId="41483"/>
    <cellStyle name="常规 11 5 4 3" xfId="41484"/>
    <cellStyle name="常规 6 6 5 2" xfId="41485"/>
    <cellStyle name="常规 2 7 5 5 3" xfId="41486"/>
    <cellStyle name="常规 2 8 3 3 2" xfId="41487"/>
    <cellStyle name="常规 6 4 8 3" xfId="41488"/>
    <cellStyle name="常规 7 2 2 2 8 2" xfId="41489"/>
    <cellStyle name="强调文字颜色 6 2 2 4 3" xfId="41490"/>
    <cellStyle name="常规 4 3 4 5" xfId="41491"/>
    <cellStyle name="常规 7 2 3 2 3 6" xfId="41492"/>
    <cellStyle name="常规 10 2 9 4" xfId="41493"/>
    <cellStyle name="常规 2 4 2 4 6 2 2" xfId="41494"/>
    <cellStyle name="常规 6 5 4 2 2 2 3" xfId="41495"/>
    <cellStyle name="常规 3 3 2" xfId="41496"/>
    <cellStyle name="常规 7 2 5 2 3 4" xfId="41497"/>
    <cellStyle name="常规 2 3 3 3 4 3 3" xfId="41498"/>
    <cellStyle name="常规 32 5 2" xfId="41499"/>
    <cellStyle name="常规 27 5 2" xfId="41500"/>
    <cellStyle name="常规 21 2 3 2 2 2 2" xfId="41501"/>
    <cellStyle name="注释 2 9" xfId="41502"/>
    <cellStyle name="解释性文本 2 3 3 6" xfId="41503"/>
    <cellStyle name="常规 2 4 2 2 4 4 2" xfId="41504"/>
    <cellStyle name="40% - 强调文字颜色 5 2 2 2 2 2 2" xfId="41505"/>
    <cellStyle name="常规 6 4 9 2" xfId="41506"/>
    <cellStyle name="常规 2 3 4 3 6 2" xfId="41507"/>
    <cellStyle name="常规 6 8 9 2" xfId="41508"/>
    <cellStyle name="常规 18 2 8" xfId="41509"/>
    <cellStyle name="常规 23 2 8" xfId="41510"/>
    <cellStyle name="常规 2 2 3 2 3 9" xfId="41511"/>
    <cellStyle name="常规 6 11 2 3 5" xfId="41512"/>
    <cellStyle name="常规 5 2 4 3" xfId="41513"/>
    <cellStyle name="常规 10 2 2 4 3 3" xfId="41514"/>
    <cellStyle name="常规 2 4 3 3 2 3" xfId="41515"/>
    <cellStyle name="常规 14 8" xfId="41516"/>
    <cellStyle name="常规 10 3 2 3 3 2 2" xfId="41517"/>
    <cellStyle name="常规 3 6 2 4 3 2 2" xfId="41518"/>
    <cellStyle name="60% - 强调文字颜色 1 2 2 3 2" xfId="41519"/>
    <cellStyle name="20% - 强调文字颜色 4 2 12 2" xfId="41520"/>
    <cellStyle name="常规 10 2 3 2 2 6 2" xfId="41521"/>
    <cellStyle name="强调文字颜色 6 2 2 8 2" xfId="41522"/>
    <cellStyle name="40% - 强调文字颜色 4 4" xfId="41523"/>
    <cellStyle name="常规 2 2 4 2 2 3 3" xfId="41524"/>
    <cellStyle name="常规 2 7 3 3 6" xfId="41525"/>
    <cellStyle name="常规 10 6 3 7" xfId="41526"/>
    <cellStyle name="常规 2 3 4 3 9 2" xfId="41527"/>
    <cellStyle name="常规 2 2 2 2 3 3 3 3" xfId="41528"/>
    <cellStyle name="常规 4 2 2 3 2 6" xfId="41529"/>
    <cellStyle name="常规 13 8 2" xfId="41530"/>
    <cellStyle name="常规 2 2 9 3 3 2" xfId="41531"/>
    <cellStyle name="常规 3 7 5 2 3" xfId="41532"/>
    <cellStyle name="常规 2 3 3 5 2 5" xfId="41533"/>
    <cellStyle name="常规 25 2 7" xfId="41534"/>
    <cellStyle name="常规 30 2 7" xfId="41535"/>
    <cellStyle name="20% - 强调文字颜色 2 2 2 2 2 3 2" xfId="41536"/>
    <cellStyle name="常规 23 2 3 2 2 2" xfId="41537"/>
    <cellStyle name="常规 30 7 4" xfId="41538"/>
    <cellStyle name="常规 10 2 4 4 5 2" xfId="41539"/>
    <cellStyle name="常规 6 4 3 6 3 2 2" xfId="41540"/>
    <cellStyle name="常规 6 9 4 2 4 2" xfId="41541"/>
    <cellStyle name="常规 9 2 4 6" xfId="41542"/>
    <cellStyle name="好 2 4 2 3 3" xfId="41543"/>
    <cellStyle name="常规 4 3 4 4" xfId="41544"/>
    <cellStyle name="常规 27 6 4 3" xfId="41545"/>
    <cellStyle name="60% - 强调文字颜色 6 2 3 3 4 3" xfId="41546"/>
    <cellStyle name="常规 44 2 6 2" xfId="41547"/>
    <cellStyle name="常规 39 2 6 2" xfId="41548"/>
    <cellStyle name="常规 5 2 2 3 5" xfId="41549"/>
    <cellStyle name="常规 10 2 5 4 2 2" xfId="41550"/>
    <cellStyle name="常规 2 2 2 2 3 2 4 2" xfId="41551"/>
    <cellStyle name="常规 28 4 2 2" xfId="41552"/>
    <cellStyle name="常规 33 4 2 2" xfId="41553"/>
    <cellStyle name="60% - 强调文字颜色 6 2 2 2 4 2" xfId="41554"/>
    <cellStyle name="常规 6 5 2 2 2 4 2" xfId="41555"/>
    <cellStyle name="强调文字颜色 1" xfId="41556" builtinId="29"/>
    <cellStyle name="常规 13 2 4 4" xfId="41557"/>
    <cellStyle name="20% - 强调文字颜色 6 2 2 2 8 3" xfId="41558"/>
    <cellStyle name="常规 10 2 7 2 4 2 2" xfId="41559"/>
    <cellStyle name="40% - 强调文字颜色 5 2 3 9 2" xfId="41560"/>
    <cellStyle name="常规 40 2 2 3 2" xfId="41561"/>
    <cellStyle name="常规 35 2 2 3 2" xfId="41562"/>
    <cellStyle name="常规 6 12 5 3" xfId="41563"/>
    <cellStyle name="常规 2 2 4 3 2 7" xfId="41564"/>
    <cellStyle name="常规 10 8 4 6 2" xfId="41565"/>
    <cellStyle name="40% - 强调文字颜色 3 2 4 3" xfId="41566"/>
    <cellStyle name="常规 10 9 2 4" xfId="41567"/>
    <cellStyle name="常规 6 3 2 3 2 2 3" xfId="41568"/>
    <cellStyle name="常规 22 4 2 3 3 2 2" xfId="41569"/>
    <cellStyle name="常规 2 6 2 2 6 3" xfId="41570"/>
    <cellStyle name="常规 10 2 6 2 3 2" xfId="41571"/>
    <cellStyle name="常规 7 4 2 4 5 2 2" xfId="41572"/>
    <cellStyle name="常规 7 4 3 2 5 3" xfId="41573"/>
    <cellStyle name="常规 42 4 4 2 2" xfId="41574"/>
    <cellStyle name="常规 37 4 4 2 2" xfId="41575"/>
    <cellStyle name="20% - 强调文字颜色 2 2 3 8 2" xfId="41576"/>
    <cellStyle name="常规 15 2 3 4 5 3" xfId="41577"/>
    <cellStyle name="常规 3 4 6 6" xfId="41578"/>
    <cellStyle name="常规 6 7 4 8 2" xfId="41579"/>
    <cellStyle name="常规 2 10 2 5" xfId="41580"/>
    <cellStyle name="常规 7 2 2 2 5 2" xfId="41581"/>
    <cellStyle name="常规 6 4 3 3 2 7" xfId="41582"/>
    <cellStyle name="常规 3 6 2 2 6 2" xfId="41583"/>
    <cellStyle name="常规 3 4 6 5 2" xfId="41584"/>
    <cellStyle name="常规 5 2 2 3 8" xfId="41585"/>
    <cellStyle name="60% - 强调文字颜色 4 2 2 8" xfId="41586"/>
    <cellStyle name="常规 21 2 3 2 3 2 3" xfId="41587"/>
    <cellStyle name="常规 2 2 6 3 3 4 2" xfId="41588"/>
    <cellStyle name="常规 10 3 4 3 5 2" xfId="41589"/>
    <cellStyle name="常规 3 2 6 5 3" xfId="41590"/>
    <cellStyle name="常规 10 2 2 6 3 2 2" xfId="41591"/>
    <cellStyle name="40% - 强调文字颜色 6 2 2 3 2 2" xfId="41592"/>
    <cellStyle name="常规 3 7 2 4 4 2 2" xfId="41593"/>
    <cellStyle name="常规 3 6 6 4" xfId="41594"/>
    <cellStyle name="常规 6 5 2 3 4 3 3" xfId="41595"/>
    <cellStyle name="常规 3 3 3 2 2 5 3" xfId="41596"/>
    <cellStyle name="常规 2 5 4 4" xfId="41597"/>
    <cellStyle name="常规 4 2 2 3 8" xfId="41598"/>
    <cellStyle name="常规 2 2 5 3 6 2" xfId="41599"/>
    <cellStyle name="60% - 强调文字颜色 4 2 2 2 3 4" xfId="41600"/>
    <cellStyle name="常规 6 2 8 3 3" xfId="41601"/>
    <cellStyle name="常规 10 10 2 3 2" xfId="41602"/>
    <cellStyle name="常规 2 5 3 2 5 3" xfId="41603"/>
    <cellStyle name="常规 2 2 6 6" xfId="41604"/>
    <cellStyle name="常规 6 6 2 8 2" xfId="41605"/>
    <cellStyle name="常规 2 2 6 5 2" xfId="41606"/>
    <cellStyle name="常规 3 2 2 4 2 5 2 2" xfId="41607"/>
    <cellStyle name="常规 3 2 2 4 4 3 3" xfId="41608"/>
    <cellStyle name="60% - 强调文字颜色 3" xfId="41609" builtinId="40"/>
    <cellStyle name="常规 10 3 3 2 3" xfId="41610"/>
    <cellStyle name="60% - 强调文字颜色 6 2 2 2 2 3" xfId="41611"/>
    <cellStyle name="40% - 强调文字颜色 1 2 2 9" xfId="41612"/>
    <cellStyle name="20% - 强调文字颜色 4 2 3 3 3 3" xfId="41613"/>
    <cellStyle name="20% - 强调文字颜色 1 2 2 2 6" xfId="41614"/>
    <cellStyle name="常规 10 3 3 2 3 2 2" xfId="41615"/>
    <cellStyle name="常规 3 2 3 4 2" xfId="41616"/>
    <cellStyle name="常规 13 4 2 2 2" xfId="41617"/>
    <cellStyle name="常规 2 2 9 3 2 2" xfId="41618"/>
    <cellStyle name="常规 4 2 5 6 3" xfId="41619"/>
    <cellStyle name="20% - 强调文字颜色 3 9" xfId="41620"/>
    <cellStyle name="常规 6 2 4 2 3 2 2 2" xfId="41621"/>
    <cellStyle name="常规 10 2 5 2 7" xfId="41622"/>
    <cellStyle name="40% - 强调文字颜色 3 2 3 2 5" xfId="41623"/>
    <cellStyle name="40% - 强调文字颜色 3 2 3 6 2" xfId="41624"/>
    <cellStyle name="常规 27 3 2 2 7" xfId="41625"/>
    <cellStyle name="常规 2 5 2 7" xfId="41626"/>
    <cellStyle name="常规 6 6 5 4 3" xfId="41627"/>
    <cellStyle name="常规 3 6 6 4 2" xfId="41628"/>
    <cellStyle name="常规 6 5 4 3 5" xfId="41629"/>
    <cellStyle name="常规 13 2 2 2 3 3" xfId="41630"/>
    <cellStyle name="常规 14 5 2" xfId="41631"/>
    <cellStyle name="40% - 强调文字颜色 2 2 3 7" xfId="41632"/>
    <cellStyle name="常规 6 5 3 3 3 4 2" xfId="41633"/>
    <cellStyle name="常规 10 7 3 5 2" xfId="41634"/>
    <cellStyle name="常规 2 7 3 5 2" xfId="41635"/>
    <cellStyle name="20% - 强调文字颜色 5 2 2 2 3 3 3" xfId="41636"/>
    <cellStyle name="常规 10 7 5 2 2" xfId="41637"/>
    <cellStyle name="常规 2 2 2 2 2 2 2 2 2" xfId="41638"/>
    <cellStyle name="常规 4 5 4 3 2" xfId="41639"/>
    <cellStyle name="60% - 强调文字颜色 1" xfId="41640" builtinId="32"/>
    <cellStyle name="常规 10 7 2 8" xfId="41641"/>
    <cellStyle name="常规 2 3 4 2 3 6 2" xfId="41642"/>
    <cellStyle name="常规 10 4 2 5 2" xfId="41643"/>
    <cellStyle name="常规 6 7 2 5 3" xfId="41644"/>
    <cellStyle name="常规 3 2 3 7" xfId="41645"/>
    <cellStyle name="60% - 强调文字颜色 1 2 2 3 3 2" xfId="41646"/>
    <cellStyle name="20% - 强调文字颜色 1 2 4 5" xfId="41647"/>
    <cellStyle name="常规 3 4 3 2 5 2" xfId="41648"/>
    <cellStyle name="常规 15 3 2 3 5 3" xfId="41649"/>
    <cellStyle name="常规 2 5 3 4" xfId="41650"/>
    <cellStyle name="常规 2 2 6 7 2" xfId="41651"/>
    <cellStyle name="常规 7 3 2 2 2 6" xfId="41652"/>
    <cellStyle name="40% - 强调文字颜色 6 2 2 4 2 3" xfId="41653"/>
    <cellStyle name="常规 6 7 2 5 4 3" xfId="41654"/>
    <cellStyle name="常规 3 2 3 8 3" xfId="41655"/>
    <cellStyle name="常规 4 2 4 3 2 3" xfId="41656"/>
    <cellStyle name="强调文字颜色 6 2 2 5 5" xfId="41657"/>
    <cellStyle name="常规 56 4 3" xfId="41658"/>
    <cellStyle name="常规 61 4 3" xfId="41659"/>
    <cellStyle name="40% - 强调文字颜色 1 7" xfId="41660"/>
    <cellStyle name="常规 6 2 6 6 2" xfId="41661"/>
    <cellStyle name="40% - 强调文字颜色 6 9" xfId="41662"/>
    <cellStyle name="常规 4 2 6 3 6" xfId="41663"/>
    <cellStyle name="常规 6 4 2 3 2 2 5" xfId="41664"/>
    <cellStyle name="20% - 强调文字颜色 6 2 9 2" xfId="41665"/>
    <cellStyle name="常规 2 7 4 5 2 2" xfId="41666"/>
    <cellStyle name="常规 4 2 5 7 2" xfId="41667"/>
    <cellStyle name="20% - 强调文字颜色 4 8" xfId="41668"/>
    <cellStyle name="60% - 强调文字颜色 6 2 3 3 2 3" xfId="41669"/>
    <cellStyle name="60% - 强调文字颜色 1 2 2 4 4 2" xfId="41670"/>
    <cellStyle name="40% - 强调文字颜色 4 2 3 7 2" xfId="41671"/>
    <cellStyle name="常规 2 2 2 2 3 3 4 2" xfId="41672"/>
    <cellStyle name="常规 22 4 2 2 4 3" xfId="41673"/>
    <cellStyle name="常规 2 2 4 3 4 2" xfId="41674"/>
    <cellStyle name="常规 6 3 2 5" xfId="41675"/>
    <cellStyle name="常规 10 2 5 2 3 4" xfId="41676"/>
    <cellStyle name="常规 6 6 3 4 2 3 2" xfId="41677"/>
    <cellStyle name="常规 2 3 2 6 3 2" xfId="41678"/>
    <cellStyle name="常规 2 3 3 3 4 5 2" xfId="41679"/>
    <cellStyle name="常规 7 2 5 2 5 3" xfId="41680"/>
    <cellStyle name="常规 6 2 4 2 8" xfId="41681"/>
    <cellStyle name="60% - 强调文字颜色 2 2 3 3 3 2" xfId="41682"/>
    <cellStyle name="常规 3 2 3 3 2" xfId="41683"/>
    <cellStyle name="20% - 强调文字颜色 2 2 2 12" xfId="41684"/>
    <cellStyle name="20% - 强调文字颜色 6 2 8" xfId="41685"/>
    <cellStyle name="适中" xfId="41686" builtinId="28"/>
    <cellStyle name="常规 2 2 2 3 3 2 2 4" xfId="41687"/>
    <cellStyle name="20% - 强调文字颜色 2" xfId="41688" builtinId="34"/>
    <cellStyle name="常规 11 2 2 2 3 2 2" xfId="41689"/>
    <cellStyle name="常规 8 3 2 4 3 3" xfId="41690"/>
    <cellStyle name="常规 3 3 3 2 5 3" xfId="41691"/>
    <cellStyle name="常规 6 5 2 4 6" xfId="41692"/>
    <cellStyle name="20% - 强调文字颜色 5 2 3 3 5" xfId="41693"/>
    <cellStyle name="检查单元格" xfId="41694" builtinId="23"/>
    <cellStyle name="常规 3 4 6 4" xfId="41695"/>
    <cellStyle name="20% - 强调文字颜色 3 16" xfId="41696"/>
    <cellStyle name="常规 8 2 4 2 6 3" xfId="41697"/>
    <cellStyle name="常规 2 4 3 2 4 6 2" xfId="41698"/>
    <cellStyle name="常规 37 2 3 6" xfId="41699"/>
    <cellStyle name="常规 10 2 3 5 2 3" xfId="41700"/>
    <cellStyle name="常规 21 2 3 3 3 2 2" xfId="41701"/>
    <cellStyle name="常规 3 2 2 3 8 3" xfId="41702"/>
    <cellStyle name="常规 6 2 2 2 2 2 4" xfId="41703"/>
    <cellStyle name="常规 7 2 4 2 2 3 3 2 2" xfId="41704"/>
    <cellStyle name="差 2 4" xfId="41705"/>
    <cellStyle name="常规 3 6 7 2 2" xfId="41706"/>
    <cellStyle name="常规 3 3 3 2 7 3" xfId="41707"/>
    <cellStyle name="常规 9 2 3 2 7 3" xfId="41708"/>
    <cellStyle name="40% - 强调文字颜色 2 3 2" xfId="41709"/>
    <cellStyle name="常规 9 2 4 2 5 2 2" xfId="41710"/>
    <cellStyle name="常规 2 4 3 5 4" xfId="41711"/>
    <cellStyle name="常规 3 2 3 3 2 3 3" xfId="41712"/>
    <cellStyle name="常规 4 2 2 2 3 5" xfId="41713"/>
    <cellStyle name="常规 2 3 9 2 3" xfId="41714"/>
    <cellStyle name="60% - 强调文字颜色 3 2 11" xfId="41715"/>
    <cellStyle name="常规 3 2 6 4 3" xfId="41716"/>
    <cellStyle name="常规 2 9 5 4 2 2" xfId="41717"/>
    <cellStyle name="常规 13 5 3 2 2" xfId="41718"/>
    <cellStyle name="常规 4 2 5 2 3 3" xfId="41719"/>
    <cellStyle name="常规 3 2 4 2 3 3 2" xfId="41720"/>
    <cellStyle name="常规 6 10 2 2 2 5" xfId="41721"/>
    <cellStyle name="标题 3 2 7 2" xfId="41722"/>
    <cellStyle name="常规 7 2 5 3 3 4" xfId="41723"/>
    <cellStyle name="20% - 强调文字颜色 3 2 2 2 3 3" xfId="41724"/>
    <cellStyle name="常规 6 5 3 9" xfId="41725"/>
    <cellStyle name="常规 10 9 7 2" xfId="41726"/>
    <cellStyle name="常规 21 4 2 7" xfId="41727"/>
    <cellStyle name="40% - 强调文字颜色 5 2 4 3 2" xfId="41728"/>
    <cellStyle name="常规 22 8 2" xfId="41729"/>
    <cellStyle name="常规 17 8 2" xfId="41730"/>
    <cellStyle name="常规 2 3 4 10 2" xfId="41731"/>
    <cellStyle name="60% - 强调文字颜色 3 2 2 2 7" xfId="41732"/>
    <cellStyle name="常规 6 9 6 2 2" xfId="41733"/>
    <cellStyle name="20% - 强调文字颜色 4 2 2 4 2 3" xfId="41734"/>
    <cellStyle name="常规 5 3 3 2 7 2" xfId="41735"/>
    <cellStyle name="常规 10 2 2 3 3 2 2 2" xfId="41736"/>
    <cellStyle name="常规 15 4 2 2 4 3" xfId="41737"/>
    <cellStyle name="常规 10 11 2 2 2" xfId="41738"/>
    <cellStyle name="20% - 强调文字颜色 2 2 11 2" xfId="41739"/>
    <cellStyle name="常规 4 3 5 5 2 2" xfId="41740"/>
    <cellStyle name="60% - 强调文字颜色 5 2 5 2 2" xfId="41741"/>
    <cellStyle name="常规 11 3 2 2 6 2" xfId="41742"/>
    <cellStyle name="常规 10 2 2 3 2 4" xfId="41743"/>
    <cellStyle name="常规 10 2 4 2 4" xfId="41744"/>
    <cellStyle name="货币[0]" xfId="41745" builtinId="7"/>
    <cellStyle name="常规 2 3 2 2 5 3" xfId="41746"/>
    <cellStyle name="常规 6 4 7 6" xfId="41747"/>
    <cellStyle name="常规 3 12 2 2" xfId="41748"/>
    <cellStyle name="常规 6 2 8 3 2 2" xfId="41749"/>
    <cellStyle name="常规 3 2 2 3 4 3" xfId="41750"/>
    <cellStyle name="常规 2 2 4 2 4 5" xfId="41751"/>
    <cellStyle name="常规 10 7 2 4 3" xfId="41752"/>
    <cellStyle name="20% - 强调文字颜色 1 7" xfId="41753"/>
    <cellStyle name="常规 2 10 3 5" xfId="41754"/>
    <cellStyle name="常规 10 6 3 2" xfId="41755"/>
    <cellStyle name="常规 2 6 6 4 2" xfId="41756"/>
    <cellStyle name="常规 2 2 2 2 2 3 3 2 2" xfId="41757"/>
    <cellStyle name="常规 4 3 7 2 2" xfId="41758"/>
    <cellStyle name="常规 10 2 2 2 4 3 3" xfId="41759"/>
    <cellStyle name="40% - 强调文字颜色 6 2 3 2 3 2" xfId="41760"/>
    <cellStyle name="40% - 强调文字颜色 5 2 5 4 3" xfId="41761"/>
    <cellStyle name="常规 17 2 4 5" xfId="41762"/>
    <cellStyle name="常规 22 2 4 5" xfId="41763"/>
    <cellStyle name="40% - 强调文字颜色 6 2 2 2 3 4 3" xfId="41764"/>
    <cellStyle name="常规 13 4 2 2 2 2" xfId="41765"/>
    <cellStyle name="常规 2 4 2 4 2 4" xfId="41766"/>
    <cellStyle name="常规 2 3 4 2 2 2 3 2 2" xfId="41767"/>
    <cellStyle name="常规 10 4 2 3 3 2 2" xfId="41768"/>
    <cellStyle name="常规 2 2 3 5 3 4 2 2" xfId="41769"/>
    <cellStyle name="常规 21 7 2" xfId="41770"/>
    <cellStyle name="常规 16 7 2" xfId="41771"/>
    <cellStyle name="常规 8 4 3 4 2 2" xfId="41772"/>
    <cellStyle name="常规 8 5 2 3 3" xfId="41773"/>
    <cellStyle name="常规 2 2 8 6 2 2" xfId="41774"/>
    <cellStyle name="40% - 强调文字颜色 6 2 3 7 2" xfId="41775"/>
    <cellStyle name="20% - 强调文字颜色 4 2 11 2" xfId="41776"/>
    <cellStyle name="常规 10 2 3 2 2 5 2" xfId="41777"/>
    <cellStyle name="常规 2 2 3 2 5 5 3" xfId="41778"/>
    <cellStyle name="常规 4 2 5 2 2 4 2" xfId="41779"/>
    <cellStyle name="常规 10 2 6 2" xfId="41780"/>
    <cellStyle name="常规 3 2 2 2 2 3 6" xfId="41781"/>
    <cellStyle name="常规 9 3 9 2 2" xfId="41782"/>
    <cellStyle name="常规 2 6 2 2 7 2" xfId="41783"/>
    <cellStyle name="常规 4 5 7 2 2" xfId="41784"/>
    <cellStyle name="20% - 强调文字颜色 2 2 2 7 2" xfId="41785"/>
    <cellStyle name="常规 2 2 2 5 2 3 2" xfId="41786"/>
    <cellStyle name="常规 6 12 2 2 2 2" xfId="41787"/>
    <cellStyle name="标题 2 2 2" xfId="41788"/>
    <cellStyle name="常规 21 3 8" xfId="41789"/>
    <cellStyle name="常规 3 4 3 2 5" xfId="41790"/>
    <cellStyle name="常规 3 3 3 5 4 2 2" xfId="41791"/>
    <cellStyle name="常规 2 2 2 2 2 2 2 3 3" xfId="41792"/>
    <cellStyle name="常规 8 6 5 2 2" xfId="41793"/>
    <cellStyle name="常规 6 10 4 3 4 2" xfId="41794"/>
    <cellStyle name="60% - 强调文字颜色 2" xfId="41795" builtinId="36"/>
    <cellStyle name="常规 2 2 2 2 6 5 2 2" xfId="41796"/>
    <cellStyle name="常规 10 2 4 4 6 2" xfId="41797"/>
    <cellStyle name="常规 7 2 3 4 2 3 4 3" xfId="41798"/>
    <cellStyle name="40% - 强调文字颜色 4 2 3 6" xfId="41799"/>
    <cellStyle name="常规 2 2 2 2 5 2 2 2" xfId="41800"/>
    <cellStyle name="常规 15 4 2 2 5 2 2" xfId="41801"/>
    <cellStyle name="20% - 强调文字颜色 5 2 2 11" xfId="41802"/>
    <cellStyle name="常规 15 3 2 2 2 5 3" xfId="41803"/>
    <cellStyle name="常规 6 4 2 2 2 2 4 2" xfId="41804"/>
    <cellStyle name="常规 4 2 7 4" xfId="41805"/>
    <cellStyle name="60% - 强调文字颜色 1 2 2 3 3" xfId="41806"/>
    <cellStyle name="常规 4 2 7 4 2" xfId="41807"/>
    <cellStyle name="40% - 强调文字颜色 4 2 3 6 2" xfId="41808"/>
    <cellStyle name="常规 2 3 4 4 4" xfId="41809"/>
    <cellStyle name="常规 10 7 3 4" xfId="41810"/>
    <cellStyle name="常规 9 7 5" xfId="41811"/>
    <cellStyle name="常规 10 2 2 2 2 3 3" xfId="41812"/>
    <cellStyle name="20% - 强调文字颜色 1 2 2 4 2 2" xfId="41813"/>
    <cellStyle name="常规 2 3 2 4 4" xfId="41814"/>
    <cellStyle name="标题 3 3 2" xfId="41815"/>
    <cellStyle name="强调文字颜色 2 2 3 2 2 2 2" xfId="41816"/>
    <cellStyle name="常规 22 4 8" xfId="41817"/>
    <cellStyle name="常规 17 4 8" xfId="41818"/>
    <cellStyle name="常规 4 3 5 4 2 2" xfId="41819"/>
    <cellStyle name="20% - 强调文字颜色 3 2 3 3 3 3" xfId="41820"/>
    <cellStyle name="常规 10 2 3 2 2 3 4 2 2" xfId="41821"/>
    <cellStyle name="常规 6 2 2 4 2 3 3" xfId="41822"/>
    <cellStyle name="常规 11 3 2 2 2 2" xfId="41823"/>
    <cellStyle name="60% - 强调文字颜色 3 2 3 2 3" xfId="41824"/>
    <cellStyle name="常规 5 3 2 2 4 2 2" xfId="41825"/>
    <cellStyle name="常规 15 3 10" xfId="41826"/>
    <cellStyle name="常规 10 2 5 3 6" xfId="41827"/>
    <cellStyle name="常规 7 2 3 4 2 3 4 2" xfId="41828"/>
    <cellStyle name="常规 21 2 3 2 2 5 2 2" xfId="41829"/>
    <cellStyle name="常规 2 5 2 2 7 3" xfId="41830"/>
    <cellStyle name="常规 2 6 6 4 2 2" xfId="41831"/>
    <cellStyle name="20% - 强调文字颜色 2 2 2 2 3 2 2" xfId="41832"/>
    <cellStyle name="常规 11 10 2" xfId="41833"/>
    <cellStyle name="常规 6 7 2 5 2 3" xfId="41834"/>
    <cellStyle name="常规 3 2 3 6 3" xfId="41835"/>
    <cellStyle name="常规 10 8 3 3 2" xfId="41836"/>
    <cellStyle name="40% - 强调文字颜色 3 2 6 2 2" xfId="41837"/>
    <cellStyle name="常规 2 6 2 2 2 2 3" xfId="41838"/>
    <cellStyle name="常规 10 2 2 3 2 3" xfId="41839"/>
    <cellStyle name="60% - 强调文字颜色 1 2 2 2 3" xfId="41840"/>
    <cellStyle name="常规 2 2 7 2 5" xfId="41841"/>
    <cellStyle name="40% - 强调文字颜色 6 2 7 2" xfId="41842"/>
    <cellStyle name="常规 2 4 2 5 2 3" xfId="41843"/>
    <cellStyle name="常规 2 3 4 2 4 4 2 2" xfId="41844"/>
    <cellStyle name="警告文本 2 3 7 3" xfId="41845"/>
    <cellStyle name="常规 2 3 4 3 2 4 2" xfId="41846"/>
    <cellStyle name="60% - 强调文字颜色 5 2 6 3 2" xfId="41847"/>
    <cellStyle name="常规 17 2 4 4 3" xfId="41848"/>
    <cellStyle name="常规 2 4 8 2 3" xfId="41849"/>
    <cellStyle name="20% - 强调文字颜色 2 2 2 2 2 6" xfId="41850"/>
    <cellStyle name="常规 15 2 3 2 2 2 2" xfId="41851"/>
    <cellStyle name="常规 11 3 2 7" xfId="41852"/>
    <cellStyle name="常规 6 2 6 4" xfId="41853"/>
    <cellStyle name="常规 12 6 2 2" xfId="41854"/>
    <cellStyle name="常规 2 2 4 2 2 4 3" xfId="41855"/>
    <cellStyle name="常规 10 7 2 2 2 3" xfId="41856"/>
    <cellStyle name="20% - 强调文字颜色 1 11" xfId="41857"/>
    <cellStyle name="常规 6 4 3 2 2 3 2" xfId="41858"/>
    <cellStyle name="常规 10 4 6" xfId="41859"/>
    <cellStyle name="常规 10 4 2 2 3 3" xfId="41860"/>
    <cellStyle name="常规 7 2 10 2" xfId="41861"/>
    <cellStyle name="40% - 强调文字颜色 1 3 2" xfId="41862"/>
    <cellStyle name="常规 2 2 4 3 4 5 2 2" xfId="41863"/>
    <cellStyle name="常规 3 2 2 4 2 2 3 2" xfId="41864"/>
    <cellStyle name="常规 9 2 2 3 2 2 6" xfId="41865"/>
    <cellStyle name="常规 10 3 2 3 2 3" xfId="41866"/>
    <cellStyle name="千位分隔" xfId="41867" builtinId="3"/>
    <cellStyle name="常规 2 4 4 3 5 3" xfId="41868"/>
    <cellStyle name="常规 11 4 2 6 2" xfId="41869"/>
    <cellStyle name="常规 6 6 3 2 7" xfId="41870"/>
    <cellStyle name="常规 2 2 2 2 3 7 3" xfId="41871"/>
    <cellStyle name="常规 52 2 6" xfId="41872"/>
    <cellStyle name="常规 47 2 6" xfId="41873"/>
    <cellStyle name="常规 5 2 5 2 6 2" xfId="41874"/>
    <cellStyle name="常规 4 2 5 2 3 3 3" xfId="41875"/>
    <cellStyle name="常规 10 10 2 2 2 2" xfId="41876"/>
    <cellStyle name="20% - 强调文字颜色 4 2 2 2 2 3 2" xfId="41877"/>
    <cellStyle name="40% - 强调文字颜色 5 2 7" xfId="41878"/>
    <cellStyle name="常规 10 8 3 4" xfId="41879"/>
    <cellStyle name="常规 11 6 3 2" xfId="41880"/>
    <cellStyle name="常规 3 3 3 2 2 2 7" xfId="41881"/>
    <cellStyle name="常规 7 7 2 4 2" xfId="41882"/>
    <cellStyle name="差 2 2 4 4" xfId="41883"/>
    <cellStyle name="常规 3 2 5 9" xfId="41884"/>
    <cellStyle name="常规 3 2 2 2 2 2 6 2 2" xfId="41885"/>
    <cellStyle name="常规 6 2 4 8 2" xfId="41886"/>
    <cellStyle name="常规 6 6 2 2 3 2 3 2" xfId="41887"/>
    <cellStyle name="常规 4 2 4 4 3 3" xfId="41888"/>
    <cellStyle name="常规 10 2 4 2 3 2" xfId="41889"/>
    <cellStyle name="20% - 强调文字颜色 3 14 2" xfId="41890"/>
    <cellStyle name="20% - 强调文字颜色 2 3 2" xfId="41891"/>
    <cellStyle name="40% - 强调文字颜色 3 7 2" xfId="41892"/>
    <cellStyle name="40% - 强调文字颜色 6 2 3 6 2" xfId="41893"/>
    <cellStyle name="常规 3 3 3 4 2" xfId="41894"/>
    <cellStyle name="常规 4 9 4" xfId="41895"/>
    <cellStyle name="常规 4 2 2 3 2 6 2" xfId="41896"/>
    <cellStyle name="常规 4 3 6 5" xfId="41897"/>
    <cellStyle name="20% - 强调文字颜色 4 2 2 3 5" xfId="41898"/>
    <cellStyle name="40% - 强调文字颜色 3 2 6 4 3" xfId="41899"/>
    <cellStyle name="常规 7 3 4 7 2" xfId="41900"/>
    <cellStyle name="常规 28 3 3" xfId="41901"/>
    <cellStyle name="常规 33 3 3" xfId="41902"/>
    <cellStyle name="20% - 强调文字颜色 5 2 6 4 3" xfId="41903"/>
    <cellStyle name="常规 10 2 5 2" xfId="41904"/>
    <cellStyle name="常规 10 3 2 3 3 3" xfId="41905"/>
    <cellStyle name="常规 3 2 3 5" xfId="41906"/>
    <cellStyle name="常规 2 2 5 2 6 3" xfId="41907"/>
    <cellStyle name="常规 6 7 2 2 4 2 3" xfId="41908"/>
    <cellStyle name="常规 2 6 2 2 3 2 3" xfId="41909"/>
    <cellStyle name="20% - 强调文字颜色 2 2 3 3 4" xfId="41910"/>
    <cellStyle name="常规 10 4 3 2 2 2" xfId="41911"/>
    <cellStyle name="20% - 强调文字颜色 6 2 2 5 6" xfId="41912"/>
    <cellStyle name="常规 10 2 2 2" xfId="41913"/>
    <cellStyle name="常规 3 4 2 2 2 4 2" xfId="41914"/>
    <cellStyle name="常规 7 3 2 2 3 3 2 2" xfId="41915"/>
    <cellStyle name="40% - 强调文字颜色 1 2 12" xfId="41916"/>
    <cellStyle name="20% - 强调文字颜色 5 2 5 2" xfId="41917"/>
    <cellStyle name="汇总 2 2 2 3 2 3" xfId="41918"/>
    <cellStyle name="输入" xfId="41919" builtinId="20"/>
    <cellStyle name="常规 6 5 2 2 2 4 6" xfId="41920"/>
    <cellStyle name="强调文字颜色 5" xfId="41921" builtinId="45"/>
    <cellStyle name="常规 11 6 2 6 2" xfId="41922"/>
    <cellStyle name="常规 2 3 4 3 5 5" xfId="41923"/>
    <cellStyle name="常规 13 3 2 2 4 2" xfId="41924"/>
    <cellStyle name="常规 22 3 4 3 3" xfId="41925"/>
    <cellStyle name="常规 17 3 4 3 3" xfId="41926"/>
    <cellStyle name="常规 4 3 3 3 6" xfId="41927"/>
    <cellStyle name="强调文字颜色 5 2 2 2 5 3" xfId="41928"/>
    <cellStyle name="常规 3 2 2 2 8 2" xfId="41929"/>
    <cellStyle name="20% - 强调文字颜色 4 2 2 5 5" xfId="41930"/>
    <cellStyle name="常规 10 7 2 6 3" xfId="41931"/>
    <cellStyle name="常规 7 4 12" xfId="41932"/>
    <cellStyle name="60% - 强调文字颜色 2 2 3 2 2" xfId="41933"/>
    <cellStyle name="好" xfId="41934" builtinId="26"/>
    <cellStyle name="常规 11 3 2 3 2" xfId="41935"/>
    <cellStyle name="常规 2 2 2 4 3 2" xfId="41936"/>
    <cellStyle name="常规 7 2 2 4 5" xfId="41937"/>
    <cellStyle name="20% - 强调文字颜色 2 2 2 2 2 2 3" xfId="41938"/>
    <cellStyle name="常规 2 3 4 3 5 4 2" xfId="41939"/>
    <cellStyle name="常规 6 4 3 2 2 5" xfId="41940"/>
    <cellStyle name="60% - 强调文字颜色 1 2 2 4 3" xfId="41941"/>
    <cellStyle name="40% - 强调文字颜色 3 20 2" xfId="41942"/>
    <cellStyle name="40% - 强调文字颜色 3 15 2" xfId="41943"/>
    <cellStyle name="常规 4 3 4" xfId="41944"/>
    <cellStyle name="常规 3 2 2 2 5 7" xfId="41945"/>
    <cellStyle name="常规 2 7 3 3 3 2" xfId="41946"/>
    <cellStyle name="注释" xfId="41947" builtinId="10"/>
    <cellStyle name="40% - 强调文字颜色 3 2 6 4 2" xfId="41948"/>
    <cellStyle name="常规 3 3 2 2 2 6" xfId="41949"/>
    <cellStyle name="常规 42 2 3 2 2" xfId="41950"/>
    <cellStyle name="常规 37 2 3 2 2" xfId="41951"/>
    <cellStyle name="常规 13 2 4 2 2" xfId="41952"/>
    <cellStyle name="40% - 强调文字颜色 2 2 2 2 4" xfId="41953"/>
    <cellStyle name="常规 6 2 2 2 3 2 3 3" xfId="41954"/>
    <cellStyle name="常规 5 2 6 4 2" xfId="41955"/>
    <cellStyle name="常规 10 8 5" xfId="41956"/>
    <cellStyle name="常规 2 3 4 3 3 5" xfId="41957"/>
    <cellStyle name="常规 6 12 3 2 3 2" xfId="41958"/>
    <cellStyle name="常规 2 5 3 5" xfId="41959"/>
    <cellStyle name="60% - 强调文字颜色 3 2 3 2 2 2" xfId="41960"/>
    <cellStyle name="60% - 强调文字颜色 1 2 2 6 2" xfId="41961"/>
    <cellStyle name="60% - 强调文字颜色 1 2 2 2 6 2" xfId="41962"/>
    <cellStyle name="40% - 强调文字颜色 3 2 2 2 2 4 3" xfId="41963"/>
    <cellStyle name="20% - 强调文字颜色 2 2 2 3 2 3" xfId="41964"/>
    <cellStyle name="40% - 强调文字颜色 6 2 6 2 2" xfId="41965"/>
    <cellStyle name="常规 15 10 2 2" xfId="41966"/>
    <cellStyle name="常规 21 3 2 6 3" xfId="41967"/>
    <cellStyle name="20% - 强调文字颜色 2 4 2" xfId="41968"/>
    <cellStyle name="60% - 强调文字颜色 2 2 2 2 7" xfId="41969"/>
    <cellStyle name="40% - 强调文字颜色 6 2 5 2" xfId="41970"/>
    <cellStyle name="常规 4 3 4 3 2" xfId="41971"/>
    <cellStyle name="常规 2 3 4 4 2 5" xfId="41972"/>
    <cellStyle name="常规 33 2 2 2 2 2" xfId="41973"/>
    <cellStyle name="常规 28 2 2 2 2 2" xfId="41974"/>
    <cellStyle name="常规 10 3 5 2 2 2" xfId="41975"/>
    <cellStyle name="常规 2 5 3 7 2" xfId="41976"/>
    <cellStyle name="常规 2 4 11 2" xfId="41977"/>
    <cellStyle name="常规 3 6 7 2" xfId="41978"/>
    <cellStyle name="常规 4 3 3 2 6" xfId="41979"/>
    <cellStyle name="千位分隔[0]" xfId="41980" builtinId="6"/>
    <cellStyle name="常规 2 3 4 3 2 5 2" xfId="41981"/>
    <cellStyle name="常规 2 3 4 3 2 4 5" xfId="41982"/>
    <cellStyle name="常规 3 2 3 4 3 6" xfId="41983"/>
    <cellStyle name="常规 4 2 6 3 2 2 2" xfId="41984"/>
    <cellStyle name="常规 13 3 2 2 2 3" xfId="41985"/>
    <cellStyle name="标题 2 2 2 5" xfId="41986"/>
    <cellStyle name="常规 10 2 4 7" xfId="41987"/>
    <cellStyle name="常规 4 2 8 4 2" xfId="41988"/>
  </cellStyles>
  <tableStyles count="0" defaultTableStyle="TableStyleMedium2"/>
  <colors>
    <mruColors>
      <color rgb="00C00000"/>
      <color rgb="00FFFFFF"/>
      <color rgb="00FF0000"/>
      <color rgb="0000B0F0"/>
      <color rgb="00000000"/>
      <color rgb="00FFFF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851;&#20110;&#26376;&#25253;/&#20135;&#21697;&#20135;&#37327;&#32479;&#35745;&#34920;/&#22806;&#21334;&#23614;&#30719;&#12289;&#38081;&#31934;&#30719;/&#21335;&#38108;&#38108;&#19994;&#28195;&#12289;&#38081;&#12289;&#23614;&#31934;&#30719;&#32479;&#35745;&#3492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7月"/>
      <sheetName val="8月 "/>
      <sheetName val="9月 "/>
      <sheetName val="年度产量汇总"/>
      <sheetName val="综合厂统计产量"/>
    </sheetNames>
    <sheetDataSet>
      <sheetData sheetId="0"/>
      <sheetData sheetId="1"/>
      <sheetData sheetId="2"/>
      <sheetData sheetId="3">
        <row r="31">
          <cell r="Y31">
            <v>38366.61</v>
          </cell>
          <cell r="Z31">
            <v>36290.898</v>
          </cell>
          <cell r="AA31">
            <v>127.147</v>
          </cell>
          <cell r="AB31">
            <v>17.482</v>
          </cell>
          <cell r="AC31">
            <v>1.44</v>
          </cell>
        </row>
        <row r="50">
          <cell r="Y50">
            <v>40568.2</v>
          </cell>
          <cell r="Z50">
            <v>37428.184</v>
          </cell>
          <cell r="AA50">
            <v>91.361</v>
          </cell>
          <cell r="AB50">
            <v>33.59</v>
          </cell>
          <cell r="AC50">
            <v>4.636</v>
          </cell>
        </row>
      </sheetData>
      <sheetData sheetId="4"/>
    </sheetDataSet>
  </externalBook>
</externalLink>
</file>

<file path=xl/theme/theme1.xml><?xml version="1.0" encoding="utf-8"?>
<a:theme xmlns:a="http://schemas.openxmlformats.org/drawingml/2006/main" name="Office 主题">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40"/>
  <sheetViews>
    <sheetView showGridLines="0" workbookViewId="0">
      <pane ySplit="4" topLeftCell="A5" activePane="bottomLeft" state="frozen"/>
      <selection/>
      <selection pane="bottomLeft" activeCell="H7" sqref="H7"/>
    </sheetView>
  </sheetViews>
  <sheetFormatPr defaultColWidth="9" defaultRowHeight="12.5"/>
  <cols>
    <col min="1" max="1" width="5.13636363636364" customWidth="1"/>
    <col min="2" max="2" width="6" customWidth="1"/>
    <col min="3" max="3" width="21.2545454545455" customWidth="1"/>
    <col min="4" max="4" width="13.5545454545455" customWidth="1"/>
    <col min="5" max="5" width="8.5" customWidth="1"/>
    <col min="6" max="6" width="11.8818181818182" customWidth="1"/>
    <col min="7" max="7" width="9.63636363636364" customWidth="1"/>
    <col min="8" max="8" width="13" customWidth="1"/>
    <col min="9" max="9" width="11.4454545454545" customWidth="1"/>
    <col min="10" max="10" width="13.3818181818182" customWidth="1"/>
    <col min="11" max="11" width="9.88181818181818" customWidth="1"/>
    <col min="12" max="12" width="12" customWidth="1"/>
    <col min="13" max="13" width="104.636363636364" customWidth="1"/>
  </cols>
  <sheetData>
    <row r="1" ht="19" customHeight="1" spans="1:13">
      <c r="A1" s="79" t="s">
        <v>0</v>
      </c>
      <c r="B1" s="79"/>
      <c r="C1" s="79"/>
      <c r="D1" s="79"/>
      <c r="E1" s="79"/>
      <c r="F1" s="79"/>
      <c r="G1" s="79"/>
      <c r="H1" s="79"/>
      <c r="I1" s="79"/>
      <c r="J1" s="79"/>
      <c r="K1" s="79"/>
      <c r="L1" s="79"/>
      <c r="M1" s="79"/>
    </row>
    <row r="2" ht="19" customHeight="1" spans="1:13">
      <c r="A2" s="562" t="s">
        <v>1</v>
      </c>
      <c r="B2" s="562"/>
      <c r="C2" s="562"/>
      <c r="D2" s="562"/>
      <c r="E2" s="562"/>
      <c r="F2" s="562"/>
      <c r="G2" s="562"/>
      <c r="H2" s="562"/>
      <c r="I2" s="562"/>
      <c r="J2" s="562"/>
      <c r="K2" s="562"/>
      <c r="L2" s="562"/>
      <c r="M2" s="594"/>
    </row>
    <row r="3" ht="19" customHeight="1" spans="1:13">
      <c r="A3" s="563" t="s">
        <v>2</v>
      </c>
      <c r="B3" s="161" t="s">
        <v>3</v>
      </c>
      <c r="C3" s="564" t="s">
        <v>4</v>
      </c>
      <c r="D3" s="565" t="s">
        <v>5</v>
      </c>
      <c r="E3" s="565" t="s">
        <v>6</v>
      </c>
      <c r="F3" s="565" t="s">
        <v>7</v>
      </c>
      <c r="G3" s="564" t="s">
        <v>8</v>
      </c>
      <c r="H3" s="564"/>
      <c r="I3" s="564" t="s">
        <v>9</v>
      </c>
      <c r="J3" s="564"/>
      <c r="K3" s="564" t="s">
        <v>10</v>
      </c>
      <c r="L3" s="564"/>
      <c r="M3" s="595"/>
    </row>
    <row r="4" ht="24" customHeight="1" spans="1:13">
      <c r="A4" s="566"/>
      <c r="B4" s="161"/>
      <c r="C4" s="564"/>
      <c r="D4" s="564" t="s">
        <v>11</v>
      </c>
      <c r="E4" s="564" t="s">
        <v>12</v>
      </c>
      <c r="F4" s="564" t="s">
        <v>11</v>
      </c>
      <c r="G4" s="564" t="s">
        <v>12</v>
      </c>
      <c r="H4" s="564" t="s">
        <v>11</v>
      </c>
      <c r="I4" s="564" t="s">
        <v>13</v>
      </c>
      <c r="J4" s="564" t="s">
        <v>14</v>
      </c>
      <c r="K4" s="564" t="s">
        <v>13</v>
      </c>
      <c r="L4" s="564" t="s">
        <v>14</v>
      </c>
      <c r="M4" s="596"/>
    </row>
    <row r="5" ht="19" customHeight="1" spans="1:13">
      <c r="A5" s="567" t="s">
        <v>15</v>
      </c>
      <c r="B5" s="568" t="s">
        <v>16</v>
      </c>
      <c r="C5" s="569" t="s">
        <v>17</v>
      </c>
      <c r="D5" s="54">
        <v>31280.6</v>
      </c>
      <c r="E5" s="367">
        <f t="shared" ref="E5:E8" si="0">(D5-F5)/D5*100</f>
        <v>8.47</v>
      </c>
      <c r="F5" s="283">
        <v>28631.104</v>
      </c>
      <c r="G5" s="367">
        <f t="shared" ref="G5:G8" si="1">H5/F5*100</f>
        <v>25.64</v>
      </c>
      <c r="H5" s="16">
        <v>7340.159</v>
      </c>
      <c r="I5" s="367">
        <f t="shared" ref="I5:I8" si="2">J5/F5*1000</f>
        <v>130.08</v>
      </c>
      <c r="J5" s="9">
        <v>3724.354</v>
      </c>
      <c r="K5" s="367">
        <f t="shared" ref="K5:K8" si="3">L5/F5*1000</f>
        <v>1.82</v>
      </c>
      <c r="L5" s="16">
        <v>52.01</v>
      </c>
      <c r="M5" s="597"/>
    </row>
    <row r="6" ht="19" customHeight="1" spans="1:13">
      <c r="A6" s="570"/>
      <c r="B6" s="571"/>
      <c r="C6" s="572" t="s">
        <v>18</v>
      </c>
      <c r="D6" s="54">
        <v>187.8</v>
      </c>
      <c r="E6" s="367">
        <f t="shared" si="0"/>
        <v>0.1</v>
      </c>
      <c r="F6" s="283">
        <v>187.616</v>
      </c>
      <c r="G6" s="367">
        <f t="shared" si="1"/>
        <v>60.4</v>
      </c>
      <c r="H6" s="16">
        <v>113.314</v>
      </c>
      <c r="I6" s="367">
        <f t="shared" si="2"/>
        <v>140.73</v>
      </c>
      <c r="J6" s="9">
        <v>26.404</v>
      </c>
      <c r="K6" s="367">
        <f t="shared" si="3"/>
        <v>0.46</v>
      </c>
      <c r="L6" s="16">
        <v>0.086</v>
      </c>
      <c r="M6" s="597"/>
    </row>
    <row r="7" ht="19" customHeight="1" spans="1:13">
      <c r="A7" s="570"/>
      <c r="B7" s="571"/>
      <c r="C7" s="572" t="s">
        <v>19</v>
      </c>
      <c r="D7" s="177">
        <v>114.64</v>
      </c>
      <c r="E7" s="367"/>
      <c r="F7" s="283">
        <f>D7</f>
        <v>114.64</v>
      </c>
      <c r="G7" s="367">
        <f t="shared" si="1"/>
        <v>96.56</v>
      </c>
      <c r="H7" s="16">
        <v>110.696</v>
      </c>
      <c r="I7" s="367"/>
      <c r="J7" s="9"/>
      <c r="K7" s="367"/>
      <c r="L7" s="16"/>
      <c r="M7" s="597"/>
    </row>
    <row r="8" ht="19" customHeight="1" spans="1:13">
      <c r="A8" s="570"/>
      <c r="B8" s="571"/>
      <c r="C8" s="572" t="s">
        <v>20</v>
      </c>
      <c r="D8" s="177">
        <v>59.46</v>
      </c>
      <c r="E8" s="367">
        <f t="shared" si="0"/>
        <v>7.68</v>
      </c>
      <c r="F8" s="283">
        <v>54.895</v>
      </c>
      <c r="G8" s="367">
        <f t="shared" si="1"/>
        <v>1.33</v>
      </c>
      <c r="H8" s="16">
        <v>0.73</v>
      </c>
      <c r="I8" s="367">
        <f t="shared" si="2"/>
        <v>58021.02</v>
      </c>
      <c r="J8" s="9">
        <v>3185.064</v>
      </c>
      <c r="K8" s="367">
        <f t="shared" si="3"/>
        <v>86.07</v>
      </c>
      <c r="L8" s="16">
        <v>4.725</v>
      </c>
      <c r="M8" s="597"/>
    </row>
    <row r="9" ht="19" customHeight="1" spans="1:13">
      <c r="A9" s="570"/>
      <c r="B9" s="571"/>
      <c r="C9" s="572" t="s">
        <v>21</v>
      </c>
      <c r="D9" s="177">
        <v>25.46</v>
      </c>
      <c r="E9" s="367">
        <v>44.95</v>
      </c>
      <c r="F9" s="283">
        <f>D9*(1-E9/100)</f>
        <v>14.016</v>
      </c>
      <c r="G9" s="367">
        <v>37.4</v>
      </c>
      <c r="H9" s="16">
        <f>F9*G9/100</f>
        <v>5.242</v>
      </c>
      <c r="I9" s="367"/>
      <c r="J9" s="9">
        <v>0</v>
      </c>
      <c r="K9" s="367"/>
      <c r="L9" s="16">
        <v>0</v>
      </c>
      <c r="M9" s="597"/>
    </row>
    <row r="10" ht="19" customHeight="1" spans="1:13">
      <c r="A10" s="570"/>
      <c r="B10" s="571"/>
      <c r="C10" s="569" t="s">
        <v>22</v>
      </c>
      <c r="D10" s="572">
        <v>7.14</v>
      </c>
      <c r="E10" s="367"/>
      <c r="F10" s="283">
        <f>D10</f>
        <v>7.14</v>
      </c>
      <c r="G10" s="367">
        <v>99.62</v>
      </c>
      <c r="H10" s="16">
        <f>F10*G10/100</f>
        <v>7.113</v>
      </c>
      <c r="I10" s="367"/>
      <c r="J10" s="9">
        <v>0</v>
      </c>
      <c r="K10" s="367"/>
      <c r="L10" s="16">
        <v>0</v>
      </c>
      <c r="M10" s="597"/>
    </row>
    <row r="11" ht="19" customHeight="1" spans="1:13">
      <c r="A11" s="570"/>
      <c r="B11" s="573" t="s">
        <v>23</v>
      </c>
      <c r="C11" s="572" t="s">
        <v>24</v>
      </c>
      <c r="D11" s="11">
        <f>1424+600</f>
        <v>2024</v>
      </c>
      <c r="E11" s="367"/>
      <c r="F11" s="283">
        <f>D11*(1-E11/100)</f>
        <v>2024</v>
      </c>
      <c r="G11" s="367">
        <v>26.67</v>
      </c>
      <c r="H11" s="16">
        <f t="shared" ref="H10:H15" si="4">F11*G11/100</f>
        <v>539.801</v>
      </c>
      <c r="I11" s="367">
        <v>34.88</v>
      </c>
      <c r="J11" s="9">
        <f t="shared" ref="J11:J15" si="5">F11*I11/1000</f>
        <v>70.597</v>
      </c>
      <c r="K11" s="367">
        <v>0.34</v>
      </c>
      <c r="L11" s="16">
        <f t="shared" ref="L11:L15" si="6">F11*K11/1000</f>
        <v>0.688</v>
      </c>
      <c r="M11" s="597"/>
    </row>
    <row r="12" ht="19" customHeight="1" spans="1:13">
      <c r="A12" s="570"/>
      <c r="B12" s="573"/>
      <c r="C12" s="574" t="s">
        <v>25</v>
      </c>
      <c r="D12" s="9">
        <v>447.48</v>
      </c>
      <c r="E12" s="367"/>
      <c r="F12" s="283">
        <f t="shared" ref="F12:F14" si="7">D12</f>
        <v>447.48</v>
      </c>
      <c r="G12" s="281">
        <v>74.25</v>
      </c>
      <c r="H12" s="16">
        <f t="shared" si="4"/>
        <v>332.254</v>
      </c>
      <c r="I12" s="281">
        <v>275.05</v>
      </c>
      <c r="J12" s="16">
        <f t="shared" si="5"/>
        <v>123.079</v>
      </c>
      <c r="K12" s="281">
        <v>6.8</v>
      </c>
      <c r="L12" s="16">
        <f t="shared" si="6"/>
        <v>3.043</v>
      </c>
      <c r="M12" s="597"/>
    </row>
    <row r="13" ht="19" customHeight="1" spans="1:13">
      <c r="A13" s="570"/>
      <c r="B13" s="573"/>
      <c r="C13" s="574" t="s">
        <v>26</v>
      </c>
      <c r="D13" s="9">
        <v>181.83</v>
      </c>
      <c r="E13" s="367"/>
      <c r="F13" s="283">
        <f t="shared" si="7"/>
        <v>181.83</v>
      </c>
      <c r="G13" s="281">
        <f>'回收率（熔炼） '!J37</f>
        <v>1.77</v>
      </c>
      <c r="H13" s="16">
        <f t="shared" si="4"/>
        <v>3.218</v>
      </c>
      <c r="I13" s="281">
        <f>'回收率（熔炼） '!L37</f>
        <v>1.98</v>
      </c>
      <c r="J13" s="16">
        <f t="shared" si="5"/>
        <v>0.36</v>
      </c>
      <c r="K13" s="281">
        <f>'回收率（熔炼） '!N37</f>
        <v>0.04</v>
      </c>
      <c r="L13" s="16">
        <f t="shared" si="6"/>
        <v>0.007</v>
      </c>
      <c r="M13" s="597"/>
    </row>
    <row r="14" ht="19" customHeight="1" spans="1:13">
      <c r="A14" s="570"/>
      <c r="B14" s="573"/>
      <c r="C14" s="574" t="s">
        <v>27</v>
      </c>
      <c r="D14" s="9">
        <v>148.32</v>
      </c>
      <c r="E14" s="367"/>
      <c r="F14" s="283">
        <f t="shared" si="7"/>
        <v>148.32</v>
      </c>
      <c r="G14" s="281">
        <v>1.89</v>
      </c>
      <c r="H14" s="16">
        <f t="shared" si="4"/>
        <v>2.803</v>
      </c>
      <c r="I14" s="281">
        <v>6.1</v>
      </c>
      <c r="J14" s="16">
        <f t="shared" si="5"/>
        <v>0.905</v>
      </c>
      <c r="K14" s="281">
        <v>0.05</v>
      </c>
      <c r="L14" s="16">
        <f t="shared" si="6"/>
        <v>0.007</v>
      </c>
      <c r="M14" s="597"/>
    </row>
    <row r="15" ht="19" customHeight="1" spans="1:13">
      <c r="A15" s="570"/>
      <c r="B15" s="573"/>
      <c r="C15" s="574" t="s">
        <v>28</v>
      </c>
      <c r="D15" s="575">
        <v>239.5</v>
      </c>
      <c r="E15" s="367"/>
      <c r="F15" s="283">
        <f>D15*(1-E15/100)</f>
        <v>239.5</v>
      </c>
      <c r="G15" s="281">
        <v>12.66</v>
      </c>
      <c r="H15" s="16">
        <f t="shared" si="4"/>
        <v>30.321</v>
      </c>
      <c r="I15" s="281">
        <v>121.8</v>
      </c>
      <c r="J15" s="16">
        <f t="shared" si="5"/>
        <v>29.171</v>
      </c>
      <c r="K15" s="281">
        <v>1.28</v>
      </c>
      <c r="L15" s="16">
        <f t="shared" si="6"/>
        <v>0.307</v>
      </c>
      <c r="M15" s="597"/>
    </row>
    <row r="16" ht="19" customHeight="1" spans="1:13">
      <c r="A16" s="570"/>
      <c r="B16" s="573"/>
      <c r="C16" s="574" t="s">
        <v>29</v>
      </c>
      <c r="D16" s="11">
        <f>438.55-120-15</f>
        <v>303.55</v>
      </c>
      <c r="E16" s="367"/>
      <c r="F16" s="283">
        <f t="shared" ref="F16:F30" si="8">D16</f>
        <v>303.55</v>
      </c>
      <c r="G16" s="281">
        <v>98.89</v>
      </c>
      <c r="H16" s="16">
        <f t="shared" ref="H16:H27" si="9">F16*G16/100</f>
        <v>300.181</v>
      </c>
      <c r="I16" s="281">
        <v>410.13</v>
      </c>
      <c r="J16" s="16">
        <f t="shared" ref="J16:J28" si="10">F16*I16/1000</f>
        <v>124.495</v>
      </c>
      <c r="K16" s="281">
        <v>8.73</v>
      </c>
      <c r="L16" s="16">
        <f t="shared" ref="L16:L28" si="11">F16*K16/1000</f>
        <v>2.65</v>
      </c>
      <c r="M16" s="597"/>
    </row>
    <row r="17" ht="19" customHeight="1" spans="1:13">
      <c r="A17" s="570"/>
      <c r="B17" s="573"/>
      <c r="C17" s="574" t="s">
        <v>30</v>
      </c>
      <c r="D17" s="11">
        <v>143.22</v>
      </c>
      <c r="E17" s="367"/>
      <c r="F17" s="283">
        <f t="shared" si="8"/>
        <v>143.22</v>
      </c>
      <c r="G17" s="281">
        <v>31.93</v>
      </c>
      <c r="H17" s="16">
        <f t="shared" si="9"/>
        <v>45.73</v>
      </c>
      <c r="I17" s="281">
        <v>8.93</v>
      </c>
      <c r="J17" s="16">
        <f t="shared" si="10"/>
        <v>1.279</v>
      </c>
      <c r="K17" s="593">
        <v>0.15</v>
      </c>
      <c r="L17" s="16">
        <f t="shared" si="11"/>
        <v>0.021</v>
      </c>
      <c r="M17" s="597"/>
    </row>
    <row r="18" ht="19" customHeight="1" spans="1:13">
      <c r="A18" s="570"/>
      <c r="B18" s="573"/>
      <c r="C18" s="574" t="s">
        <v>31</v>
      </c>
      <c r="D18" s="9">
        <f>250+60+2</f>
        <v>312</v>
      </c>
      <c r="E18" s="367"/>
      <c r="F18" s="283">
        <f t="shared" si="8"/>
        <v>312</v>
      </c>
      <c r="G18" s="281">
        <f t="shared" ref="G18:K18" si="12">G17</f>
        <v>31.93</v>
      </c>
      <c r="H18" s="16">
        <f t="shared" si="9"/>
        <v>99.622</v>
      </c>
      <c r="I18" s="281">
        <f t="shared" si="12"/>
        <v>8.93</v>
      </c>
      <c r="J18" s="16">
        <f t="shared" si="10"/>
        <v>2.786</v>
      </c>
      <c r="K18" s="281">
        <f t="shared" si="12"/>
        <v>0.15</v>
      </c>
      <c r="L18" s="16">
        <f t="shared" si="11"/>
        <v>0.047</v>
      </c>
      <c r="M18" s="597"/>
    </row>
    <row r="19" ht="19" customHeight="1" spans="1:13">
      <c r="A19" s="570"/>
      <c r="B19" s="573"/>
      <c r="C19" s="574" t="s">
        <v>32</v>
      </c>
      <c r="D19" s="575">
        <v>60.5</v>
      </c>
      <c r="E19" s="367"/>
      <c r="F19" s="283">
        <f>D19*(1-E19/100)</f>
        <v>60.5</v>
      </c>
      <c r="G19" s="281">
        <f t="shared" ref="G19:K19" si="13">G15</f>
        <v>12.66</v>
      </c>
      <c r="H19" s="16">
        <f t="shared" si="9"/>
        <v>7.659</v>
      </c>
      <c r="I19" s="281">
        <f t="shared" si="13"/>
        <v>121.8</v>
      </c>
      <c r="J19" s="16">
        <f t="shared" si="10"/>
        <v>7.369</v>
      </c>
      <c r="K19" s="281">
        <f t="shared" si="13"/>
        <v>1.28</v>
      </c>
      <c r="L19" s="16">
        <f t="shared" si="11"/>
        <v>0.077</v>
      </c>
      <c r="M19" s="597"/>
    </row>
    <row r="20" ht="19" customHeight="1" spans="1:13">
      <c r="A20" s="570"/>
      <c r="B20" s="573"/>
      <c r="C20" s="574" t="s">
        <v>33</v>
      </c>
      <c r="D20" s="9">
        <v>2620.55</v>
      </c>
      <c r="E20" s="367"/>
      <c r="F20" s="283">
        <f t="shared" si="8"/>
        <v>2620.55</v>
      </c>
      <c r="G20" s="367">
        <f>H20/F20*100</f>
        <v>6.06</v>
      </c>
      <c r="H20" s="16">
        <v>158.693</v>
      </c>
      <c r="I20" s="367">
        <f>J20/F20*1000</f>
        <v>74.25</v>
      </c>
      <c r="J20" s="16">
        <v>194.569</v>
      </c>
      <c r="K20" s="367">
        <f>L20/F20*1000</f>
        <v>0.55</v>
      </c>
      <c r="L20" s="16">
        <v>1.445</v>
      </c>
      <c r="M20" s="597"/>
    </row>
    <row r="21" ht="19" customHeight="1" spans="1:13">
      <c r="A21" s="570"/>
      <c r="B21" s="573"/>
      <c r="C21" s="576" t="s">
        <v>34</v>
      </c>
      <c r="D21" s="577">
        <f>450-140-87</f>
        <v>223</v>
      </c>
      <c r="E21" s="586"/>
      <c r="F21" s="283">
        <f t="shared" si="8"/>
        <v>223</v>
      </c>
      <c r="G21" s="586">
        <f t="shared" ref="G21:K21" si="14">G22</f>
        <v>99.47</v>
      </c>
      <c r="H21" s="16">
        <f t="shared" si="9"/>
        <v>221.818</v>
      </c>
      <c r="I21" s="586">
        <f t="shared" si="14"/>
        <v>371.98</v>
      </c>
      <c r="J21" s="16">
        <f t="shared" si="10"/>
        <v>82.952</v>
      </c>
      <c r="K21" s="586">
        <f t="shared" si="14"/>
        <v>8.67</v>
      </c>
      <c r="L21" s="16">
        <f t="shared" si="11"/>
        <v>1.933</v>
      </c>
      <c r="M21" s="597"/>
    </row>
    <row r="22" ht="19" customHeight="1" spans="1:13">
      <c r="A22" s="570"/>
      <c r="B22" s="573"/>
      <c r="C22" s="11" t="s">
        <v>35</v>
      </c>
      <c r="D22" s="9">
        <f>487.6</f>
        <v>487.6</v>
      </c>
      <c r="E22" s="367"/>
      <c r="F22" s="283">
        <f t="shared" si="8"/>
        <v>487.6</v>
      </c>
      <c r="G22" s="367">
        <f>'回收率（熔炼） '!J40</f>
        <v>99.47</v>
      </c>
      <c r="H22" s="16">
        <f t="shared" si="9"/>
        <v>485.016</v>
      </c>
      <c r="I22" s="367">
        <f>'回收率（熔炼） '!L40</f>
        <v>371.98</v>
      </c>
      <c r="J22" s="16">
        <f t="shared" si="10"/>
        <v>181.377</v>
      </c>
      <c r="K22" s="367">
        <f>'回收率（熔炼） '!N40</f>
        <v>8.67</v>
      </c>
      <c r="L22" s="16">
        <f t="shared" si="11"/>
        <v>4.227</v>
      </c>
      <c r="M22" s="597"/>
    </row>
    <row r="23" ht="19" customHeight="1" spans="1:13">
      <c r="A23" s="570"/>
      <c r="B23" s="573"/>
      <c r="C23" s="576" t="s">
        <v>36</v>
      </c>
      <c r="D23" s="9">
        <f>6.3+2+4.2</f>
        <v>12.5</v>
      </c>
      <c r="E23" s="367"/>
      <c r="F23" s="283">
        <f t="shared" si="8"/>
        <v>12.5</v>
      </c>
      <c r="G23" s="367">
        <f t="shared" ref="G23:K23" si="15">G22</f>
        <v>99.47</v>
      </c>
      <c r="H23" s="16">
        <f t="shared" si="9"/>
        <v>12.434</v>
      </c>
      <c r="I23" s="367">
        <f t="shared" si="15"/>
        <v>371.98</v>
      </c>
      <c r="J23" s="16">
        <f t="shared" si="10"/>
        <v>4.65</v>
      </c>
      <c r="K23" s="367">
        <f t="shared" si="15"/>
        <v>8.67</v>
      </c>
      <c r="L23" s="16">
        <f t="shared" si="11"/>
        <v>0.108</v>
      </c>
      <c r="M23" s="597"/>
    </row>
    <row r="24" ht="19" customHeight="1" spans="1:13">
      <c r="A24" s="570"/>
      <c r="B24" s="573"/>
      <c r="C24" s="576" t="s">
        <v>37</v>
      </c>
      <c r="D24" s="9">
        <v>91.2</v>
      </c>
      <c r="E24" s="367"/>
      <c r="F24" s="283">
        <f t="shared" si="8"/>
        <v>91.2</v>
      </c>
      <c r="G24" s="367">
        <f t="shared" ref="G24:K24" si="16">G22</f>
        <v>99.47</v>
      </c>
      <c r="H24" s="16">
        <f t="shared" si="9"/>
        <v>90.717</v>
      </c>
      <c r="I24" s="367">
        <f t="shared" si="16"/>
        <v>371.98</v>
      </c>
      <c r="J24" s="16">
        <f t="shared" si="10"/>
        <v>33.925</v>
      </c>
      <c r="K24" s="367">
        <f t="shared" si="16"/>
        <v>8.67</v>
      </c>
      <c r="L24" s="16">
        <f t="shared" si="11"/>
        <v>0.791</v>
      </c>
      <c r="M24" s="597"/>
    </row>
    <row r="25" ht="19" customHeight="1" spans="1:13">
      <c r="A25" s="570"/>
      <c r="B25" s="573"/>
      <c r="C25" s="576" t="s">
        <v>38</v>
      </c>
      <c r="D25" s="9">
        <f>600+60.84+6.4</f>
        <v>667.24</v>
      </c>
      <c r="E25" s="367"/>
      <c r="F25" s="283">
        <f t="shared" si="8"/>
        <v>667.24</v>
      </c>
      <c r="G25" s="367">
        <f>H25/F25*100</f>
        <v>43.1</v>
      </c>
      <c r="H25" s="16">
        <v>287.593</v>
      </c>
      <c r="I25" s="367">
        <f>J25/F25*1000</f>
        <v>98.04</v>
      </c>
      <c r="J25" s="16">
        <v>65.413</v>
      </c>
      <c r="K25" s="367">
        <f>L25/F25*1000</f>
        <v>1.64</v>
      </c>
      <c r="L25" s="300">
        <v>1.095</v>
      </c>
      <c r="M25" s="597"/>
    </row>
    <row r="26" ht="19" customHeight="1" spans="1:13">
      <c r="A26" s="570"/>
      <c r="B26" s="573"/>
      <c r="C26" s="576" t="s">
        <v>39</v>
      </c>
      <c r="D26" s="9">
        <v>0</v>
      </c>
      <c r="E26" s="367"/>
      <c r="F26" s="283">
        <f t="shared" si="8"/>
        <v>0</v>
      </c>
      <c r="G26" s="367">
        <f t="shared" ref="G26:K26" si="17">G25</f>
        <v>43.1</v>
      </c>
      <c r="H26" s="16">
        <f>F26*G26/100</f>
        <v>0</v>
      </c>
      <c r="I26" s="367">
        <f t="shared" si="17"/>
        <v>98.04</v>
      </c>
      <c r="J26" s="16">
        <f>F26*I26/1000</f>
        <v>0</v>
      </c>
      <c r="K26" s="367">
        <f t="shared" si="17"/>
        <v>1.64</v>
      </c>
      <c r="L26" s="16">
        <f>F26*K26/1000</f>
        <v>0</v>
      </c>
      <c r="M26" s="597"/>
    </row>
    <row r="27" ht="19" customHeight="1" spans="1:13">
      <c r="A27" s="570"/>
      <c r="B27" s="573"/>
      <c r="C27" s="576" t="s">
        <v>40</v>
      </c>
      <c r="D27" s="9">
        <v>0</v>
      </c>
      <c r="E27" s="367"/>
      <c r="F27" s="283">
        <f t="shared" si="8"/>
        <v>0</v>
      </c>
      <c r="G27" s="367"/>
      <c r="H27" s="16">
        <f t="shared" ref="H26:H30" si="18">F27*G27/100</f>
        <v>0</v>
      </c>
      <c r="I27" s="367"/>
      <c r="J27" s="16">
        <f t="shared" si="10"/>
        <v>0</v>
      </c>
      <c r="K27" s="367"/>
      <c r="L27" s="16">
        <f t="shared" si="11"/>
        <v>0</v>
      </c>
      <c r="M27" s="597"/>
    </row>
    <row r="28" ht="19" customHeight="1" spans="1:13">
      <c r="A28" s="570"/>
      <c r="B28" s="573"/>
      <c r="C28" s="576" t="s">
        <v>41</v>
      </c>
      <c r="D28" s="11">
        <f>53+6.42</f>
        <v>59.42</v>
      </c>
      <c r="E28" s="367"/>
      <c r="F28" s="283">
        <f t="shared" si="8"/>
        <v>59.42</v>
      </c>
      <c r="G28" s="367">
        <f t="shared" ref="G28:K28" si="19">G22</f>
        <v>99.47</v>
      </c>
      <c r="H28" s="16">
        <f t="shared" si="18"/>
        <v>59.105</v>
      </c>
      <c r="I28" s="367">
        <f t="shared" si="19"/>
        <v>371.98</v>
      </c>
      <c r="J28" s="16">
        <f t="shared" si="10"/>
        <v>22.103</v>
      </c>
      <c r="K28" s="367">
        <f t="shared" si="19"/>
        <v>8.67</v>
      </c>
      <c r="L28" s="16">
        <f t="shared" si="11"/>
        <v>0.515</v>
      </c>
      <c r="M28" s="597"/>
    </row>
    <row r="29" ht="19" customHeight="1" spans="1:13">
      <c r="A29" s="570"/>
      <c r="B29" s="573"/>
      <c r="C29" s="576" t="s">
        <v>42</v>
      </c>
      <c r="D29" s="11">
        <v>0</v>
      </c>
      <c r="E29" s="367"/>
      <c r="F29" s="283">
        <f t="shared" si="8"/>
        <v>0</v>
      </c>
      <c r="G29" s="367">
        <f>'回收率（精炼） '!J19</f>
        <v>100</v>
      </c>
      <c r="H29" s="16">
        <f t="shared" si="18"/>
        <v>0</v>
      </c>
      <c r="I29" s="367"/>
      <c r="J29" s="16">
        <v>0</v>
      </c>
      <c r="K29" s="367"/>
      <c r="L29" s="16">
        <v>0</v>
      </c>
      <c r="M29" s="597"/>
    </row>
    <row r="30" ht="19" customHeight="1" spans="1:13">
      <c r="A30" s="570"/>
      <c r="B30" s="573"/>
      <c r="C30" s="576" t="s">
        <v>43</v>
      </c>
      <c r="D30" s="11">
        <v>10.54</v>
      </c>
      <c r="E30" s="367"/>
      <c r="F30" s="283">
        <f t="shared" si="8"/>
        <v>10.54</v>
      </c>
      <c r="G30" s="367">
        <f>'回收率（精炼） '!J21</f>
        <v>99.97</v>
      </c>
      <c r="H30" s="16">
        <f t="shared" si="18"/>
        <v>10.537</v>
      </c>
      <c r="I30" s="367">
        <f>'回收率（精炼） '!L21</f>
        <v>5.64</v>
      </c>
      <c r="J30" s="16">
        <f>F30*I30/1000</f>
        <v>0.059</v>
      </c>
      <c r="K30" s="367"/>
      <c r="L30" s="16">
        <v>0</v>
      </c>
      <c r="M30" s="597"/>
    </row>
    <row r="31" ht="18" customHeight="1" spans="1:13">
      <c r="A31" s="578"/>
      <c r="B31" s="573"/>
      <c r="C31" s="574" t="s">
        <v>44</v>
      </c>
      <c r="D31" s="11">
        <v>203.99</v>
      </c>
      <c r="E31" s="367">
        <f>(D31-F31)/D31*100</f>
        <v>17.94</v>
      </c>
      <c r="F31" s="283">
        <v>167.391</v>
      </c>
      <c r="G31" s="281">
        <f>H31/F31*100</f>
        <v>8.28</v>
      </c>
      <c r="H31" s="16">
        <v>13.858</v>
      </c>
      <c r="I31" s="281">
        <f>J31/F31*1000</f>
        <v>202.74</v>
      </c>
      <c r="J31" s="16">
        <v>33.937</v>
      </c>
      <c r="K31" s="281">
        <f>L31/F31*1000</f>
        <v>1.11</v>
      </c>
      <c r="L31" s="16">
        <v>0.186</v>
      </c>
      <c r="M31" s="597"/>
    </row>
    <row r="32" ht="19" customHeight="1" spans="1:13">
      <c r="A32" s="578"/>
      <c r="B32" s="573"/>
      <c r="C32" s="574" t="s">
        <v>45</v>
      </c>
      <c r="D32" s="11">
        <v>0</v>
      </c>
      <c r="E32" s="367"/>
      <c r="F32" s="283">
        <v>0</v>
      </c>
      <c r="G32" s="281"/>
      <c r="H32" s="16">
        <v>0</v>
      </c>
      <c r="I32" s="281"/>
      <c r="J32" s="16">
        <v>0</v>
      </c>
      <c r="K32" s="281"/>
      <c r="L32" s="16">
        <v>0</v>
      </c>
      <c r="M32" s="597"/>
    </row>
    <row r="33" ht="19" customHeight="1" spans="1:13">
      <c r="A33" s="578"/>
      <c r="B33" s="573"/>
      <c r="C33" s="574" t="s">
        <v>46</v>
      </c>
      <c r="D33" s="11">
        <v>6232.07</v>
      </c>
      <c r="E33" s="367">
        <f>(D33-F33)/D33*100</f>
        <v>65.56</v>
      </c>
      <c r="F33" s="283">
        <v>2146.357</v>
      </c>
      <c r="G33" s="281">
        <f>H33/F33*100</f>
        <v>1.58</v>
      </c>
      <c r="H33" s="16">
        <v>33.917</v>
      </c>
      <c r="I33" s="281">
        <f>J33/F33*1000</f>
        <v>4.38</v>
      </c>
      <c r="J33" s="16">
        <v>9.399</v>
      </c>
      <c r="K33" s="281">
        <f>L33/F33*1000</f>
        <v>0.19</v>
      </c>
      <c r="L33" s="16">
        <v>0.407</v>
      </c>
      <c r="M33" s="597"/>
    </row>
    <row r="34" ht="19" customHeight="1" spans="1:13">
      <c r="A34" s="578"/>
      <c r="B34" s="573"/>
      <c r="C34" s="574" t="s">
        <v>47</v>
      </c>
      <c r="D34" s="434">
        <v>4158</v>
      </c>
      <c r="E34" s="367">
        <f>E65</f>
        <v>54.91</v>
      </c>
      <c r="F34" s="283">
        <f>D34*(1-E34/100)</f>
        <v>1874.842</v>
      </c>
      <c r="G34" s="281">
        <f>G65</f>
        <v>0.05</v>
      </c>
      <c r="H34" s="16">
        <f>F34*G34/100</f>
        <v>0.937</v>
      </c>
      <c r="I34" s="281"/>
      <c r="J34" s="16">
        <v>0</v>
      </c>
      <c r="K34" s="281"/>
      <c r="L34" s="16">
        <v>0</v>
      </c>
      <c r="M34" s="597"/>
    </row>
    <row r="35" ht="19" customHeight="1" spans="1:13">
      <c r="A35" s="578"/>
      <c r="B35" s="573"/>
      <c r="C35" s="574" t="s">
        <v>48</v>
      </c>
      <c r="D35" s="11">
        <v>0</v>
      </c>
      <c r="E35" s="367">
        <v>0</v>
      </c>
      <c r="F35" s="283">
        <v>0</v>
      </c>
      <c r="G35" s="281">
        <v>0</v>
      </c>
      <c r="H35" s="16">
        <v>0</v>
      </c>
      <c r="I35" s="281">
        <v>0</v>
      </c>
      <c r="J35" s="16">
        <v>0</v>
      </c>
      <c r="K35" s="281">
        <v>0</v>
      </c>
      <c r="L35" s="16">
        <v>0</v>
      </c>
      <c r="M35" s="597"/>
    </row>
    <row r="36" ht="19" customHeight="1" spans="1:13">
      <c r="A36" s="578"/>
      <c r="B36" s="579" t="s">
        <v>49</v>
      </c>
      <c r="C36" s="580"/>
      <c r="D36" s="581"/>
      <c r="E36" s="367"/>
      <c r="F36" s="373"/>
      <c r="G36" s="367"/>
      <c r="H36" s="587">
        <f t="shared" ref="H36:L36" si="20">SUM(H5:H35)</f>
        <v>10313.468</v>
      </c>
      <c r="I36" s="367"/>
      <c r="J36" s="587">
        <f t="shared" si="20"/>
        <v>7924.247</v>
      </c>
      <c r="K36" s="367"/>
      <c r="L36" s="587">
        <f t="shared" si="20"/>
        <v>74.375</v>
      </c>
      <c r="M36" s="598"/>
    </row>
    <row r="37" ht="19" customHeight="1" spans="1:13">
      <c r="A37" s="570"/>
      <c r="B37" s="104" t="s">
        <v>16</v>
      </c>
      <c r="C37" s="95" t="s">
        <v>50</v>
      </c>
      <c r="D37" s="10">
        <v>29.0146</v>
      </c>
      <c r="E37" s="367"/>
      <c r="F37" s="411">
        <f t="shared" ref="F37:F40" si="21">D37</f>
        <v>29.0146</v>
      </c>
      <c r="G37" s="367"/>
      <c r="H37" s="16">
        <v>0</v>
      </c>
      <c r="I37" s="367">
        <v>999900</v>
      </c>
      <c r="J37" s="16">
        <f>F37*I37/1000000</f>
        <v>29.012</v>
      </c>
      <c r="K37" s="367"/>
      <c r="L37" s="16">
        <v>0</v>
      </c>
      <c r="M37" s="597"/>
    </row>
    <row r="38" ht="19" customHeight="1" spans="1:13">
      <c r="A38" s="570"/>
      <c r="B38" s="104"/>
      <c r="C38" s="95" t="s">
        <v>51</v>
      </c>
      <c r="D38" s="11">
        <f>10+17.54</f>
        <v>27.54</v>
      </c>
      <c r="E38" s="367"/>
      <c r="F38" s="394">
        <f t="shared" si="21"/>
        <v>27.54</v>
      </c>
      <c r="G38" s="367">
        <f>H38/F38*100</f>
        <v>99.84</v>
      </c>
      <c r="H38" s="16">
        <v>27.495</v>
      </c>
      <c r="I38" s="367"/>
      <c r="J38" s="16">
        <f>F38*I38/1000000</f>
        <v>0</v>
      </c>
      <c r="K38" s="367"/>
      <c r="L38" s="16">
        <v>0</v>
      </c>
      <c r="M38" s="597"/>
    </row>
    <row r="39" ht="19" customHeight="1" spans="1:13">
      <c r="A39" s="570"/>
      <c r="B39" s="104"/>
      <c r="C39" s="95" t="s">
        <v>52</v>
      </c>
      <c r="D39" s="11">
        <v>1</v>
      </c>
      <c r="E39" s="367"/>
      <c r="F39" s="394">
        <f t="shared" si="21"/>
        <v>1</v>
      </c>
      <c r="G39" s="367"/>
      <c r="H39" s="16">
        <v>0</v>
      </c>
      <c r="I39" s="367">
        <f>I37</f>
        <v>999900</v>
      </c>
      <c r="J39" s="16">
        <f>F39*I39/1000</f>
        <v>999.9</v>
      </c>
      <c r="K39" s="367"/>
      <c r="L39" s="16">
        <v>0</v>
      </c>
      <c r="M39" s="597"/>
    </row>
    <row r="40" ht="19" customHeight="1" spans="1:13">
      <c r="A40" s="570"/>
      <c r="B40" s="104"/>
      <c r="C40" s="95" t="s">
        <v>53</v>
      </c>
      <c r="D40" s="11">
        <v>4.46</v>
      </c>
      <c r="E40" s="367"/>
      <c r="F40" s="394">
        <f t="shared" si="21"/>
        <v>4.46</v>
      </c>
      <c r="G40" s="367"/>
      <c r="H40" s="16"/>
      <c r="I40" s="367">
        <f>J40/F40*1000</f>
        <v>126.46</v>
      </c>
      <c r="J40" s="16">
        <v>0.564</v>
      </c>
      <c r="K40" s="367"/>
      <c r="L40" s="16"/>
      <c r="M40" s="597"/>
    </row>
    <row r="41" ht="19" customHeight="1" spans="1:13">
      <c r="A41" s="570"/>
      <c r="B41" s="104"/>
      <c r="C41" s="95" t="s">
        <v>54</v>
      </c>
      <c r="D41" s="11">
        <v>9.08</v>
      </c>
      <c r="E41" s="367"/>
      <c r="F41" s="394">
        <f t="shared" ref="F41:F49" si="22">D41</f>
        <v>9.08</v>
      </c>
      <c r="G41" s="367"/>
      <c r="H41" s="16"/>
      <c r="I41" s="367">
        <f>J41/F41*1000</f>
        <v>14.54</v>
      </c>
      <c r="J41" s="16">
        <v>0.132</v>
      </c>
      <c r="K41" s="367"/>
      <c r="L41" s="16"/>
      <c r="M41" s="597"/>
    </row>
    <row r="42" ht="19" customHeight="1" spans="1:13">
      <c r="A42" s="570" t="s">
        <v>55</v>
      </c>
      <c r="B42" s="104"/>
      <c r="C42" s="574" t="s">
        <v>56</v>
      </c>
      <c r="D42" s="9">
        <v>21</v>
      </c>
      <c r="E42" s="367">
        <v>0</v>
      </c>
      <c r="F42" s="283">
        <f t="shared" si="22"/>
        <v>21</v>
      </c>
      <c r="G42" s="281">
        <v>25</v>
      </c>
      <c r="H42" s="16">
        <f>F42*G42/100</f>
        <v>5.25</v>
      </c>
      <c r="I42" s="281"/>
      <c r="J42" s="16">
        <v>0</v>
      </c>
      <c r="K42" s="281"/>
      <c r="L42" s="16">
        <v>0</v>
      </c>
      <c r="M42" s="597"/>
    </row>
    <row r="43" ht="19" customHeight="1" spans="1:13">
      <c r="A43" s="570"/>
      <c r="B43" s="567" t="s">
        <v>23</v>
      </c>
      <c r="C43" s="495" t="s">
        <v>57</v>
      </c>
      <c r="D43" s="9">
        <f>4986.73-200</f>
        <v>4786.73</v>
      </c>
      <c r="E43" s="367"/>
      <c r="F43" s="9">
        <f t="shared" si="22"/>
        <v>4786.73</v>
      </c>
      <c r="G43" s="281">
        <f t="shared" ref="G43:K43" si="23">G22</f>
        <v>99.47</v>
      </c>
      <c r="H43" s="16">
        <f t="shared" ref="H43:H48" si="24">F43*G43/100</f>
        <v>4761.36</v>
      </c>
      <c r="I43" s="281">
        <f t="shared" si="23"/>
        <v>371.98</v>
      </c>
      <c r="J43" s="16">
        <f t="shared" ref="J43:J49" si="25">F43*I43/1000</f>
        <v>1780.568</v>
      </c>
      <c r="K43" s="281">
        <f t="shared" si="23"/>
        <v>8.67</v>
      </c>
      <c r="L43" s="127">
        <f t="shared" ref="L43:L48" si="26">F43*K43/1000</f>
        <v>41.501</v>
      </c>
      <c r="M43" s="599"/>
    </row>
    <row r="44" ht="19" customHeight="1" spans="1:13">
      <c r="A44" s="570"/>
      <c r="B44" s="570"/>
      <c r="C44" s="495" t="s">
        <v>58</v>
      </c>
      <c r="D44" s="582">
        <f>5160.74-410</f>
        <v>4750.74</v>
      </c>
      <c r="E44" s="588"/>
      <c r="F44" s="582">
        <f t="shared" si="22"/>
        <v>4750.74</v>
      </c>
      <c r="G44" s="589">
        <f>G22</f>
        <v>99.47</v>
      </c>
      <c r="H44" s="127">
        <f t="shared" si="24"/>
        <v>4725.561</v>
      </c>
      <c r="I44" s="589">
        <f>I43</f>
        <v>371.98</v>
      </c>
      <c r="J44" s="127">
        <f t="shared" si="25"/>
        <v>1767.18</v>
      </c>
      <c r="K44" s="589">
        <f>K43</f>
        <v>8.67</v>
      </c>
      <c r="L44" s="127">
        <f t="shared" si="26"/>
        <v>41.189</v>
      </c>
      <c r="M44" s="597"/>
    </row>
    <row r="45" ht="19" customHeight="1" spans="1:13">
      <c r="A45" s="570"/>
      <c r="B45" s="570"/>
      <c r="C45" s="495" t="s">
        <v>59</v>
      </c>
      <c r="D45" s="495">
        <v>390.8</v>
      </c>
      <c r="E45" s="588"/>
      <c r="F45" s="582">
        <f t="shared" si="22"/>
        <v>390.8</v>
      </c>
      <c r="G45" s="589">
        <f t="shared" ref="G45:K45" si="27">G43</f>
        <v>99.47</v>
      </c>
      <c r="H45" s="127">
        <f t="shared" si="24"/>
        <v>388.729</v>
      </c>
      <c r="I45" s="589">
        <f t="shared" si="27"/>
        <v>371.98</v>
      </c>
      <c r="J45" s="127">
        <f t="shared" si="25"/>
        <v>145.37</v>
      </c>
      <c r="K45" s="589">
        <f t="shared" si="27"/>
        <v>8.67</v>
      </c>
      <c r="L45" s="127">
        <f t="shared" si="26"/>
        <v>3.388</v>
      </c>
      <c r="M45" s="597"/>
    </row>
    <row r="46" ht="19" customHeight="1" spans="1:13">
      <c r="A46" s="570"/>
      <c r="B46" s="570"/>
      <c r="C46" s="11" t="s">
        <v>41</v>
      </c>
      <c r="D46" s="11">
        <v>506.2</v>
      </c>
      <c r="E46" s="367"/>
      <c r="F46" s="582">
        <f t="shared" si="22"/>
        <v>506.2</v>
      </c>
      <c r="G46" s="281">
        <f>G45</f>
        <v>99.47</v>
      </c>
      <c r="H46" s="127">
        <f t="shared" si="24"/>
        <v>503.517</v>
      </c>
      <c r="I46" s="281">
        <f>I45</f>
        <v>371.98</v>
      </c>
      <c r="J46" s="127">
        <f t="shared" si="25"/>
        <v>188.296</v>
      </c>
      <c r="K46" s="281">
        <f>K22</f>
        <v>8.67</v>
      </c>
      <c r="L46" s="127">
        <f t="shared" si="26"/>
        <v>4.389</v>
      </c>
      <c r="M46" s="597"/>
    </row>
    <row r="47" ht="19" customHeight="1" spans="1:13">
      <c r="A47" s="570"/>
      <c r="B47" s="570"/>
      <c r="C47" s="11" t="s">
        <v>60</v>
      </c>
      <c r="D47" s="11">
        <f>F47/(1-E47/100)</f>
        <v>23.02</v>
      </c>
      <c r="E47" s="367"/>
      <c r="F47" s="11">
        <f>18.07+3.95+1</f>
        <v>23.02</v>
      </c>
      <c r="G47" s="281">
        <v>13.84</v>
      </c>
      <c r="H47" s="127">
        <f t="shared" si="24"/>
        <v>3.186</v>
      </c>
      <c r="I47" s="281">
        <f>55890+3150</f>
        <v>59040</v>
      </c>
      <c r="J47" s="127">
        <f t="shared" si="25"/>
        <v>1359.101</v>
      </c>
      <c r="K47" s="281">
        <f>1220+300+60</f>
        <v>1580</v>
      </c>
      <c r="L47" s="127">
        <f t="shared" si="26"/>
        <v>36.372</v>
      </c>
      <c r="M47" s="597"/>
    </row>
    <row r="48" ht="19" customHeight="1" spans="1:13">
      <c r="A48" s="570"/>
      <c r="B48" s="570"/>
      <c r="C48" s="11" t="s">
        <v>61</v>
      </c>
      <c r="D48" s="11">
        <f>F48/(1-E48/100)</f>
        <v>24</v>
      </c>
      <c r="E48" s="367"/>
      <c r="F48" s="11">
        <f>19.05+3.95+1</f>
        <v>24</v>
      </c>
      <c r="G48" s="281">
        <v>14.29</v>
      </c>
      <c r="H48" s="127">
        <f t="shared" si="24"/>
        <v>3.43</v>
      </c>
      <c r="I48" s="281">
        <f>61090+3050</f>
        <v>64140</v>
      </c>
      <c r="J48" s="127">
        <f t="shared" si="25"/>
        <v>1539.36</v>
      </c>
      <c r="K48" s="281">
        <f>1670+130+60</f>
        <v>1860</v>
      </c>
      <c r="L48" s="127">
        <f t="shared" si="26"/>
        <v>44.64</v>
      </c>
      <c r="M48" s="597"/>
    </row>
    <row r="49" ht="19" customHeight="1" spans="1:13">
      <c r="A49" s="570"/>
      <c r="B49" s="570"/>
      <c r="C49" s="11" t="s">
        <v>62</v>
      </c>
      <c r="D49" s="9">
        <f>1648.05+1011.94+128.6+2.2</f>
        <v>2790.79</v>
      </c>
      <c r="E49" s="367"/>
      <c r="F49" s="9">
        <f t="shared" si="22"/>
        <v>2790.79</v>
      </c>
      <c r="G49" s="281">
        <f>'回收率（精炼） '!J25</f>
        <v>100</v>
      </c>
      <c r="H49" s="127">
        <f>F49*99.9972/100</f>
        <v>2790.712</v>
      </c>
      <c r="I49" s="281">
        <f>'回收率（精炼） '!L25</f>
        <v>5.52</v>
      </c>
      <c r="J49" s="127">
        <f t="shared" si="25"/>
        <v>15.405</v>
      </c>
      <c r="K49" s="281"/>
      <c r="L49" s="127">
        <v>0</v>
      </c>
      <c r="M49" s="597"/>
    </row>
    <row r="50" ht="19" customHeight="1" spans="1:13">
      <c r="A50" s="570"/>
      <c r="B50" s="570"/>
      <c r="C50" s="11" t="s">
        <v>63</v>
      </c>
      <c r="D50" s="9">
        <f>19.7+20.9+0.1+414.48+319.22</f>
        <v>774.4</v>
      </c>
      <c r="E50" s="367">
        <f>(D50-F50)/D50*100</f>
        <v>29.28</v>
      </c>
      <c r="F50" s="9">
        <f>291.2501+227.71+28.67</f>
        <v>547.63</v>
      </c>
      <c r="G50" s="589">
        <f t="shared" ref="G50:G56" si="28">H50/F50*100</f>
        <v>16.1</v>
      </c>
      <c r="H50" s="127">
        <f>4.65+83.504</f>
        <v>88.154</v>
      </c>
      <c r="I50" s="589">
        <f t="shared" ref="I50:I56" si="29">J50/F50*1000</f>
        <v>64314.19</v>
      </c>
      <c r="J50" s="127">
        <f>33555.07+1665.31</f>
        <v>35220.38</v>
      </c>
      <c r="K50" s="281">
        <f>L50/F50*1000</f>
        <v>1589.7</v>
      </c>
      <c r="L50" s="127">
        <f>820.459+41.11+9</f>
        <v>870.569</v>
      </c>
      <c r="M50" s="597"/>
    </row>
    <row r="51" ht="19" customHeight="1" spans="1:13">
      <c r="A51" s="570"/>
      <c r="B51" s="570"/>
      <c r="C51" s="345" t="s">
        <v>64</v>
      </c>
      <c r="D51" s="345">
        <f>145+4197+4038+70</f>
        <v>8450</v>
      </c>
      <c r="E51" s="586"/>
      <c r="F51" s="345">
        <f t="shared" ref="F51:F56" si="30">D51</f>
        <v>8450</v>
      </c>
      <c r="G51" s="590">
        <f>H51/F51*1000</f>
        <v>48.75</v>
      </c>
      <c r="H51" s="591">
        <f>(145*35.13+4142*49.76+3913*50.21+70*60.85)/1000</f>
        <v>411.931</v>
      </c>
      <c r="I51" s="590"/>
      <c r="J51" s="127">
        <f t="shared" ref="J51:J53" si="31">F51*I51/1000</f>
        <v>0</v>
      </c>
      <c r="K51" s="590"/>
      <c r="L51" s="127">
        <f>F51*K51/1000</f>
        <v>0</v>
      </c>
      <c r="M51" s="597"/>
    </row>
    <row r="52" ht="19" customHeight="1" spans="1:13">
      <c r="A52" s="570"/>
      <c r="B52" s="570"/>
      <c r="C52" s="345" t="s">
        <v>43</v>
      </c>
      <c r="D52" s="345">
        <v>2.16</v>
      </c>
      <c r="E52" s="586"/>
      <c r="F52" s="345">
        <f t="shared" si="30"/>
        <v>2.16</v>
      </c>
      <c r="G52" s="590">
        <f>'回收率（精炼） '!J19</f>
        <v>100</v>
      </c>
      <c r="H52" s="591">
        <f>F52*G52/100</f>
        <v>2.16</v>
      </c>
      <c r="I52" s="590"/>
      <c r="J52" s="127">
        <f t="shared" si="31"/>
        <v>0</v>
      </c>
      <c r="K52" s="590"/>
      <c r="L52" s="127">
        <v>0</v>
      </c>
      <c r="M52" s="597"/>
    </row>
    <row r="53" ht="19" customHeight="1" spans="1:13">
      <c r="A53" s="570"/>
      <c r="B53" s="578"/>
      <c r="C53" s="345" t="s">
        <v>65</v>
      </c>
      <c r="D53" s="577">
        <v>52.456</v>
      </c>
      <c r="E53" s="586"/>
      <c r="F53" s="577">
        <f t="shared" si="30"/>
        <v>52.456</v>
      </c>
      <c r="G53" s="281">
        <f>'回收率（精炼） '!J25</f>
        <v>100</v>
      </c>
      <c r="H53" s="16">
        <f>F53*G53/100</f>
        <v>52.456</v>
      </c>
      <c r="I53" s="281">
        <f>'回收率（精炼） '!L25</f>
        <v>5.52</v>
      </c>
      <c r="J53" s="127">
        <f t="shared" si="31"/>
        <v>0.29</v>
      </c>
      <c r="K53" s="590"/>
      <c r="L53" s="127">
        <v>0</v>
      </c>
      <c r="M53" s="597"/>
    </row>
    <row r="54" ht="19" customHeight="1" spans="1:13">
      <c r="A54" s="570"/>
      <c r="B54" s="583" t="s">
        <v>66</v>
      </c>
      <c r="C54" s="11" t="s">
        <v>67</v>
      </c>
      <c r="D54" s="111">
        <v>3412.6304</v>
      </c>
      <c r="E54" s="586"/>
      <c r="F54" s="111">
        <f t="shared" si="30"/>
        <v>3412.6304</v>
      </c>
      <c r="G54" s="590">
        <f t="shared" si="28"/>
        <v>100</v>
      </c>
      <c r="H54" s="113">
        <v>3412.5447</v>
      </c>
      <c r="I54" s="590">
        <f t="shared" si="29"/>
        <v>6.13</v>
      </c>
      <c r="J54" s="127">
        <v>20.907</v>
      </c>
      <c r="K54" s="590"/>
      <c r="L54" s="127">
        <v>0</v>
      </c>
      <c r="M54" s="597"/>
    </row>
    <row r="55" ht="19" customHeight="1" spans="1:13">
      <c r="A55" s="570"/>
      <c r="B55" s="584"/>
      <c r="C55" s="11" t="s">
        <v>68</v>
      </c>
      <c r="D55" s="111">
        <v>120.2117</v>
      </c>
      <c r="E55" s="586"/>
      <c r="F55" s="111">
        <f t="shared" si="30"/>
        <v>120.2117</v>
      </c>
      <c r="G55" s="590">
        <f t="shared" si="28"/>
        <v>99.99</v>
      </c>
      <c r="H55" s="113">
        <v>120.1996</v>
      </c>
      <c r="I55" s="590">
        <f t="shared" si="29"/>
        <v>0</v>
      </c>
      <c r="J55" s="127">
        <v>0</v>
      </c>
      <c r="K55" s="590"/>
      <c r="L55" s="127">
        <v>0</v>
      </c>
      <c r="M55" s="597"/>
    </row>
    <row r="56" ht="19" customHeight="1" spans="1:13">
      <c r="A56" s="570"/>
      <c r="B56" s="585"/>
      <c r="C56" s="11" t="s">
        <v>69</v>
      </c>
      <c r="D56" s="111">
        <v>10.7953</v>
      </c>
      <c r="E56" s="586"/>
      <c r="F56" s="111">
        <f t="shared" si="30"/>
        <v>10.7953</v>
      </c>
      <c r="G56" s="590">
        <f t="shared" si="28"/>
        <v>99.99</v>
      </c>
      <c r="H56" s="113">
        <v>10.7942</v>
      </c>
      <c r="I56" s="590">
        <f t="shared" si="29"/>
        <v>0</v>
      </c>
      <c r="J56" s="127">
        <v>0</v>
      </c>
      <c r="K56" s="590"/>
      <c r="L56" s="127">
        <v>0</v>
      </c>
      <c r="M56" s="597"/>
    </row>
    <row r="57" ht="19" customHeight="1" spans="1:13">
      <c r="A57" s="578"/>
      <c r="B57" s="579" t="s">
        <v>49</v>
      </c>
      <c r="C57" s="580"/>
      <c r="D57" s="11"/>
      <c r="E57" s="367"/>
      <c r="F57" s="11"/>
      <c r="G57" s="281"/>
      <c r="H57" s="592">
        <f t="shared" ref="H57:L57" si="32">SUM(H37:H56)</f>
        <v>17307.4795</v>
      </c>
      <c r="I57" s="281"/>
      <c r="J57" s="587">
        <f t="shared" si="32"/>
        <v>43066.465</v>
      </c>
      <c r="K57" s="281"/>
      <c r="L57" s="587">
        <f t="shared" si="32"/>
        <v>1042.048</v>
      </c>
      <c r="M57" s="598"/>
    </row>
    <row r="58" ht="19" customHeight="1" spans="1:13">
      <c r="A58" s="570" t="s">
        <v>70</v>
      </c>
      <c r="B58" s="573" t="s">
        <v>23</v>
      </c>
      <c r="C58" s="11" t="s">
        <v>27</v>
      </c>
      <c r="D58" s="11">
        <f>5996.2+7990</f>
        <v>13986.2</v>
      </c>
      <c r="E58" s="367"/>
      <c r="F58" s="283">
        <f t="shared" ref="F58:F64" si="33">D58</f>
        <v>13986.2</v>
      </c>
      <c r="G58" s="281">
        <f t="shared" ref="G58:K58" si="34">G13</f>
        <v>1.77</v>
      </c>
      <c r="H58" s="16">
        <f>F58*G58/100</f>
        <v>247.556</v>
      </c>
      <c r="I58" s="281">
        <f t="shared" si="34"/>
        <v>1.98</v>
      </c>
      <c r="J58" s="16">
        <f t="shared" ref="J58:J67" si="35">F58*I58/1000</f>
        <v>27.693</v>
      </c>
      <c r="K58" s="281">
        <f t="shared" si="34"/>
        <v>0.04</v>
      </c>
      <c r="L58" s="16">
        <f t="shared" ref="L58:L67" si="36">F58*K58/1000</f>
        <v>0.559</v>
      </c>
      <c r="M58" s="600"/>
    </row>
    <row r="59" ht="19" customHeight="1" spans="1:13">
      <c r="A59" s="570"/>
      <c r="B59" s="573"/>
      <c r="C59" s="11" t="s">
        <v>24</v>
      </c>
      <c r="D59" s="11">
        <v>1004</v>
      </c>
      <c r="E59" s="367">
        <v>9.1</v>
      </c>
      <c r="F59" s="283">
        <f>D59*(1-E59/100)</f>
        <v>912.636</v>
      </c>
      <c r="G59" s="281">
        <f>25.34+4+2+2</f>
        <v>33.34</v>
      </c>
      <c r="H59" s="16">
        <f>F59*G59/100</f>
        <v>304.273</v>
      </c>
      <c r="I59" s="281">
        <v>34.88</v>
      </c>
      <c r="J59" s="16">
        <f t="shared" si="35"/>
        <v>31.833</v>
      </c>
      <c r="K59" s="281">
        <v>0.34</v>
      </c>
      <c r="L59" s="16">
        <f t="shared" si="36"/>
        <v>0.31</v>
      </c>
      <c r="M59" s="601"/>
    </row>
    <row r="60" ht="19" customHeight="1" spans="1:12">
      <c r="A60" s="570"/>
      <c r="B60" s="573"/>
      <c r="C60" s="11" t="s">
        <v>71</v>
      </c>
      <c r="D60" s="9">
        <v>765.14</v>
      </c>
      <c r="E60" s="367"/>
      <c r="F60" s="283">
        <f t="shared" si="33"/>
        <v>765.14</v>
      </c>
      <c r="G60" s="281">
        <f t="shared" ref="G60:G62" si="37">H60/F60*100</f>
        <v>23.29</v>
      </c>
      <c r="H60" s="16">
        <v>178.201</v>
      </c>
      <c r="I60" s="281">
        <v>31.86</v>
      </c>
      <c r="J60" s="16">
        <f t="shared" si="35"/>
        <v>24.377</v>
      </c>
      <c r="K60" s="281">
        <v>0.2</v>
      </c>
      <c r="L60" s="16">
        <f t="shared" si="36"/>
        <v>0.153</v>
      </c>
    </row>
    <row r="61" ht="19" customHeight="1" spans="1:13">
      <c r="A61" s="570"/>
      <c r="B61" s="573"/>
      <c r="C61" s="11" t="s">
        <v>72</v>
      </c>
      <c r="D61" s="9">
        <v>765.14</v>
      </c>
      <c r="E61" s="367"/>
      <c r="F61" s="283">
        <f t="shared" si="33"/>
        <v>765.14</v>
      </c>
      <c r="G61" s="281">
        <f t="shared" si="37"/>
        <v>0.31</v>
      </c>
      <c r="H61" s="16">
        <v>2.372</v>
      </c>
      <c r="I61" s="281">
        <v>0.8</v>
      </c>
      <c r="J61" s="16">
        <f t="shared" si="35"/>
        <v>0.612</v>
      </c>
      <c r="K61" s="281"/>
      <c r="L61" s="16">
        <f t="shared" si="36"/>
        <v>0</v>
      </c>
      <c r="M61" s="602"/>
    </row>
    <row r="62" ht="19" customHeight="1" spans="1:13">
      <c r="A62" s="570"/>
      <c r="B62" s="573"/>
      <c r="C62" s="11" t="s">
        <v>73</v>
      </c>
      <c r="D62" s="9">
        <v>765.14</v>
      </c>
      <c r="E62" s="367"/>
      <c r="F62" s="283">
        <f t="shared" si="33"/>
        <v>765.14</v>
      </c>
      <c r="G62" s="281">
        <f t="shared" si="37"/>
        <v>0.27</v>
      </c>
      <c r="H62" s="16">
        <v>2.066</v>
      </c>
      <c r="I62" s="281">
        <v>1.3</v>
      </c>
      <c r="J62" s="16">
        <f t="shared" si="35"/>
        <v>0.995</v>
      </c>
      <c r="K62" s="281"/>
      <c r="L62" s="16">
        <f t="shared" si="36"/>
        <v>0</v>
      </c>
      <c r="M62" s="603"/>
    </row>
    <row r="63" ht="19" customHeight="1" spans="1:13">
      <c r="A63" s="570"/>
      <c r="B63" s="573"/>
      <c r="C63" s="11" t="s">
        <v>74</v>
      </c>
      <c r="D63" s="9">
        <v>220.23</v>
      </c>
      <c r="E63" s="367"/>
      <c r="F63" s="283">
        <f t="shared" si="33"/>
        <v>220.23</v>
      </c>
      <c r="G63" s="281">
        <f t="shared" ref="G63:K63" si="38">G58</f>
        <v>1.77</v>
      </c>
      <c r="H63" s="16">
        <v>4.163</v>
      </c>
      <c r="I63" s="281">
        <f t="shared" si="38"/>
        <v>1.98</v>
      </c>
      <c r="J63" s="16">
        <f t="shared" si="35"/>
        <v>0.436</v>
      </c>
      <c r="K63" s="281">
        <f t="shared" si="38"/>
        <v>0.04</v>
      </c>
      <c r="L63" s="16">
        <f t="shared" si="36"/>
        <v>0.009</v>
      </c>
      <c r="M63" s="604"/>
    </row>
    <row r="64" ht="19" customHeight="1" spans="1:13">
      <c r="A64" s="570"/>
      <c r="B64" s="573"/>
      <c r="C64" s="11" t="s">
        <v>75</v>
      </c>
      <c r="D64" s="9">
        <v>117.819</v>
      </c>
      <c r="E64" s="367"/>
      <c r="F64" s="283">
        <f t="shared" si="33"/>
        <v>117.819</v>
      </c>
      <c r="G64" s="281">
        <f t="shared" ref="G64:K64" si="39">G63</f>
        <v>1.77</v>
      </c>
      <c r="H64" s="16">
        <v>4.53</v>
      </c>
      <c r="I64" s="281">
        <f t="shared" si="39"/>
        <v>1.98</v>
      </c>
      <c r="J64" s="16">
        <f t="shared" si="35"/>
        <v>0.233</v>
      </c>
      <c r="K64" s="281">
        <f t="shared" si="39"/>
        <v>0.04</v>
      </c>
      <c r="L64" s="16">
        <f t="shared" si="36"/>
        <v>0.005</v>
      </c>
      <c r="M64" s="604"/>
    </row>
    <row r="65" ht="19" customHeight="1" spans="1:13">
      <c r="A65" s="570"/>
      <c r="B65" s="573"/>
      <c r="C65" s="11" t="s">
        <v>47</v>
      </c>
      <c r="D65" s="11">
        <v>942.84</v>
      </c>
      <c r="E65" s="367">
        <f>(1-F65/D65)*100</f>
        <v>54.91</v>
      </c>
      <c r="F65" s="283">
        <v>425.112</v>
      </c>
      <c r="G65" s="281">
        <f>H65/F65*100</f>
        <v>0.05</v>
      </c>
      <c r="H65" s="16">
        <v>0.219</v>
      </c>
      <c r="I65" s="281"/>
      <c r="J65" s="16">
        <f t="shared" si="35"/>
        <v>0</v>
      </c>
      <c r="K65" s="281"/>
      <c r="L65" s="16">
        <f t="shared" si="36"/>
        <v>0</v>
      </c>
      <c r="M65" s="604"/>
    </row>
    <row r="66" ht="19" customHeight="1" spans="1:13">
      <c r="A66" s="570"/>
      <c r="B66" s="573" t="s">
        <v>66</v>
      </c>
      <c r="C66" s="574" t="s">
        <v>76</v>
      </c>
      <c r="D66" s="11">
        <v>22914.9</v>
      </c>
      <c r="E66" s="367">
        <v>6.67</v>
      </c>
      <c r="F66" s="283">
        <f t="shared" ref="F66:F68" si="40">D66*(1-E66/100)</f>
        <v>21386.476</v>
      </c>
      <c r="G66" s="281">
        <v>0.34</v>
      </c>
      <c r="H66" s="16">
        <f t="shared" ref="H66:H68" si="41">F66*G66/100</f>
        <v>72.714</v>
      </c>
      <c r="I66" s="647">
        <v>3.098</v>
      </c>
      <c r="J66" s="16">
        <f t="shared" si="35"/>
        <v>66.255</v>
      </c>
      <c r="K66" s="281"/>
      <c r="L66" s="16">
        <f t="shared" si="36"/>
        <v>0</v>
      </c>
      <c r="M66" s="604"/>
    </row>
    <row r="67" ht="19" customHeight="1" spans="1:13">
      <c r="A67" s="570"/>
      <c r="B67" s="573"/>
      <c r="C67" s="574" t="s">
        <v>77</v>
      </c>
      <c r="D67" s="11">
        <v>16109.38</v>
      </c>
      <c r="E67" s="367">
        <v>7.64</v>
      </c>
      <c r="F67" s="283">
        <f t="shared" si="40"/>
        <v>14878.623</v>
      </c>
      <c r="G67" s="281">
        <v>0.26</v>
      </c>
      <c r="H67" s="16">
        <f t="shared" si="41"/>
        <v>38.684</v>
      </c>
      <c r="I67" s="281">
        <v>6.38</v>
      </c>
      <c r="J67" s="16">
        <f t="shared" si="35"/>
        <v>94.926</v>
      </c>
      <c r="K67" s="281"/>
      <c r="L67" s="16">
        <f t="shared" si="36"/>
        <v>0</v>
      </c>
      <c r="M67" s="604"/>
    </row>
    <row r="68" ht="19" customHeight="1" spans="1:13">
      <c r="A68" s="570"/>
      <c r="B68" s="573"/>
      <c r="C68" s="574" t="s">
        <v>78</v>
      </c>
      <c r="D68" s="9">
        <v>220</v>
      </c>
      <c r="E68" s="367">
        <v>30.16</v>
      </c>
      <c r="F68" s="283">
        <f t="shared" si="40"/>
        <v>153.648</v>
      </c>
      <c r="G68" s="281">
        <v>0.02</v>
      </c>
      <c r="H68" s="16">
        <f t="shared" si="41"/>
        <v>0.031</v>
      </c>
      <c r="I68" s="281">
        <v>0</v>
      </c>
      <c r="J68" s="16"/>
      <c r="K68" s="281">
        <v>0</v>
      </c>
      <c r="L68" s="16"/>
      <c r="M68" s="604"/>
    </row>
    <row r="69" ht="19" customHeight="1" spans="1:13">
      <c r="A69" s="578"/>
      <c r="B69" s="605" t="s">
        <v>49</v>
      </c>
      <c r="C69" s="606"/>
      <c r="D69" s="11"/>
      <c r="E69" s="367"/>
      <c r="F69" s="283"/>
      <c r="G69" s="281"/>
      <c r="H69" s="587">
        <f>SUM(H58:H68)</f>
        <v>854.809</v>
      </c>
      <c r="I69" s="281"/>
      <c r="J69" s="587">
        <f>SUM(J58:J67)</f>
        <v>247.36</v>
      </c>
      <c r="K69" s="281"/>
      <c r="L69" s="587">
        <f>SUM(L58:L67)</f>
        <v>1.036</v>
      </c>
      <c r="M69" s="658"/>
    </row>
    <row r="70" ht="19" customHeight="1" spans="1:13">
      <c r="A70" s="607" t="s">
        <v>79</v>
      </c>
      <c r="B70" s="607"/>
      <c r="C70" s="607"/>
      <c r="D70" s="491"/>
      <c r="E70" s="637"/>
      <c r="F70" s="491"/>
      <c r="G70" s="638"/>
      <c r="H70" s="639">
        <f t="shared" ref="H70:L70" si="42">H36+H57+H69</f>
        <v>28475.7565</v>
      </c>
      <c r="I70" s="639"/>
      <c r="J70" s="639">
        <f t="shared" si="42"/>
        <v>51238.072</v>
      </c>
      <c r="K70" s="639"/>
      <c r="L70" s="639">
        <f t="shared" si="42"/>
        <v>1117.459</v>
      </c>
      <c r="M70" s="659"/>
    </row>
    <row r="71" ht="21" spans="1:13">
      <c r="A71" s="79" t="s">
        <v>80</v>
      </c>
      <c r="B71" s="79"/>
      <c r="C71" s="79"/>
      <c r="D71" s="79"/>
      <c r="E71" s="79"/>
      <c r="F71" s="79"/>
      <c r="G71" s="79"/>
      <c r="H71" s="79"/>
      <c r="I71" s="79"/>
      <c r="J71" s="79"/>
      <c r="K71" s="79"/>
      <c r="L71" s="79"/>
      <c r="M71" s="660"/>
    </row>
    <row r="72" ht="18" spans="1:13">
      <c r="A72" s="608" t="s">
        <v>81</v>
      </c>
      <c r="B72" s="608"/>
      <c r="C72" s="608"/>
      <c r="D72" s="608"/>
      <c r="E72" s="608"/>
      <c r="F72" s="608"/>
      <c r="G72" s="608"/>
      <c r="H72" s="608"/>
      <c r="I72" s="608"/>
      <c r="J72" s="608"/>
      <c r="K72" s="608"/>
      <c r="L72" s="608"/>
      <c r="M72" s="661"/>
    </row>
    <row r="73" ht="19" customHeight="1" spans="1:13">
      <c r="A73" s="609" t="s">
        <v>3</v>
      </c>
      <c r="B73" s="610"/>
      <c r="C73" s="283" t="s">
        <v>82</v>
      </c>
      <c r="D73" s="283" t="s">
        <v>5</v>
      </c>
      <c r="E73" s="283" t="s">
        <v>6</v>
      </c>
      <c r="F73" s="283" t="s">
        <v>7</v>
      </c>
      <c r="G73" s="640" t="s">
        <v>8</v>
      </c>
      <c r="H73" s="640"/>
      <c r="I73" s="564" t="s">
        <v>9</v>
      </c>
      <c r="J73" s="564"/>
      <c r="K73" s="564" t="s">
        <v>10</v>
      </c>
      <c r="L73" s="564"/>
      <c r="M73" s="662"/>
    </row>
    <row r="74" ht="19" customHeight="1" spans="1:13">
      <c r="A74" s="611"/>
      <c r="B74" s="612"/>
      <c r="C74" s="283"/>
      <c r="D74" s="283" t="s">
        <v>11</v>
      </c>
      <c r="E74" s="283" t="s">
        <v>12</v>
      </c>
      <c r="F74" s="283" t="s">
        <v>11</v>
      </c>
      <c r="G74" s="640" t="s">
        <v>12</v>
      </c>
      <c r="H74" s="640" t="s">
        <v>11</v>
      </c>
      <c r="I74" s="564" t="s">
        <v>13</v>
      </c>
      <c r="J74" s="564" t="s">
        <v>14</v>
      </c>
      <c r="K74" s="564" t="s">
        <v>13</v>
      </c>
      <c r="L74" s="564" t="s">
        <v>14</v>
      </c>
      <c r="M74" s="663"/>
    </row>
    <row r="75" ht="19" customHeight="1" spans="1:13">
      <c r="A75" s="569" t="s">
        <v>83</v>
      </c>
      <c r="B75" s="613" t="s">
        <v>16</v>
      </c>
      <c r="C75" s="572" t="s">
        <v>17</v>
      </c>
      <c r="D75" s="50">
        <v>84155.12</v>
      </c>
      <c r="E75" s="394">
        <f>(D75-F75)/D75*100</f>
        <v>8.32</v>
      </c>
      <c r="F75" s="283">
        <v>77156.528</v>
      </c>
      <c r="G75" s="394">
        <f t="shared" ref="G75:G77" si="43">H75/F75*100</f>
        <v>25.72</v>
      </c>
      <c r="H75" s="283">
        <v>19841.681</v>
      </c>
      <c r="I75" s="394">
        <f>J75/F75*1000</f>
        <v>118.3</v>
      </c>
      <c r="J75" s="648">
        <v>9127.248</v>
      </c>
      <c r="K75" s="394">
        <f>L75/F75*1000</f>
        <v>2.37</v>
      </c>
      <c r="L75" s="283">
        <v>182.548</v>
      </c>
      <c r="M75" s="663"/>
    </row>
    <row r="76" ht="19" customHeight="1" spans="1:13">
      <c r="A76" s="569"/>
      <c r="B76" s="614"/>
      <c r="C76" s="572" t="s">
        <v>19</v>
      </c>
      <c r="D76" s="50">
        <v>334.94</v>
      </c>
      <c r="E76" s="394"/>
      <c r="F76" s="283">
        <f t="shared" ref="F76:F79" si="44">D76</f>
        <v>334.94</v>
      </c>
      <c r="G76" s="394">
        <f t="shared" si="43"/>
        <v>96.56</v>
      </c>
      <c r="H76" s="283">
        <v>323.418</v>
      </c>
      <c r="I76" s="394"/>
      <c r="J76" s="283"/>
      <c r="K76" s="394"/>
      <c r="L76" s="283"/>
      <c r="M76" s="662"/>
    </row>
    <row r="77" ht="19" customHeight="1" spans="1:13">
      <c r="A77" s="569"/>
      <c r="B77" s="569" t="s">
        <v>84</v>
      </c>
      <c r="C77" s="572" t="s">
        <v>21</v>
      </c>
      <c r="D77" s="50">
        <v>25.46</v>
      </c>
      <c r="E77" s="394">
        <f>(D77-F77)/D77*100</f>
        <v>44.95</v>
      </c>
      <c r="F77" s="283">
        <v>14.016</v>
      </c>
      <c r="G77" s="394">
        <f t="shared" si="43"/>
        <v>37.4</v>
      </c>
      <c r="H77" s="283">
        <v>5.242</v>
      </c>
      <c r="I77" s="394">
        <f>J77/F77*1000</f>
        <v>0</v>
      </c>
      <c r="J77" s="283"/>
      <c r="K77" s="394">
        <f>L77/F77*1000</f>
        <v>0</v>
      </c>
      <c r="L77" s="283"/>
      <c r="M77" s="662"/>
    </row>
    <row r="78" ht="19" customHeight="1" spans="1:13">
      <c r="A78" s="569"/>
      <c r="B78" s="569"/>
      <c r="C78" s="572" t="s">
        <v>22</v>
      </c>
      <c r="D78" s="50">
        <v>7.14</v>
      </c>
      <c r="E78" s="394"/>
      <c r="F78" s="283">
        <f t="shared" si="44"/>
        <v>7.14</v>
      </c>
      <c r="G78" s="394">
        <v>99.62</v>
      </c>
      <c r="H78" s="283">
        <f>F78*G78/100</f>
        <v>7.113</v>
      </c>
      <c r="I78" s="394"/>
      <c r="J78" s="283">
        <f>I78*D78/1000</f>
        <v>0</v>
      </c>
      <c r="K78" s="394"/>
      <c r="L78" s="283"/>
      <c r="M78" s="664"/>
    </row>
    <row r="79" ht="19" customHeight="1" spans="1:13">
      <c r="A79" s="569"/>
      <c r="B79" s="569"/>
      <c r="C79" s="572" t="s">
        <v>85</v>
      </c>
      <c r="D79" s="50">
        <v>17.54</v>
      </c>
      <c r="E79" s="394"/>
      <c r="F79" s="283">
        <f t="shared" si="44"/>
        <v>17.54</v>
      </c>
      <c r="G79" s="394">
        <v>99.86</v>
      </c>
      <c r="H79" s="283">
        <f>F79*G79/100</f>
        <v>17.515</v>
      </c>
      <c r="I79" s="394"/>
      <c r="J79" s="283"/>
      <c r="K79" s="394"/>
      <c r="L79" s="283"/>
      <c r="M79" s="662"/>
    </row>
    <row r="80" ht="19" customHeight="1" spans="1:13">
      <c r="A80" s="569"/>
      <c r="B80" s="336" t="s">
        <v>79</v>
      </c>
      <c r="C80" s="336"/>
      <c r="D80" s="373"/>
      <c r="E80" s="394"/>
      <c r="F80" s="373"/>
      <c r="G80" s="424"/>
      <c r="H80" s="373">
        <f t="shared" ref="H80:L80" si="45">SUM(H75:H79)</f>
        <v>20194.969</v>
      </c>
      <c r="I80" s="424"/>
      <c r="J80" s="373">
        <f t="shared" si="45"/>
        <v>9127.248</v>
      </c>
      <c r="K80" s="424"/>
      <c r="L80" s="373">
        <f t="shared" si="45"/>
        <v>182.548</v>
      </c>
      <c r="M80" s="656"/>
    </row>
    <row r="81" ht="18" spans="1:13">
      <c r="A81" s="608" t="s">
        <v>86</v>
      </c>
      <c r="B81" s="615"/>
      <c r="C81" s="615"/>
      <c r="D81" s="615"/>
      <c r="E81" s="615"/>
      <c r="F81" s="615"/>
      <c r="G81" s="615"/>
      <c r="H81" s="615"/>
      <c r="I81" s="615"/>
      <c r="J81" s="615"/>
      <c r="K81" s="615"/>
      <c r="L81" s="615"/>
      <c r="M81" s="656"/>
    </row>
    <row r="82" ht="19" customHeight="1" spans="1:13">
      <c r="A82" s="616" t="s">
        <v>3</v>
      </c>
      <c r="B82" s="617"/>
      <c r="C82" s="283" t="s">
        <v>82</v>
      </c>
      <c r="D82" s="283" t="s">
        <v>5</v>
      </c>
      <c r="E82" s="283" t="s">
        <v>6</v>
      </c>
      <c r="F82" s="283" t="s">
        <v>7</v>
      </c>
      <c r="G82" s="640" t="s">
        <v>8</v>
      </c>
      <c r="H82" s="640"/>
      <c r="I82" s="564" t="s">
        <v>9</v>
      </c>
      <c r="J82" s="564"/>
      <c r="K82" s="564" t="s">
        <v>10</v>
      </c>
      <c r="L82" s="564"/>
      <c r="M82" s="656"/>
    </row>
    <row r="83" ht="19" customHeight="1" spans="1:13">
      <c r="A83" s="174"/>
      <c r="B83" s="175"/>
      <c r="C83" s="283"/>
      <c r="D83" s="283" t="s">
        <v>11</v>
      </c>
      <c r="E83" s="283" t="s">
        <v>12</v>
      </c>
      <c r="F83" s="283" t="s">
        <v>11</v>
      </c>
      <c r="G83" s="640" t="s">
        <v>12</v>
      </c>
      <c r="H83" s="640" t="s">
        <v>11</v>
      </c>
      <c r="I83" s="564" t="s">
        <v>13</v>
      </c>
      <c r="J83" s="564" t="s">
        <v>14</v>
      </c>
      <c r="K83" s="564" t="s">
        <v>13</v>
      </c>
      <c r="L83" s="564" t="s">
        <v>14</v>
      </c>
      <c r="M83" s="656"/>
    </row>
    <row r="84" ht="19" customHeight="1" spans="1:13">
      <c r="A84" s="618" t="s">
        <v>87</v>
      </c>
      <c r="B84" s="54" t="s">
        <v>66</v>
      </c>
      <c r="C84" s="569" t="s">
        <v>67</v>
      </c>
      <c r="D84" s="619">
        <f>'回收率（精炼） '!W25</f>
        <v>22749.4316</v>
      </c>
      <c r="E84" s="394"/>
      <c r="F84" s="411">
        <f t="shared" ref="F84:F86" si="46">D84</f>
        <v>22749.4316</v>
      </c>
      <c r="G84" s="411">
        <f t="shared" ref="G84:G91" si="47">H84/F84*100</f>
        <v>99.9982</v>
      </c>
      <c r="H84" s="411">
        <f>'回收率（精炼） '!X25</f>
        <v>22749.0141</v>
      </c>
      <c r="I84" s="394">
        <f t="shared" ref="I84:I91" si="48">J84/F84*1000</f>
        <v>5.49</v>
      </c>
      <c r="J84" s="283">
        <f>'回收率（精炼） '!Y25</f>
        <v>124.79</v>
      </c>
      <c r="K84" s="411"/>
      <c r="L84" s="9">
        <v>0</v>
      </c>
      <c r="M84" s="656"/>
    </row>
    <row r="85" ht="19" customHeight="1" spans="1:13">
      <c r="A85" s="620"/>
      <c r="B85" s="54"/>
      <c r="C85" s="569" t="s">
        <v>88</v>
      </c>
      <c r="D85" s="10">
        <f>'回收率（精炼） '!W26</f>
        <v>296.1666</v>
      </c>
      <c r="E85" s="394"/>
      <c r="F85" s="10">
        <f t="shared" si="46"/>
        <v>296.1666</v>
      </c>
      <c r="G85" s="411">
        <f t="shared" si="47"/>
        <v>99.99</v>
      </c>
      <c r="H85" s="10">
        <f>'回收率（精炼） '!X26</f>
        <v>296.137</v>
      </c>
      <c r="I85" s="394">
        <f t="shared" si="48"/>
        <v>0.32</v>
      </c>
      <c r="J85" s="283">
        <f>'回收率（精炼） '!Y26</f>
        <v>0.096</v>
      </c>
      <c r="K85" s="394"/>
      <c r="L85" s="9">
        <v>0</v>
      </c>
      <c r="M85" s="656"/>
    </row>
    <row r="86" ht="19" customHeight="1" spans="1:13">
      <c r="A86" s="620"/>
      <c r="B86" s="54"/>
      <c r="C86" s="572" t="s">
        <v>69</v>
      </c>
      <c r="D86" s="10">
        <f>'回收率（精炼） '!W27</f>
        <v>9.8942</v>
      </c>
      <c r="E86" s="394"/>
      <c r="F86" s="10">
        <f t="shared" si="46"/>
        <v>9.8942</v>
      </c>
      <c r="G86" s="411">
        <f t="shared" si="47"/>
        <v>99.9899</v>
      </c>
      <c r="H86" s="10">
        <f>'回收率（精炼） '!X27</f>
        <v>9.8932</v>
      </c>
      <c r="I86" s="394">
        <f t="shared" si="48"/>
        <v>0</v>
      </c>
      <c r="J86" s="283">
        <f>'回收率（精炼） '!Y27</f>
        <v>0</v>
      </c>
      <c r="K86" s="394"/>
      <c r="L86" s="9">
        <v>0</v>
      </c>
      <c r="M86" s="656"/>
    </row>
    <row r="87" ht="19" customHeight="1" spans="1:13">
      <c r="A87" s="620"/>
      <c r="B87" s="54"/>
      <c r="C87" s="572" t="s">
        <v>76</v>
      </c>
      <c r="D87" s="9">
        <f>重要物料收拨结存!L29</f>
        <v>15771.1</v>
      </c>
      <c r="E87" s="394">
        <f>(D87-F87)/D87*100</f>
        <v>7.04</v>
      </c>
      <c r="F87" s="9">
        <f>重要物料收拨结存!M29</f>
        <v>14661.494</v>
      </c>
      <c r="G87" s="394">
        <f t="shared" si="47"/>
        <v>0.37</v>
      </c>
      <c r="H87" s="9">
        <f>重要物料收拨结存!N29</f>
        <v>53.893</v>
      </c>
      <c r="I87" s="394">
        <f t="shared" si="48"/>
        <v>0.58</v>
      </c>
      <c r="J87" s="9">
        <f>重要物料收拨结存!O29</f>
        <v>8.558</v>
      </c>
      <c r="K87" s="394"/>
      <c r="L87" s="9">
        <f>重要物料收拨结存!P29</f>
        <v>0</v>
      </c>
      <c r="M87" s="656"/>
    </row>
    <row r="88" ht="19" customHeight="1" spans="1:13">
      <c r="A88" s="620"/>
      <c r="B88" s="54"/>
      <c r="C88" s="572" t="s">
        <v>89</v>
      </c>
      <c r="D88" s="9">
        <f>重要物料收拨结存!L30</f>
        <v>47728.54</v>
      </c>
      <c r="E88" s="394">
        <f>(D88-F88)/D88*100</f>
        <v>7.53</v>
      </c>
      <c r="F88" s="9">
        <f>重要物料收拨结存!M30</f>
        <v>44135.26</v>
      </c>
      <c r="G88" s="394">
        <f t="shared" si="47"/>
        <v>0.24</v>
      </c>
      <c r="H88" s="9">
        <f>重要物料收拨结存!N30</f>
        <v>107.505</v>
      </c>
      <c r="I88" s="394">
        <f t="shared" si="48"/>
        <v>0.23</v>
      </c>
      <c r="J88" s="9">
        <f>重要物料收拨结存!O30</f>
        <v>10.18</v>
      </c>
      <c r="K88" s="394"/>
      <c r="L88" s="9">
        <f>重要物料收拨结存!P30</f>
        <v>0</v>
      </c>
      <c r="M88" s="656"/>
    </row>
    <row r="89" ht="19" customHeight="1" spans="1:13">
      <c r="A89" s="620"/>
      <c r="B89" s="54" t="s">
        <v>84</v>
      </c>
      <c r="C89" s="572" t="s">
        <v>78</v>
      </c>
      <c r="D89" s="9">
        <v>323.24</v>
      </c>
      <c r="E89" s="394">
        <f>(1-(F89/D89))*100</f>
        <v>30.16</v>
      </c>
      <c r="F89" s="9">
        <v>225.75</v>
      </c>
      <c r="G89" s="394">
        <f t="shared" si="47"/>
        <v>0.05</v>
      </c>
      <c r="H89" s="9">
        <v>0.118</v>
      </c>
      <c r="I89" s="394">
        <f t="shared" si="48"/>
        <v>0</v>
      </c>
      <c r="J89" s="9"/>
      <c r="K89" s="394">
        <f>L89/F89*1000</f>
        <v>0</v>
      </c>
      <c r="L89" s="9"/>
      <c r="M89" s="656"/>
    </row>
    <row r="90" ht="19" customHeight="1" spans="1:13">
      <c r="A90" s="620"/>
      <c r="B90" s="54"/>
      <c r="C90" s="572" t="s">
        <v>90</v>
      </c>
      <c r="D90" s="9">
        <v>24.86</v>
      </c>
      <c r="E90" s="394"/>
      <c r="F90" s="9">
        <v>24.86</v>
      </c>
      <c r="G90" s="394">
        <f t="shared" si="47"/>
        <v>5.38</v>
      </c>
      <c r="H90" s="9">
        <v>1.337</v>
      </c>
      <c r="I90" s="394">
        <f t="shared" si="48"/>
        <v>69.47</v>
      </c>
      <c r="J90" s="9">
        <v>1.727</v>
      </c>
      <c r="K90" s="394"/>
      <c r="L90" s="9">
        <v>0.012</v>
      </c>
      <c r="M90" s="656"/>
    </row>
    <row r="91" ht="19" customHeight="1" spans="1:13">
      <c r="A91" s="620"/>
      <c r="B91" s="54"/>
      <c r="C91" s="572" t="s">
        <v>44</v>
      </c>
      <c r="D91" s="9"/>
      <c r="E91" s="394"/>
      <c r="F91" s="9">
        <v>55.569</v>
      </c>
      <c r="G91" s="394">
        <f t="shared" si="47"/>
        <v>9.6</v>
      </c>
      <c r="H91" s="9">
        <v>5.335</v>
      </c>
      <c r="I91" s="394">
        <f t="shared" si="48"/>
        <v>211.9</v>
      </c>
      <c r="J91" s="9">
        <v>11.775</v>
      </c>
      <c r="K91" s="394"/>
      <c r="L91" s="9">
        <v>0.042</v>
      </c>
      <c r="M91" s="656"/>
    </row>
    <row r="92" ht="19" customHeight="1" spans="1:13">
      <c r="A92" s="614"/>
      <c r="B92" s="338" t="s">
        <v>79</v>
      </c>
      <c r="C92" s="340"/>
      <c r="D92" s="621"/>
      <c r="E92" s="373"/>
      <c r="F92" s="621"/>
      <c r="G92" s="424"/>
      <c r="H92" s="621">
        <f t="shared" ref="H92:L92" si="49">SUM(H84:H91)</f>
        <v>23223.2323</v>
      </c>
      <c r="I92" s="621"/>
      <c r="J92" s="621">
        <f t="shared" si="49"/>
        <v>157.126</v>
      </c>
      <c r="K92" s="621"/>
      <c r="L92" s="621">
        <f t="shared" si="49"/>
        <v>0.054</v>
      </c>
      <c r="M92" s="656"/>
    </row>
    <row r="93" ht="13" spans="1:13">
      <c r="A93" s="622"/>
      <c r="B93" s="623"/>
      <c r="C93" s="623"/>
      <c r="D93" s="623"/>
      <c r="E93" s="623"/>
      <c r="F93" s="623"/>
      <c r="G93" s="641"/>
      <c r="H93" s="623"/>
      <c r="I93" s="641"/>
      <c r="J93" s="623"/>
      <c r="K93" s="641"/>
      <c r="L93" s="623"/>
      <c r="M93" s="656"/>
    </row>
    <row r="94" ht="21" spans="1:13">
      <c r="A94" s="624"/>
      <c r="B94" s="625" t="s">
        <v>91</v>
      </c>
      <c r="C94" s="625"/>
      <c r="D94" s="625"/>
      <c r="E94" s="625"/>
      <c r="F94" s="625"/>
      <c r="G94" s="625"/>
      <c r="H94" s="625"/>
      <c r="I94" s="625"/>
      <c r="J94" s="625"/>
      <c r="K94" s="625"/>
      <c r="L94" s="625"/>
      <c r="M94" s="656"/>
    </row>
    <row r="95" ht="19" customHeight="1" spans="1:13">
      <c r="A95" s="626"/>
      <c r="B95" s="54" t="s">
        <v>92</v>
      </c>
      <c r="C95" s="54"/>
      <c r="D95" s="627" t="s">
        <v>93</v>
      </c>
      <c r="E95" s="642"/>
      <c r="F95" s="627" t="s">
        <v>94</v>
      </c>
      <c r="G95" s="642"/>
      <c r="H95" s="283" t="s">
        <v>95</v>
      </c>
      <c r="I95" s="283"/>
      <c r="J95" s="649" t="s">
        <v>96</v>
      </c>
      <c r="K95" s="650"/>
      <c r="L95" s="651"/>
      <c r="M95" s="656"/>
    </row>
    <row r="96" ht="19" customHeight="1" spans="1:13">
      <c r="A96" s="628"/>
      <c r="B96" s="629" t="s">
        <v>97</v>
      </c>
      <c r="C96" s="54" t="s">
        <v>98</v>
      </c>
      <c r="D96" s="630">
        <v>31776.0477</v>
      </c>
      <c r="E96" s="643"/>
      <c r="F96" s="627">
        <v>42314.524</v>
      </c>
      <c r="G96" s="642"/>
      <c r="H96" s="644">
        <v>942.224</v>
      </c>
      <c r="I96" s="644"/>
      <c r="J96" s="652"/>
      <c r="K96" s="653"/>
      <c r="L96" s="654"/>
      <c r="M96" s="656"/>
    </row>
    <row r="97" ht="19" customHeight="1" spans="1:13">
      <c r="A97" s="628"/>
      <c r="B97" s="629"/>
      <c r="C97" s="54" t="s">
        <v>99</v>
      </c>
      <c r="D97" s="627">
        <f t="shared" ref="D97:H97" si="50">H80</f>
        <v>20194.969</v>
      </c>
      <c r="E97" s="642"/>
      <c r="F97" s="627">
        <f t="shared" si="50"/>
        <v>9127.248</v>
      </c>
      <c r="G97" s="642"/>
      <c r="H97" s="644">
        <f t="shared" si="50"/>
        <v>182.548</v>
      </c>
      <c r="I97" s="644"/>
      <c r="J97" s="652"/>
      <c r="K97" s="653"/>
      <c r="L97" s="654"/>
      <c r="M97" s="656"/>
    </row>
    <row r="98" ht="19" customHeight="1" spans="1:12">
      <c r="A98" s="628"/>
      <c r="B98" s="629"/>
      <c r="C98" s="54" t="s">
        <v>100</v>
      </c>
      <c r="D98" s="630">
        <f t="shared" ref="D98:H98" si="51">H92</f>
        <v>23223.2323</v>
      </c>
      <c r="E98" s="643"/>
      <c r="F98" s="627">
        <f t="shared" si="51"/>
        <v>157.126</v>
      </c>
      <c r="G98" s="642"/>
      <c r="H98" s="644">
        <f t="shared" si="51"/>
        <v>0.054</v>
      </c>
      <c r="I98" s="644"/>
      <c r="J98" s="652"/>
      <c r="K98" s="653"/>
      <c r="L98" s="654"/>
    </row>
    <row r="99" ht="19" customHeight="1" spans="1:12">
      <c r="A99" s="628"/>
      <c r="B99" s="629"/>
      <c r="C99" s="54" t="s">
        <v>101</v>
      </c>
      <c r="D99" s="630">
        <f t="shared" ref="D99:H99" si="52">H70</f>
        <v>28475.7565</v>
      </c>
      <c r="E99" s="643"/>
      <c r="F99" s="627">
        <f t="shared" si="52"/>
        <v>51238.072</v>
      </c>
      <c r="G99" s="642"/>
      <c r="H99" s="644">
        <f t="shared" si="52"/>
        <v>1117.459</v>
      </c>
      <c r="I99" s="644"/>
      <c r="J99" s="652"/>
      <c r="K99" s="653"/>
      <c r="L99" s="654"/>
    </row>
    <row r="100" ht="19" customHeight="1" spans="1:12">
      <c r="A100" s="628"/>
      <c r="B100" s="629"/>
      <c r="C100" s="54" t="s">
        <v>102</v>
      </c>
      <c r="D100" s="553">
        <f t="shared" ref="D100:H100" si="53">D99+D98-D97-D96</f>
        <v>-272.0279</v>
      </c>
      <c r="E100" s="554"/>
      <c r="F100" s="553">
        <f t="shared" si="53"/>
        <v>-46.574</v>
      </c>
      <c r="G100" s="554"/>
      <c r="H100" s="553">
        <f t="shared" si="53"/>
        <v>-7.259</v>
      </c>
      <c r="I100" s="554"/>
      <c r="J100" s="652"/>
      <c r="K100" s="653"/>
      <c r="L100" s="654"/>
    </row>
    <row r="101" ht="19" customHeight="1" spans="1:12">
      <c r="A101" s="628"/>
      <c r="B101" s="629" t="s">
        <v>103</v>
      </c>
      <c r="C101" s="54" t="s">
        <v>104</v>
      </c>
      <c r="D101" s="630">
        <f t="shared" ref="D101:H101" si="54">D98+D99</f>
        <v>51698.9888</v>
      </c>
      <c r="E101" s="643"/>
      <c r="F101" s="627">
        <f t="shared" si="54"/>
        <v>51395.198</v>
      </c>
      <c r="G101" s="642"/>
      <c r="H101" s="627">
        <f t="shared" si="54"/>
        <v>1117.513</v>
      </c>
      <c r="I101" s="642"/>
      <c r="J101" s="652"/>
      <c r="K101" s="653"/>
      <c r="L101" s="654"/>
    </row>
    <row r="102" ht="19" customHeight="1" spans="1:12">
      <c r="A102" s="628"/>
      <c r="B102" s="629"/>
      <c r="C102" s="54" t="s">
        <v>105</v>
      </c>
      <c r="D102" s="630">
        <f t="shared" ref="D102:H102" si="55">D96+D97</f>
        <v>51971.0167</v>
      </c>
      <c r="E102" s="643"/>
      <c r="F102" s="627">
        <f t="shared" si="55"/>
        <v>51441.772</v>
      </c>
      <c r="G102" s="642"/>
      <c r="H102" s="627">
        <f t="shared" si="55"/>
        <v>1124.772</v>
      </c>
      <c r="I102" s="642"/>
      <c r="J102" s="652"/>
      <c r="K102" s="653"/>
      <c r="L102" s="654"/>
    </row>
    <row r="103" ht="19" customHeight="1" spans="1:12">
      <c r="A103" s="628"/>
      <c r="B103" s="629"/>
      <c r="C103" s="54" t="s">
        <v>106</v>
      </c>
      <c r="D103" s="631">
        <f t="shared" ref="D103:H103" si="56">D101/D102*100</f>
        <v>99.48</v>
      </c>
      <c r="E103" s="645"/>
      <c r="F103" s="631">
        <f t="shared" si="56"/>
        <v>99.91</v>
      </c>
      <c r="G103" s="645"/>
      <c r="H103" s="631">
        <f t="shared" si="56"/>
        <v>99.35</v>
      </c>
      <c r="I103" s="645"/>
      <c r="J103" s="652"/>
      <c r="K103" s="653"/>
      <c r="L103" s="654"/>
    </row>
    <row r="104" ht="19" customHeight="1" spans="1:12">
      <c r="A104" s="628"/>
      <c r="B104" s="632" t="s">
        <v>107</v>
      </c>
      <c r="C104" s="572"/>
      <c r="D104" s="631" t="s">
        <v>108</v>
      </c>
      <c r="E104" s="646"/>
      <c r="F104" s="646"/>
      <c r="G104" s="646"/>
      <c r="H104" s="646"/>
      <c r="I104" s="645"/>
      <c r="J104" s="652"/>
      <c r="K104" s="653"/>
      <c r="L104" s="654"/>
    </row>
    <row r="105" ht="19" customHeight="1" spans="1:12">
      <c r="A105" s="633"/>
      <c r="B105" s="632" t="s">
        <v>109</v>
      </c>
      <c r="C105" s="572"/>
      <c r="D105" s="394">
        <v>99.46</v>
      </c>
      <c r="E105" s="394"/>
      <c r="F105" s="394">
        <v>99.68</v>
      </c>
      <c r="G105" s="394"/>
      <c r="H105" s="394">
        <v>99.2</v>
      </c>
      <c r="I105" s="394"/>
      <c r="J105" s="655"/>
      <c r="K105" s="655"/>
      <c r="L105" s="655"/>
    </row>
    <row r="106" ht="19" customHeight="1" spans="1:12">
      <c r="A106" s="633"/>
      <c r="B106" s="632" t="s">
        <v>110</v>
      </c>
      <c r="C106" s="572"/>
      <c r="D106" s="627" t="s">
        <v>111</v>
      </c>
      <c r="E106" s="642"/>
      <c r="F106" s="627" t="s">
        <v>112</v>
      </c>
      <c r="G106" s="642"/>
      <c r="H106" s="283" t="s">
        <v>113</v>
      </c>
      <c r="I106" s="283"/>
      <c r="J106" s="655"/>
      <c r="K106" s="655"/>
      <c r="L106" s="655"/>
    </row>
    <row r="107" ht="19" hidden="1" customHeight="1" spans="1:12">
      <c r="A107" s="633"/>
      <c r="B107" s="569" t="s">
        <v>114</v>
      </c>
      <c r="C107" s="569" t="s">
        <v>115</v>
      </c>
      <c r="D107" s="394">
        <v>98.46</v>
      </c>
      <c r="E107" s="394"/>
      <c r="F107" s="394">
        <v>95.39</v>
      </c>
      <c r="G107" s="394"/>
      <c r="H107" s="394">
        <v>96.32</v>
      </c>
      <c r="I107" s="394"/>
      <c r="J107" s="655"/>
      <c r="K107" s="655"/>
      <c r="L107" s="655"/>
    </row>
    <row r="108" ht="19" customHeight="1" spans="1:12">
      <c r="A108" s="633"/>
      <c r="B108" s="569"/>
      <c r="C108" s="569" t="s">
        <v>116</v>
      </c>
      <c r="D108" s="394">
        <f ca="1">'回收率（全厂）'!I66</f>
        <v>98.1</v>
      </c>
      <c r="E108" s="394"/>
      <c r="F108" s="394">
        <f ca="1">'回收率（全厂）'!Q66</f>
        <v>95.99</v>
      </c>
      <c r="G108" s="394"/>
      <c r="H108" s="394">
        <f ca="1">'回收率（全厂）'!Y66</f>
        <v>95.96</v>
      </c>
      <c r="I108" s="394"/>
      <c r="J108" s="655"/>
      <c r="K108" s="655"/>
      <c r="L108" s="655"/>
    </row>
    <row r="109" ht="19" customHeight="1" spans="1:12">
      <c r="A109" s="633"/>
      <c r="B109" s="569"/>
      <c r="C109" s="569" t="s">
        <v>117</v>
      </c>
      <c r="D109" s="394">
        <f>'回收率（熔炼） '!I47</f>
        <v>99.11</v>
      </c>
      <c r="E109" s="394"/>
      <c r="F109" s="394">
        <f>'回收率（熔炼） '!Q47</f>
        <v>98.65</v>
      </c>
      <c r="G109" s="394"/>
      <c r="H109" s="394">
        <f>'回收率（熔炼） '!Y47</f>
        <v>98.19</v>
      </c>
      <c r="I109" s="394"/>
      <c r="J109" s="655"/>
      <c r="K109" s="655"/>
      <c r="L109" s="655"/>
    </row>
    <row r="110" ht="19" customHeight="1" spans="1:12">
      <c r="A110" s="633"/>
      <c r="B110" s="569"/>
      <c r="C110" s="569" t="s">
        <v>118</v>
      </c>
      <c r="D110" s="394">
        <f ca="1">'回收率（精炼） '!I29</f>
        <v>99.93</v>
      </c>
      <c r="E110" s="394"/>
      <c r="F110" s="394">
        <f>'回收率（精炼） '!Q29</f>
        <v>98.59</v>
      </c>
      <c r="G110" s="394"/>
      <c r="H110" s="394">
        <f>'回收率（精炼） '!Y29</f>
        <v>98.84</v>
      </c>
      <c r="I110" s="394"/>
      <c r="J110" s="655"/>
      <c r="K110" s="655"/>
      <c r="L110" s="655"/>
    </row>
    <row r="111" ht="19" customHeight="1" spans="1:12">
      <c r="A111" s="633"/>
      <c r="B111" s="569"/>
      <c r="C111" s="569" t="s">
        <v>119</v>
      </c>
      <c r="D111" s="394">
        <f>'回收率（综合厂)'!I24</f>
        <v>83.2</v>
      </c>
      <c r="E111" s="394"/>
      <c r="F111" s="394">
        <f>'回收率（综合厂)'!Q24</f>
        <v>81.53</v>
      </c>
      <c r="G111" s="394"/>
      <c r="H111" s="394">
        <f>'回收率（综合厂)'!Y24</f>
        <v>54.66</v>
      </c>
      <c r="I111" s="394"/>
      <c r="J111" s="655"/>
      <c r="K111" s="655"/>
      <c r="L111" s="656"/>
    </row>
    <row r="112" ht="19" customHeight="1" spans="1:12">
      <c r="A112" s="633"/>
      <c r="B112" s="620" t="s">
        <v>120</v>
      </c>
      <c r="C112" s="634"/>
      <c r="D112" s="634"/>
      <c r="E112" s="634"/>
      <c r="F112" s="634"/>
      <c r="G112" s="634"/>
      <c r="H112" s="634"/>
      <c r="I112" s="657"/>
      <c r="J112" s="655"/>
      <c r="K112" s="655"/>
      <c r="L112" s="655"/>
    </row>
    <row r="113" ht="19" customHeight="1" spans="1:12">
      <c r="A113" s="633"/>
      <c r="B113" s="613" t="s">
        <v>114</v>
      </c>
      <c r="C113" s="569" t="s">
        <v>121</v>
      </c>
      <c r="D113" s="394">
        <v>98.11</v>
      </c>
      <c r="E113" s="394"/>
      <c r="F113" s="394">
        <v>95.97</v>
      </c>
      <c r="G113" s="394"/>
      <c r="H113" s="394">
        <v>95.95</v>
      </c>
      <c r="I113" s="394"/>
      <c r="J113" s="655"/>
      <c r="K113" s="655"/>
      <c r="L113" s="655"/>
    </row>
    <row r="114" ht="19" customHeight="1" spans="1:12">
      <c r="A114" s="633"/>
      <c r="B114" s="635"/>
      <c r="C114" s="569" t="s">
        <v>122</v>
      </c>
      <c r="D114" s="394">
        <v>99.08</v>
      </c>
      <c r="E114" s="394"/>
      <c r="F114" s="394">
        <v>98.63</v>
      </c>
      <c r="G114" s="394"/>
      <c r="H114" s="394">
        <v>97.59</v>
      </c>
      <c r="I114" s="394"/>
      <c r="J114" s="655"/>
      <c r="K114" s="655"/>
      <c r="L114" s="655"/>
    </row>
    <row r="115" ht="19" customHeight="1" spans="1:12">
      <c r="A115" s="633"/>
      <c r="B115" s="635"/>
      <c r="C115" s="569" t="s">
        <v>123</v>
      </c>
      <c r="D115" s="394">
        <v>99.89</v>
      </c>
      <c r="E115" s="394"/>
      <c r="F115" s="394">
        <v>98.34</v>
      </c>
      <c r="G115" s="394"/>
      <c r="H115" s="394">
        <v>98.78</v>
      </c>
      <c r="I115" s="394"/>
      <c r="J115" s="655"/>
      <c r="K115" s="655"/>
      <c r="L115" s="655"/>
    </row>
    <row r="116" ht="19" customHeight="1" spans="1:12">
      <c r="A116" s="633"/>
      <c r="B116" s="614"/>
      <c r="C116" s="569" t="s">
        <v>124</v>
      </c>
      <c r="D116" s="394">
        <v>83.67</v>
      </c>
      <c r="E116" s="394"/>
      <c r="F116" s="394">
        <v>59.6</v>
      </c>
      <c r="G116" s="394"/>
      <c r="H116" s="394">
        <v>72.5</v>
      </c>
      <c r="I116" s="394"/>
      <c r="J116" s="655"/>
      <c r="K116" s="655"/>
      <c r="L116" s="655"/>
    </row>
    <row r="117" ht="19" customHeight="1" spans="1:13">
      <c r="A117" s="633"/>
      <c r="B117" s="634"/>
      <c r="C117" s="634"/>
      <c r="D117" s="636"/>
      <c r="E117" s="636"/>
      <c r="F117" s="636"/>
      <c r="G117" s="636"/>
      <c r="H117" s="636"/>
      <c r="I117" s="636"/>
      <c r="J117" s="655"/>
      <c r="K117" s="655"/>
      <c r="L117" s="655"/>
      <c r="M117" s="665"/>
    </row>
    <row r="118" spans="13:13">
      <c r="M118" s="194"/>
    </row>
    <row r="119" ht="28" customHeight="1" spans="2:13">
      <c r="B119" s="54" t="s">
        <v>125</v>
      </c>
      <c r="C119" s="54"/>
      <c r="D119" s="54">
        <f>'回收率（综合厂)'!L30</f>
        <v>-31.277</v>
      </c>
      <c r="E119" s="54"/>
      <c r="F119" s="162">
        <f>'回收率（综合厂)'!N30</f>
        <v>-1.373</v>
      </c>
      <c r="G119" s="162"/>
      <c r="H119" s="162">
        <f>'回收率（综合厂)'!P30</f>
        <v>-0.91</v>
      </c>
      <c r="I119" s="162"/>
      <c r="J119" s="532"/>
      <c r="K119" s="532"/>
      <c r="M119" s="194"/>
    </row>
    <row r="120" ht="23" customHeight="1" spans="2:13">
      <c r="B120" s="176" t="s">
        <v>126</v>
      </c>
      <c r="C120" s="177"/>
      <c r="D120" s="176">
        <f>'回收率（熔炼） '!I53</f>
        <v>-253.715</v>
      </c>
      <c r="E120" s="177"/>
      <c r="F120" s="176">
        <f>'回收率（熔炼） '!K53</f>
        <v>-145.103000000001</v>
      </c>
      <c r="G120" s="177"/>
      <c r="H120" s="176">
        <f>'回收率（熔炼） '!M53</f>
        <v>-4.553</v>
      </c>
      <c r="I120" s="177"/>
      <c r="M120" s="656"/>
    </row>
    <row r="121" ht="23" customHeight="1" spans="2:9">
      <c r="B121" s="176" t="s">
        <v>127</v>
      </c>
      <c r="C121" s="177"/>
      <c r="D121" s="176">
        <f ca="1">'回收率（精炼） '!L41</f>
        <v>-15.4589999999989</v>
      </c>
      <c r="E121" s="177"/>
      <c r="F121" s="176">
        <f>'回收率（精炼） '!N40</f>
        <v>39.0870000000006</v>
      </c>
      <c r="G121" s="177"/>
      <c r="H121" s="176">
        <f>'回收率（精炼） '!P41</f>
        <v>-2.09700000000001</v>
      </c>
      <c r="I121" s="177"/>
    </row>
    <row r="122" ht="23" customHeight="1" spans="2:9">
      <c r="B122" s="176" t="s">
        <v>128</v>
      </c>
      <c r="C122" s="177"/>
      <c r="D122" s="176">
        <v>99.81</v>
      </c>
      <c r="E122" s="177"/>
      <c r="F122" s="176">
        <v>99.66</v>
      </c>
      <c r="G122" s="177"/>
      <c r="H122" s="176">
        <v>99.52</v>
      </c>
      <c r="I122" s="177"/>
    </row>
    <row r="137" ht="13" spans="3:12">
      <c r="C137" s="666"/>
      <c r="D137" s="193"/>
      <c r="E137" s="668"/>
      <c r="F137" s="669"/>
      <c r="G137" s="668"/>
      <c r="H137" s="669"/>
      <c r="I137" s="668"/>
      <c r="J137" s="669"/>
      <c r="K137" s="668"/>
      <c r="L137" s="669"/>
    </row>
    <row r="138" spans="3:12">
      <c r="C138" s="626"/>
      <c r="D138" s="626"/>
      <c r="E138" s="626"/>
      <c r="F138" s="626"/>
      <c r="G138" s="626"/>
      <c r="H138" s="626"/>
      <c r="I138" s="626"/>
      <c r="J138" s="626"/>
      <c r="K138" s="626"/>
      <c r="L138" s="626"/>
    </row>
    <row r="139" spans="3:12">
      <c r="C139" s="626"/>
      <c r="D139" s="626"/>
      <c r="E139" s="626"/>
      <c r="F139" s="626"/>
      <c r="G139" s="626"/>
      <c r="H139" s="626"/>
      <c r="I139" s="626"/>
      <c r="J139" s="626"/>
      <c r="K139" s="626"/>
      <c r="L139" s="626"/>
    </row>
    <row r="140" ht="13" spans="3:12">
      <c r="C140" s="622"/>
      <c r="D140" s="667"/>
      <c r="E140" s="670"/>
      <c r="F140" s="671"/>
      <c r="G140" s="672"/>
      <c r="H140" s="672"/>
      <c r="I140" s="672"/>
      <c r="J140" s="672"/>
      <c r="K140" s="672"/>
      <c r="L140" s="672"/>
    </row>
  </sheetData>
  <mergeCells count="142">
    <mergeCell ref="A1:H1"/>
    <mergeCell ref="A2:L2"/>
    <mergeCell ref="G3:H3"/>
    <mergeCell ref="I3:J3"/>
    <mergeCell ref="K3:L3"/>
    <mergeCell ref="B36:C36"/>
    <mergeCell ref="B57:C57"/>
    <mergeCell ref="B69:C69"/>
    <mergeCell ref="A70:C70"/>
    <mergeCell ref="A71:H71"/>
    <mergeCell ref="A72:L72"/>
    <mergeCell ref="G73:H73"/>
    <mergeCell ref="I73:J73"/>
    <mergeCell ref="K73:L73"/>
    <mergeCell ref="B80:C80"/>
    <mergeCell ref="A81:L81"/>
    <mergeCell ref="G82:H82"/>
    <mergeCell ref="I82:J82"/>
    <mergeCell ref="K82:L82"/>
    <mergeCell ref="B92:C92"/>
    <mergeCell ref="B94:H94"/>
    <mergeCell ref="B95:C95"/>
    <mergeCell ref="D95:E95"/>
    <mergeCell ref="F95:G95"/>
    <mergeCell ref="H95:I95"/>
    <mergeCell ref="J95:L95"/>
    <mergeCell ref="D96:E96"/>
    <mergeCell ref="F96:G96"/>
    <mergeCell ref="H96:I96"/>
    <mergeCell ref="J96:L96"/>
    <mergeCell ref="D97:E97"/>
    <mergeCell ref="F97:G97"/>
    <mergeCell ref="H97:I97"/>
    <mergeCell ref="J97:L97"/>
    <mergeCell ref="D98:E98"/>
    <mergeCell ref="F98:G98"/>
    <mergeCell ref="H98:I98"/>
    <mergeCell ref="J98:L98"/>
    <mergeCell ref="D99:E99"/>
    <mergeCell ref="F99:G99"/>
    <mergeCell ref="H99:I99"/>
    <mergeCell ref="J99:L99"/>
    <mergeCell ref="D100:E100"/>
    <mergeCell ref="F100:G100"/>
    <mergeCell ref="H100:I100"/>
    <mergeCell ref="J100:L100"/>
    <mergeCell ref="D101:E101"/>
    <mergeCell ref="F101:G101"/>
    <mergeCell ref="H101:I101"/>
    <mergeCell ref="J101:L101"/>
    <mergeCell ref="D102:E102"/>
    <mergeCell ref="F102:G102"/>
    <mergeCell ref="H102:I102"/>
    <mergeCell ref="J102:L102"/>
    <mergeCell ref="D103:E103"/>
    <mergeCell ref="F103:G103"/>
    <mergeCell ref="H103:I103"/>
    <mergeCell ref="J103:L103"/>
    <mergeCell ref="B104:C104"/>
    <mergeCell ref="D104:I104"/>
    <mergeCell ref="J104:L104"/>
    <mergeCell ref="B105:C105"/>
    <mergeCell ref="D105:E105"/>
    <mergeCell ref="F105:G105"/>
    <mergeCell ref="H105:I105"/>
    <mergeCell ref="B106:C106"/>
    <mergeCell ref="D106:E106"/>
    <mergeCell ref="F106:G106"/>
    <mergeCell ref="H106:I106"/>
    <mergeCell ref="D107:E107"/>
    <mergeCell ref="F107:G107"/>
    <mergeCell ref="H107:I107"/>
    <mergeCell ref="D108:E108"/>
    <mergeCell ref="F108:G108"/>
    <mergeCell ref="H108:I108"/>
    <mergeCell ref="D109:E109"/>
    <mergeCell ref="F109:G109"/>
    <mergeCell ref="H109:I109"/>
    <mergeCell ref="D110:E110"/>
    <mergeCell ref="F110:G110"/>
    <mergeCell ref="H110:I110"/>
    <mergeCell ref="D111:E111"/>
    <mergeCell ref="F111:G111"/>
    <mergeCell ref="H111:I111"/>
    <mergeCell ref="B112:I112"/>
    <mergeCell ref="D113:E113"/>
    <mergeCell ref="F113:G113"/>
    <mergeCell ref="H113:I113"/>
    <mergeCell ref="D114:E114"/>
    <mergeCell ref="F114:G114"/>
    <mergeCell ref="H114:I114"/>
    <mergeCell ref="D115:E115"/>
    <mergeCell ref="F115:G115"/>
    <mergeCell ref="H115:I115"/>
    <mergeCell ref="D116:E116"/>
    <mergeCell ref="F116:G116"/>
    <mergeCell ref="H116:I116"/>
    <mergeCell ref="B119:C119"/>
    <mergeCell ref="D119:E119"/>
    <mergeCell ref="F119:G119"/>
    <mergeCell ref="H119:I119"/>
    <mergeCell ref="J119:K119"/>
    <mergeCell ref="B120:C120"/>
    <mergeCell ref="D120:E120"/>
    <mergeCell ref="F120:G120"/>
    <mergeCell ref="H120:I120"/>
    <mergeCell ref="B121:C121"/>
    <mergeCell ref="D121:E121"/>
    <mergeCell ref="F121:G121"/>
    <mergeCell ref="H121:I121"/>
    <mergeCell ref="B122:C122"/>
    <mergeCell ref="D122:E122"/>
    <mergeCell ref="F122:G122"/>
    <mergeCell ref="H122:I122"/>
    <mergeCell ref="A3:A4"/>
    <mergeCell ref="A5:A36"/>
    <mergeCell ref="A42:A57"/>
    <mergeCell ref="A58:A69"/>
    <mergeCell ref="A75:A80"/>
    <mergeCell ref="A84:A92"/>
    <mergeCell ref="B3:B4"/>
    <mergeCell ref="B5:B10"/>
    <mergeCell ref="B11:B35"/>
    <mergeCell ref="B37:B42"/>
    <mergeCell ref="B43:B53"/>
    <mergeCell ref="B54:B56"/>
    <mergeCell ref="B58:B65"/>
    <mergeCell ref="B66:B68"/>
    <mergeCell ref="B75:B76"/>
    <mergeCell ref="B77:B79"/>
    <mergeCell ref="B84:B88"/>
    <mergeCell ref="B89:B91"/>
    <mergeCell ref="B96:B100"/>
    <mergeCell ref="B101:B103"/>
    <mergeCell ref="B107:B111"/>
    <mergeCell ref="B113:B116"/>
    <mergeCell ref="C3:C4"/>
    <mergeCell ref="C73:C74"/>
    <mergeCell ref="C82:C83"/>
    <mergeCell ref="M3:M4"/>
    <mergeCell ref="A73:B74"/>
    <mergeCell ref="A82:B83"/>
  </mergeCells>
  <pageMargins left="0.275" right="0.15625" top="0.275" bottom="0.118055555555556" header="0.196527777777778" footer="0.196527777777778"/>
  <pageSetup paperSize="8" orientation="portrait" horizontalDpi="600"/>
  <headerFooter/>
  <rowBreaks count="2" manualBreakCount="2">
    <brk id="70" max="16383" man="1"/>
    <brk id="118" max="16383" man="1"/>
  </rowBreaks>
  <colBreaks count="1" manualBreakCount="1">
    <brk id="12"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86"/>
  <sheetViews>
    <sheetView showGridLines="0" zoomScale="115" zoomScaleNormal="115" workbookViewId="0">
      <pane xSplit="1" ySplit="5" topLeftCell="B6" activePane="bottomRight" state="frozen"/>
      <selection/>
      <selection pane="topRight"/>
      <selection pane="bottomLeft"/>
      <selection pane="bottomRight" activeCell="C6" sqref="C6"/>
    </sheetView>
  </sheetViews>
  <sheetFormatPr defaultColWidth="9" defaultRowHeight="12.5"/>
  <cols>
    <col min="1" max="1" width="17.0363636363636" customWidth="1"/>
    <col min="2" max="2" width="10.8" customWidth="1"/>
    <col min="3" max="3" width="7.94545454545455" customWidth="1"/>
    <col min="4" max="4" width="12.1090909090909" customWidth="1"/>
    <col min="5" max="5" width="10.6818181818182" hidden="1" customWidth="1"/>
    <col min="6" max="6" width="10.8" customWidth="1"/>
    <col min="7" max="7" width="7.75454545454545" hidden="1" customWidth="1"/>
    <col min="8" max="8" width="8.75454545454545" customWidth="1"/>
    <col min="9" max="9" width="12.0181818181818" customWidth="1"/>
    <col min="10" max="10" width="8.58181818181818" customWidth="1"/>
    <col min="11" max="11" width="13.6454545454545" customWidth="1"/>
    <col min="12" max="12" width="9.55454545454545" customWidth="1"/>
    <col min="13" max="13" width="9.65454545454545" customWidth="1"/>
    <col min="14" max="14" width="7.61818181818182" customWidth="1"/>
    <col min="15" max="15" width="8.51818181818182" customWidth="1"/>
    <col min="16" max="16" width="13.0272727272727" customWidth="1"/>
    <col min="17" max="17" width="8.68181818181818" customWidth="1"/>
    <col min="18" max="18" width="11.5090909090909" customWidth="1"/>
    <col min="19" max="19" width="9.09090909090909" customWidth="1"/>
    <col min="20" max="20" width="11.3181818181818" customWidth="1"/>
    <col min="21" max="21" width="7.5" customWidth="1"/>
    <col min="22" max="22" width="8" customWidth="1"/>
    <col min="23" max="23" width="10.3818181818182" customWidth="1"/>
    <col min="24" max="24" width="11.3545454545455" customWidth="1"/>
    <col min="25" max="26" width="9.25454545454545" customWidth="1"/>
    <col min="27" max="27" width="9.5" customWidth="1"/>
    <col min="28" max="28" width="12.6363636363636"/>
  </cols>
  <sheetData>
    <row r="1" ht="32" customHeight="1" spans="1:27">
      <c r="A1" s="476" t="s">
        <v>129</v>
      </c>
      <c r="B1" s="477"/>
      <c r="C1" s="477"/>
      <c r="D1" s="477"/>
      <c r="E1" s="477"/>
      <c r="F1" s="477"/>
      <c r="G1" s="477"/>
      <c r="H1" s="477"/>
      <c r="I1" s="477"/>
      <c r="J1" s="477"/>
      <c r="K1" s="477"/>
      <c r="L1" s="477"/>
      <c r="M1" s="477"/>
      <c r="N1" s="477"/>
      <c r="O1" s="477"/>
      <c r="P1" s="477"/>
      <c r="Q1" s="477"/>
      <c r="R1" s="477"/>
      <c r="S1" s="477"/>
      <c r="T1" s="477"/>
      <c r="U1" s="477"/>
      <c r="V1" s="477"/>
      <c r="W1" s="477"/>
      <c r="X1" s="477"/>
      <c r="Y1" s="477"/>
      <c r="Z1" s="508"/>
      <c r="AA1" s="509"/>
    </row>
    <row r="2" ht="17" customHeight="1" spans="1:27">
      <c r="A2" s="195" t="s">
        <v>130</v>
      </c>
      <c r="B2" s="232" t="s">
        <v>131</v>
      </c>
      <c r="C2" s="233"/>
      <c r="D2" s="233"/>
      <c r="E2" s="233"/>
      <c r="F2" s="233"/>
      <c r="G2" s="233"/>
      <c r="H2" s="241"/>
      <c r="I2" s="232" t="s">
        <v>132</v>
      </c>
      <c r="J2" s="233"/>
      <c r="K2" s="233"/>
      <c r="L2" s="233"/>
      <c r="M2" s="233"/>
      <c r="N2" s="233"/>
      <c r="O2" s="241"/>
      <c r="P2" s="232" t="s">
        <v>133</v>
      </c>
      <c r="Q2" s="233"/>
      <c r="R2" s="233"/>
      <c r="S2" s="233"/>
      <c r="T2" s="233"/>
      <c r="U2" s="233"/>
      <c r="V2" s="241"/>
      <c r="W2" s="232" t="s">
        <v>134</v>
      </c>
      <c r="X2" s="233"/>
      <c r="Y2" s="233"/>
      <c r="Z2" s="241"/>
      <c r="AA2" s="510"/>
    </row>
    <row r="3" ht="17" customHeight="1" spans="1:27">
      <c r="A3" s="196"/>
      <c r="B3" s="478" t="s">
        <v>135</v>
      </c>
      <c r="C3" s="232" t="s">
        <v>8</v>
      </c>
      <c r="D3" s="241"/>
      <c r="E3" s="496" t="s">
        <v>9</v>
      </c>
      <c r="F3" s="497"/>
      <c r="G3" s="498" t="s">
        <v>10</v>
      </c>
      <c r="H3" s="497"/>
      <c r="I3" s="478" t="s">
        <v>136</v>
      </c>
      <c r="J3" s="232" t="s">
        <v>8</v>
      </c>
      <c r="K3" s="241"/>
      <c r="L3" s="496" t="s">
        <v>9</v>
      </c>
      <c r="M3" s="497"/>
      <c r="N3" s="498" t="s">
        <v>10</v>
      </c>
      <c r="O3" s="497"/>
      <c r="P3" s="478" t="s">
        <v>136</v>
      </c>
      <c r="Q3" s="232" t="s">
        <v>8</v>
      </c>
      <c r="R3" s="241"/>
      <c r="S3" s="496" t="s">
        <v>9</v>
      </c>
      <c r="T3" s="497"/>
      <c r="U3" s="498" t="s">
        <v>10</v>
      </c>
      <c r="V3" s="497"/>
      <c r="W3" s="478" t="s">
        <v>136</v>
      </c>
      <c r="X3" s="195" t="s">
        <v>8</v>
      </c>
      <c r="Y3" s="195" t="s">
        <v>9</v>
      </c>
      <c r="Z3" s="195" t="s">
        <v>10</v>
      </c>
      <c r="AA3" s="510"/>
    </row>
    <row r="4" ht="17" customHeight="1" spans="1:27">
      <c r="A4" s="196"/>
      <c r="B4" s="479"/>
      <c r="C4" s="195" t="s">
        <v>137</v>
      </c>
      <c r="D4" s="195" t="s">
        <v>138</v>
      </c>
      <c r="E4" s="195" t="s">
        <v>13</v>
      </c>
      <c r="F4" s="195" t="s">
        <v>139</v>
      </c>
      <c r="G4" s="195" t="s">
        <v>13</v>
      </c>
      <c r="H4" s="195" t="s">
        <v>139</v>
      </c>
      <c r="I4" s="479"/>
      <c r="J4" s="195" t="s">
        <v>137</v>
      </c>
      <c r="K4" s="195" t="s">
        <v>138</v>
      </c>
      <c r="L4" s="195" t="s">
        <v>13</v>
      </c>
      <c r="M4" s="195" t="s">
        <v>139</v>
      </c>
      <c r="N4" s="195" t="s">
        <v>13</v>
      </c>
      <c r="O4" s="195" t="s">
        <v>139</v>
      </c>
      <c r="P4" s="479"/>
      <c r="Q4" s="195" t="s">
        <v>137</v>
      </c>
      <c r="R4" s="195" t="s">
        <v>138</v>
      </c>
      <c r="S4" s="195" t="s">
        <v>13</v>
      </c>
      <c r="T4" s="195" t="s">
        <v>139</v>
      </c>
      <c r="U4" s="195" t="s">
        <v>13</v>
      </c>
      <c r="V4" s="195" t="s">
        <v>139</v>
      </c>
      <c r="W4" s="479"/>
      <c r="X4" s="195" t="s">
        <v>138</v>
      </c>
      <c r="Y4" s="195" t="s">
        <v>139</v>
      </c>
      <c r="Z4" s="195" t="s">
        <v>139</v>
      </c>
      <c r="AA4" s="511"/>
    </row>
    <row r="5" ht="16" customHeight="1" spans="1:27">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A5" s="512"/>
    </row>
    <row r="6" ht="16" customHeight="1" spans="1:27">
      <c r="A6" s="230" t="s">
        <v>17</v>
      </c>
      <c r="B6" s="203">
        <v>49497.619</v>
      </c>
      <c r="C6" s="224">
        <v>24.44</v>
      </c>
      <c r="D6" s="203">
        <v>12099.395</v>
      </c>
      <c r="E6" s="224">
        <v>80.72</v>
      </c>
      <c r="F6" s="203">
        <v>3995.674</v>
      </c>
      <c r="G6" s="224">
        <v>1.8</v>
      </c>
      <c r="H6" s="203">
        <v>89.101</v>
      </c>
      <c r="I6" s="203">
        <f>'平衡表（全厂）'!F75</f>
        <v>77156.528</v>
      </c>
      <c r="J6" s="224">
        <f>K6/I6*100</f>
        <v>25.72</v>
      </c>
      <c r="K6" s="203">
        <f>'平衡表（全厂）'!H75</f>
        <v>19841.681</v>
      </c>
      <c r="L6" s="224">
        <f>M6/I6*1000</f>
        <v>118.3</v>
      </c>
      <c r="M6" s="203">
        <f>'平衡表（全厂）'!J75</f>
        <v>9127.248</v>
      </c>
      <c r="N6" s="224">
        <f>O6/I6*1000</f>
        <v>2.37</v>
      </c>
      <c r="O6" s="203">
        <f>'平衡表（全厂）'!L75</f>
        <v>182.548</v>
      </c>
      <c r="P6" s="203">
        <f>'平衡表（全厂）'!F5</f>
        <v>28631.104</v>
      </c>
      <c r="Q6" s="224">
        <f t="shared" ref="Q6:Q9" si="0">R6/P6*100</f>
        <v>25.64</v>
      </c>
      <c r="R6" s="203">
        <f>'平衡表（全厂）'!H5</f>
        <v>7340.159</v>
      </c>
      <c r="S6" s="224">
        <f>T6/P6*1000</f>
        <v>130.08</v>
      </c>
      <c r="T6" s="203">
        <f>'平衡表（全厂）'!J5</f>
        <v>3724.354</v>
      </c>
      <c r="U6" s="224">
        <f>V6/P6*1000</f>
        <v>1.82</v>
      </c>
      <c r="V6" s="203">
        <f>'平衡表（全厂）'!L5</f>
        <v>52.01</v>
      </c>
      <c r="W6" s="201">
        <f t="shared" ref="W6:W17" si="1">B6+I6-P6</f>
        <v>98023.043</v>
      </c>
      <c r="X6" s="201">
        <f t="shared" ref="X6:X17" si="2">D6+K6-R6</f>
        <v>24600.917</v>
      </c>
      <c r="Y6" s="201">
        <f t="shared" ref="Y6:Y17" si="3">F6+M6-T6</f>
        <v>9398.568</v>
      </c>
      <c r="Z6" s="201">
        <f>H6+O6-V6</f>
        <v>219.639</v>
      </c>
      <c r="AA6" s="511"/>
    </row>
    <row r="7" ht="16" customHeight="1" spans="1:27">
      <c r="A7" s="230" t="s">
        <v>18</v>
      </c>
      <c r="B7" s="203">
        <v>187.616</v>
      </c>
      <c r="C7" s="224">
        <v>60.4</v>
      </c>
      <c r="D7" s="203">
        <v>113.314</v>
      </c>
      <c r="E7" s="224">
        <v>1407.34</v>
      </c>
      <c r="F7" s="203">
        <v>26.404</v>
      </c>
      <c r="G7" s="224">
        <v>0.46</v>
      </c>
      <c r="H7" s="203">
        <v>0.086</v>
      </c>
      <c r="I7" s="203">
        <v>0</v>
      </c>
      <c r="J7" s="224"/>
      <c r="K7" s="203">
        <v>0</v>
      </c>
      <c r="L7" s="224"/>
      <c r="M7" s="203">
        <v>0</v>
      </c>
      <c r="N7" s="224"/>
      <c r="O7" s="203">
        <v>0</v>
      </c>
      <c r="P7" s="203">
        <f>'平衡表（全厂）'!F6</f>
        <v>187.616</v>
      </c>
      <c r="Q7" s="224">
        <f t="shared" si="0"/>
        <v>60.4</v>
      </c>
      <c r="R7" s="203">
        <f>'平衡表（全厂）'!H6</f>
        <v>113.314</v>
      </c>
      <c r="S7" s="224">
        <f>T7/P7*10000</f>
        <v>1407.34</v>
      </c>
      <c r="T7" s="203">
        <f>'平衡表（全厂）'!J6</f>
        <v>26.404</v>
      </c>
      <c r="U7" s="224">
        <f>V7/P7*1000</f>
        <v>0.46</v>
      </c>
      <c r="V7" s="203">
        <f>'平衡表（全厂）'!L6</f>
        <v>0.086</v>
      </c>
      <c r="W7" s="201">
        <f t="shared" si="1"/>
        <v>0</v>
      </c>
      <c r="X7" s="201">
        <f t="shared" si="2"/>
        <v>0</v>
      </c>
      <c r="Y7" s="201">
        <f t="shared" si="3"/>
        <v>0</v>
      </c>
      <c r="Z7" s="201">
        <f t="shared" ref="Z6:Z17" si="4">H7+O7-V7</f>
        <v>0</v>
      </c>
      <c r="AA7" s="511"/>
    </row>
    <row r="8" ht="16" customHeight="1" spans="1:27">
      <c r="A8" s="480" t="s">
        <v>19</v>
      </c>
      <c r="B8" s="481">
        <v>293.75</v>
      </c>
      <c r="C8" s="482">
        <v>97.8</v>
      </c>
      <c r="D8" s="481">
        <v>287.288</v>
      </c>
      <c r="E8" s="482"/>
      <c r="F8" s="481">
        <v>0</v>
      </c>
      <c r="G8" s="482"/>
      <c r="H8" s="481">
        <v>0</v>
      </c>
      <c r="I8" s="481">
        <f>'平衡表（全厂）'!F76</f>
        <v>334.94</v>
      </c>
      <c r="J8" s="500">
        <f>K8/I8*100</f>
        <v>96.56</v>
      </c>
      <c r="K8" s="481">
        <f>'平衡表（全厂）'!H76</f>
        <v>323.418</v>
      </c>
      <c r="L8" s="482"/>
      <c r="M8" s="481">
        <v>0</v>
      </c>
      <c r="N8" s="482"/>
      <c r="O8" s="481">
        <v>0</v>
      </c>
      <c r="P8" s="481">
        <f>'平衡表（全厂）'!F7</f>
        <v>114.64</v>
      </c>
      <c r="Q8" s="482">
        <f t="shared" si="0"/>
        <v>96.56</v>
      </c>
      <c r="R8" s="481">
        <f>'平衡表（全厂）'!H7</f>
        <v>110.696</v>
      </c>
      <c r="S8" s="482"/>
      <c r="T8" s="481">
        <v>0</v>
      </c>
      <c r="U8" s="224"/>
      <c r="V8" s="481">
        <v>0</v>
      </c>
      <c r="W8" s="201">
        <f t="shared" si="1"/>
        <v>514.05</v>
      </c>
      <c r="X8" s="201">
        <f t="shared" si="2"/>
        <v>500.01</v>
      </c>
      <c r="Y8" s="201">
        <f t="shared" si="3"/>
        <v>0</v>
      </c>
      <c r="Z8" s="201">
        <f t="shared" si="4"/>
        <v>0</v>
      </c>
      <c r="AA8" s="513"/>
    </row>
    <row r="9" ht="16" customHeight="1" spans="1:27">
      <c r="A9" s="480" t="s">
        <v>51</v>
      </c>
      <c r="B9" s="481">
        <v>10</v>
      </c>
      <c r="C9" s="482">
        <v>99.8</v>
      </c>
      <c r="D9" s="481">
        <v>9.98</v>
      </c>
      <c r="E9" s="482"/>
      <c r="F9" s="481">
        <v>0</v>
      </c>
      <c r="G9" s="482"/>
      <c r="H9" s="481">
        <v>0</v>
      </c>
      <c r="I9" s="481">
        <f>'平衡表（全厂）'!F79</f>
        <v>17.54</v>
      </c>
      <c r="J9" s="481">
        <f>'平衡表（全厂）'!G79</f>
        <v>99.86</v>
      </c>
      <c r="K9" s="481">
        <f>'平衡表（全厂）'!H79</f>
        <v>17.515</v>
      </c>
      <c r="L9" s="481">
        <f>'平衡表（全厂）'!I79</f>
        <v>0</v>
      </c>
      <c r="M9" s="481">
        <f>'平衡表（全厂）'!J79</f>
        <v>0</v>
      </c>
      <c r="N9" s="481">
        <f>'平衡表（全厂）'!K79</f>
        <v>0</v>
      </c>
      <c r="O9" s="481">
        <f>'平衡表（全厂）'!L79</f>
        <v>0</v>
      </c>
      <c r="P9" s="481">
        <f>'平衡表（全厂）'!F38</f>
        <v>27.54</v>
      </c>
      <c r="Q9" s="482">
        <f t="shared" si="0"/>
        <v>99.84</v>
      </c>
      <c r="R9" s="481">
        <f>'平衡表（全厂）'!H38</f>
        <v>27.495</v>
      </c>
      <c r="S9" s="482"/>
      <c r="T9" s="481">
        <v>0</v>
      </c>
      <c r="U9" s="224"/>
      <c r="V9" s="481">
        <v>0</v>
      </c>
      <c r="W9" s="201">
        <f t="shared" si="1"/>
        <v>0</v>
      </c>
      <c r="X9" s="201">
        <f t="shared" si="2"/>
        <v>0</v>
      </c>
      <c r="Y9" s="201">
        <f t="shared" si="3"/>
        <v>0</v>
      </c>
      <c r="Z9" s="201">
        <f t="shared" si="4"/>
        <v>0</v>
      </c>
      <c r="AA9" s="513"/>
    </row>
    <row r="10" ht="16" customHeight="1" spans="1:27">
      <c r="A10" s="483" t="s">
        <v>141</v>
      </c>
      <c r="B10" s="484">
        <v>29.0146</v>
      </c>
      <c r="C10" s="484"/>
      <c r="D10" s="203">
        <v>0</v>
      </c>
      <c r="E10" s="224">
        <v>999910</v>
      </c>
      <c r="F10" s="203">
        <v>29.012</v>
      </c>
      <c r="G10" s="484"/>
      <c r="H10" s="484">
        <v>0</v>
      </c>
      <c r="I10" s="484">
        <v>0</v>
      </c>
      <c r="J10" s="484"/>
      <c r="K10" s="484">
        <v>0</v>
      </c>
      <c r="L10" s="484"/>
      <c r="M10" s="484">
        <v>0</v>
      </c>
      <c r="N10" s="484"/>
      <c r="O10" s="484">
        <v>0</v>
      </c>
      <c r="P10" s="484">
        <f>'平衡表（全厂）'!F37</f>
        <v>29.0146</v>
      </c>
      <c r="Q10" s="343"/>
      <c r="R10" s="484">
        <f>'平衡表（全厂）'!H37</f>
        <v>0</v>
      </c>
      <c r="S10" s="501">
        <f>T10/P10*1000000</f>
        <v>999910</v>
      </c>
      <c r="T10" s="484">
        <f>'平衡表（全厂）'!J37</f>
        <v>29.012</v>
      </c>
      <c r="U10" s="224"/>
      <c r="V10" s="484">
        <v>0</v>
      </c>
      <c r="W10" s="201">
        <f t="shared" si="1"/>
        <v>0</v>
      </c>
      <c r="X10" s="201">
        <f t="shared" si="2"/>
        <v>0</v>
      </c>
      <c r="Y10" s="201">
        <f t="shared" si="3"/>
        <v>0</v>
      </c>
      <c r="Z10" s="201">
        <f t="shared" si="4"/>
        <v>0</v>
      </c>
      <c r="AA10" s="514"/>
    </row>
    <row r="11" ht="16" customHeight="1" spans="1:27">
      <c r="A11" s="230" t="s">
        <v>52</v>
      </c>
      <c r="B11" s="203">
        <v>1</v>
      </c>
      <c r="C11" s="224"/>
      <c r="D11" s="203">
        <v>0</v>
      </c>
      <c r="E11" s="224">
        <v>999900</v>
      </c>
      <c r="F11" s="203">
        <v>999.9</v>
      </c>
      <c r="G11" s="224"/>
      <c r="H11" s="203">
        <v>0</v>
      </c>
      <c r="I11" s="203">
        <v>0</v>
      </c>
      <c r="J11" s="224"/>
      <c r="K11" s="203">
        <v>0</v>
      </c>
      <c r="L11" s="501">
        <v>999900</v>
      </c>
      <c r="M11" s="203">
        <f>L11*I11/1000</f>
        <v>0</v>
      </c>
      <c r="N11" s="224"/>
      <c r="O11" s="203">
        <v>0</v>
      </c>
      <c r="P11" s="203">
        <f>'平衡表（全厂）'!F39</f>
        <v>1</v>
      </c>
      <c r="Q11" s="343"/>
      <c r="R11" s="203">
        <f>'平衡表（全厂）'!H39</f>
        <v>0</v>
      </c>
      <c r="S11" s="501">
        <f>T11/P11*1000</f>
        <v>999900</v>
      </c>
      <c r="T11" s="203">
        <f>'平衡表（全厂）'!J39</f>
        <v>999.9</v>
      </c>
      <c r="U11" s="224"/>
      <c r="V11" s="203">
        <v>0</v>
      </c>
      <c r="W11" s="201">
        <f t="shared" si="1"/>
        <v>0</v>
      </c>
      <c r="X11" s="201">
        <f t="shared" si="2"/>
        <v>0</v>
      </c>
      <c r="Y11" s="201">
        <f t="shared" si="3"/>
        <v>0</v>
      </c>
      <c r="Z11" s="201">
        <f t="shared" si="4"/>
        <v>0</v>
      </c>
      <c r="AA11" s="511"/>
    </row>
    <row r="12" ht="16" customHeight="1" spans="1:27">
      <c r="A12" s="230" t="s">
        <v>20</v>
      </c>
      <c r="B12" s="203">
        <v>54.895</v>
      </c>
      <c r="C12" s="224">
        <v>1.33</v>
      </c>
      <c r="D12" s="203">
        <v>0.73</v>
      </c>
      <c r="E12" s="224">
        <v>58021</v>
      </c>
      <c r="F12" s="203">
        <v>3185.064</v>
      </c>
      <c r="G12" s="224">
        <v>86.07</v>
      </c>
      <c r="H12" s="203">
        <v>4.725</v>
      </c>
      <c r="I12" s="203">
        <v>0</v>
      </c>
      <c r="J12" s="224">
        <v>0</v>
      </c>
      <c r="K12" s="203">
        <v>0</v>
      </c>
      <c r="L12" s="501">
        <v>0</v>
      </c>
      <c r="M12" s="203">
        <v>0</v>
      </c>
      <c r="N12" s="224">
        <v>0</v>
      </c>
      <c r="O12" s="203">
        <v>0</v>
      </c>
      <c r="P12" s="203">
        <f>'平衡表（全厂）'!F8</f>
        <v>54.895</v>
      </c>
      <c r="Q12" s="343">
        <f>R12/P12*100</f>
        <v>1.33</v>
      </c>
      <c r="R12" s="203">
        <f>'平衡表（全厂）'!H8</f>
        <v>0.73</v>
      </c>
      <c r="S12" s="501">
        <f>T12/P12*1000</f>
        <v>58021</v>
      </c>
      <c r="T12" s="203">
        <f>'平衡表（全厂）'!J8</f>
        <v>3185.064</v>
      </c>
      <c r="U12" s="224">
        <f>V12/P12*1000</f>
        <v>86.07</v>
      </c>
      <c r="V12" s="203">
        <f>'平衡表（全厂）'!L8</f>
        <v>4.725</v>
      </c>
      <c r="W12" s="201">
        <f t="shared" si="1"/>
        <v>0</v>
      </c>
      <c r="X12" s="201">
        <f t="shared" si="2"/>
        <v>0</v>
      </c>
      <c r="Y12" s="201">
        <f t="shared" si="3"/>
        <v>0</v>
      </c>
      <c r="Z12" s="201">
        <f t="shared" si="4"/>
        <v>0</v>
      </c>
      <c r="AA12" s="511"/>
    </row>
    <row r="13" ht="16" customHeight="1" spans="1:27">
      <c r="A13" s="230" t="s">
        <v>21</v>
      </c>
      <c r="B13" s="203">
        <v>0</v>
      </c>
      <c r="C13" s="224"/>
      <c r="D13" s="203">
        <v>0</v>
      </c>
      <c r="E13" s="224"/>
      <c r="F13" s="203">
        <v>0</v>
      </c>
      <c r="G13" s="224"/>
      <c r="H13" s="203">
        <v>0</v>
      </c>
      <c r="I13" s="203">
        <f>'回收率（熔炼） '!I9</f>
        <v>14.016</v>
      </c>
      <c r="J13" s="203">
        <f>'回收率（熔炼） '!J9</f>
        <v>37.4</v>
      </c>
      <c r="K13" s="203">
        <f>'回收率（熔炼） '!K9</f>
        <v>5.242</v>
      </c>
      <c r="L13" s="203">
        <f>'回收率（熔炼） '!L9</f>
        <v>0</v>
      </c>
      <c r="M13" s="203">
        <f>'回收率（熔炼） '!M9</f>
        <v>0</v>
      </c>
      <c r="N13" s="203">
        <f>'回收率（熔炼） '!N9</f>
        <v>0</v>
      </c>
      <c r="O13" s="203">
        <f>'回收率（熔炼） '!O9</f>
        <v>0</v>
      </c>
      <c r="P13" s="203">
        <f>'平衡表（全厂）'!F9</f>
        <v>14.016</v>
      </c>
      <c r="Q13" s="203">
        <f>'平衡表（全厂）'!G9</f>
        <v>37.4</v>
      </c>
      <c r="R13" s="203">
        <f>'平衡表（全厂）'!H9</f>
        <v>5.242</v>
      </c>
      <c r="S13" s="203">
        <f>'平衡表（全厂）'!I9</f>
        <v>0</v>
      </c>
      <c r="T13" s="203">
        <f>'平衡表（全厂）'!J9</f>
        <v>0</v>
      </c>
      <c r="U13" s="203">
        <f>'平衡表（全厂）'!K9</f>
        <v>0</v>
      </c>
      <c r="V13" s="203">
        <f>'平衡表（全厂）'!L9</f>
        <v>0</v>
      </c>
      <c r="W13" s="201">
        <f t="shared" si="1"/>
        <v>0</v>
      </c>
      <c r="X13" s="201">
        <f t="shared" si="2"/>
        <v>0</v>
      </c>
      <c r="Y13" s="201">
        <f t="shared" si="3"/>
        <v>0</v>
      </c>
      <c r="Z13" s="201">
        <f t="shared" si="4"/>
        <v>0</v>
      </c>
      <c r="AA13" s="511"/>
    </row>
    <row r="14" ht="16" customHeight="1" spans="1:27">
      <c r="A14" s="230" t="s">
        <v>22</v>
      </c>
      <c r="B14" s="203">
        <v>0</v>
      </c>
      <c r="C14" s="224"/>
      <c r="D14" s="203">
        <v>0</v>
      </c>
      <c r="E14" s="224"/>
      <c r="F14" s="203">
        <v>0</v>
      </c>
      <c r="G14" s="224"/>
      <c r="H14" s="203">
        <v>0</v>
      </c>
      <c r="I14" s="203">
        <f>'回收率（熔炼） '!I10</f>
        <v>7.14</v>
      </c>
      <c r="J14" s="203">
        <f>'回收率（熔炼） '!J10</f>
        <v>99.62</v>
      </c>
      <c r="K14" s="203">
        <f>'回收率（熔炼） '!K10</f>
        <v>7.113</v>
      </c>
      <c r="L14" s="203">
        <f>'回收率（熔炼） '!L10</f>
        <v>0</v>
      </c>
      <c r="M14" s="203">
        <f>'回收率（熔炼） '!M10</f>
        <v>0</v>
      </c>
      <c r="N14" s="203">
        <f>'回收率（熔炼） '!N10</f>
        <v>0</v>
      </c>
      <c r="O14" s="203">
        <f>'回收率（熔炼） '!O10</f>
        <v>0</v>
      </c>
      <c r="P14" s="203">
        <f>'回收率（熔炼） '!P10</f>
        <v>7.14</v>
      </c>
      <c r="Q14" s="203">
        <f>'回收率（熔炼） '!Q10</f>
        <v>99.62</v>
      </c>
      <c r="R14" s="203">
        <f>'回收率（熔炼） '!R10</f>
        <v>7.113</v>
      </c>
      <c r="S14" s="203">
        <f>'回收率（熔炼） '!S10</f>
        <v>0</v>
      </c>
      <c r="T14" s="203">
        <f>'回收率（熔炼） '!T10</f>
        <v>0</v>
      </c>
      <c r="U14" s="203">
        <f>'回收率（熔炼） '!U10</f>
        <v>0</v>
      </c>
      <c r="V14" s="203">
        <f>'回收率（熔炼） '!V10</f>
        <v>0</v>
      </c>
      <c r="W14" s="201">
        <f t="shared" si="1"/>
        <v>0</v>
      </c>
      <c r="X14" s="201">
        <f t="shared" si="2"/>
        <v>0</v>
      </c>
      <c r="Y14" s="201">
        <f t="shared" si="3"/>
        <v>0</v>
      </c>
      <c r="Z14" s="201">
        <f t="shared" si="4"/>
        <v>0</v>
      </c>
      <c r="AA14" s="511"/>
    </row>
    <row r="15" ht="16" customHeight="1" spans="1:27">
      <c r="A15" s="230" t="s">
        <v>142</v>
      </c>
      <c r="B15" s="203">
        <v>4.46</v>
      </c>
      <c r="C15" s="224"/>
      <c r="D15" s="203">
        <v>0</v>
      </c>
      <c r="E15" s="224"/>
      <c r="F15" s="203">
        <v>0.564</v>
      </c>
      <c r="G15" s="224"/>
      <c r="H15" s="203">
        <v>0</v>
      </c>
      <c r="I15" s="203">
        <v>0</v>
      </c>
      <c r="J15" s="224"/>
      <c r="K15" s="203">
        <v>0</v>
      </c>
      <c r="L15" s="224"/>
      <c r="M15" s="203">
        <v>0</v>
      </c>
      <c r="N15" s="224"/>
      <c r="O15" s="203">
        <v>0</v>
      </c>
      <c r="P15" s="203">
        <f>'平衡表（全厂）'!F40</f>
        <v>4.46</v>
      </c>
      <c r="Q15" s="224"/>
      <c r="R15" s="203">
        <v>0</v>
      </c>
      <c r="S15" s="224"/>
      <c r="T15" s="203">
        <f>'平衡表（全厂）'!J40</f>
        <v>0.564</v>
      </c>
      <c r="U15" s="224"/>
      <c r="V15" s="203">
        <v>0</v>
      </c>
      <c r="W15" s="201">
        <f t="shared" si="1"/>
        <v>0</v>
      </c>
      <c r="X15" s="201">
        <f t="shared" si="2"/>
        <v>0</v>
      </c>
      <c r="Y15" s="201">
        <f t="shared" si="3"/>
        <v>0</v>
      </c>
      <c r="Z15" s="201">
        <f t="shared" si="4"/>
        <v>0</v>
      </c>
      <c r="AA15" s="511"/>
    </row>
    <row r="16" ht="16" customHeight="1" spans="1:27">
      <c r="A16" s="230" t="s">
        <v>54</v>
      </c>
      <c r="B16" s="203">
        <v>9.08</v>
      </c>
      <c r="C16" s="224"/>
      <c r="D16" s="203">
        <v>0</v>
      </c>
      <c r="E16" s="224"/>
      <c r="F16" s="203">
        <v>0.132</v>
      </c>
      <c r="G16" s="224"/>
      <c r="H16" s="203"/>
      <c r="I16" s="203">
        <v>0</v>
      </c>
      <c r="J16" s="224"/>
      <c r="K16" s="203">
        <v>0</v>
      </c>
      <c r="L16" s="224"/>
      <c r="M16" s="203">
        <v>0</v>
      </c>
      <c r="N16" s="224"/>
      <c r="O16" s="203">
        <v>0</v>
      </c>
      <c r="P16" s="203">
        <f>'平衡表（全厂）'!F41</f>
        <v>9.08</v>
      </c>
      <c r="Q16" s="203"/>
      <c r="R16" s="203">
        <f>'平衡表（全厂）'!H41</f>
        <v>0</v>
      </c>
      <c r="S16" s="203"/>
      <c r="T16" s="203">
        <f>'平衡表（全厂）'!J41</f>
        <v>0.132</v>
      </c>
      <c r="U16" s="224"/>
      <c r="V16" s="203"/>
      <c r="W16" s="201">
        <f t="shared" si="1"/>
        <v>0</v>
      </c>
      <c r="X16" s="201">
        <f t="shared" si="2"/>
        <v>0</v>
      </c>
      <c r="Y16" s="201">
        <f t="shared" si="3"/>
        <v>0</v>
      </c>
      <c r="Z16" s="201">
        <f t="shared" si="4"/>
        <v>0</v>
      </c>
      <c r="AA16" s="511"/>
    </row>
    <row r="17" ht="16" customHeight="1" spans="1:32">
      <c r="A17" s="480" t="s">
        <v>143</v>
      </c>
      <c r="B17" s="481">
        <v>0</v>
      </c>
      <c r="C17" s="482"/>
      <c r="D17" s="481">
        <v>0</v>
      </c>
      <c r="E17" s="482"/>
      <c r="F17" s="481">
        <v>0</v>
      </c>
      <c r="G17" s="482"/>
      <c r="H17" s="481"/>
      <c r="I17" s="481">
        <v>0</v>
      </c>
      <c r="J17" s="482"/>
      <c r="K17" s="481">
        <f>J17*I17/100</f>
        <v>0</v>
      </c>
      <c r="L17" s="482">
        <v>0</v>
      </c>
      <c r="M17" s="481">
        <v>0</v>
      </c>
      <c r="N17" s="482">
        <v>0</v>
      </c>
      <c r="O17" s="481">
        <v>0</v>
      </c>
      <c r="P17" s="481">
        <v>0</v>
      </c>
      <c r="Q17" s="482"/>
      <c r="R17" s="481">
        <v>0</v>
      </c>
      <c r="S17" s="482"/>
      <c r="T17" s="481">
        <v>0</v>
      </c>
      <c r="U17" s="482"/>
      <c r="V17" s="481"/>
      <c r="W17" s="201">
        <f t="shared" si="1"/>
        <v>0</v>
      </c>
      <c r="X17" s="201">
        <f t="shared" si="2"/>
        <v>0</v>
      </c>
      <c r="Y17" s="201">
        <f t="shared" si="3"/>
        <v>0</v>
      </c>
      <c r="Z17" s="201">
        <f t="shared" si="4"/>
        <v>0</v>
      </c>
      <c r="AA17" s="515"/>
      <c r="AB17" s="516"/>
      <c r="AC17" s="523"/>
      <c r="AD17" s="524"/>
      <c r="AE17" s="525"/>
      <c r="AF17" s="525"/>
    </row>
    <row r="18" ht="16" customHeight="1" spans="1:27">
      <c r="A18" s="204" t="s">
        <v>144</v>
      </c>
      <c r="B18" s="205"/>
      <c r="C18" s="206"/>
      <c r="D18" s="207">
        <v>12510.707</v>
      </c>
      <c r="E18" s="224"/>
      <c r="F18" s="207">
        <v>8236.75</v>
      </c>
      <c r="G18" s="224"/>
      <c r="H18" s="207">
        <v>93.912</v>
      </c>
      <c r="I18" s="207"/>
      <c r="J18" s="229"/>
      <c r="K18" s="216">
        <f t="shared" ref="K18:O18" si="5">SUM(K6:K16)</f>
        <v>20194.969</v>
      </c>
      <c r="L18" s="207"/>
      <c r="M18" s="207">
        <f t="shared" si="5"/>
        <v>9127.248</v>
      </c>
      <c r="N18" s="207"/>
      <c r="O18" s="207">
        <f t="shared" si="5"/>
        <v>182.548</v>
      </c>
      <c r="P18" s="207"/>
      <c r="Q18" s="206"/>
      <c r="R18" s="207">
        <f>SUM(R6:R16)</f>
        <v>7604.749</v>
      </c>
      <c r="S18" s="207"/>
      <c r="T18" s="207">
        <f t="shared" ref="T18:Z18" si="6">SUM(T6:T17)</f>
        <v>7965.43</v>
      </c>
      <c r="U18" s="207"/>
      <c r="V18" s="207">
        <f>SUM(V6:V16)</f>
        <v>56.821</v>
      </c>
      <c r="W18" s="207"/>
      <c r="X18" s="207">
        <f t="shared" si="6"/>
        <v>25100.927</v>
      </c>
      <c r="Y18" s="207">
        <f t="shared" si="6"/>
        <v>9398.568</v>
      </c>
      <c r="Z18" s="207">
        <f t="shared" si="6"/>
        <v>219.639</v>
      </c>
      <c r="AA18" s="517"/>
    </row>
    <row r="19" ht="16" customHeight="1" spans="1:27">
      <c r="A19" s="208" t="s">
        <v>145</v>
      </c>
      <c r="B19" s="208"/>
      <c r="C19" s="208"/>
      <c r="D19" s="208"/>
      <c r="E19" s="224"/>
      <c r="F19" s="208"/>
      <c r="G19" s="224"/>
      <c r="H19" s="208"/>
      <c r="I19" s="208"/>
      <c r="J19" s="208"/>
      <c r="K19" s="208"/>
      <c r="L19" s="208"/>
      <c r="M19" s="208"/>
      <c r="N19" s="208"/>
      <c r="O19" s="208"/>
      <c r="P19" s="230"/>
      <c r="Q19" s="230"/>
      <c r="R19" s="230"/>
      <c r="S19" s="230"/>
      <c r="T19" s="230"/>
      <c r="U19" s="230"/>
      <c r="V19" s="230"/>
      <c r="W19" s="208"/>
      <c r="X19" s="208"/>
      <c r="Y19" s="208"/>
      <c r="Z19" s="208"/>
      <c r="AA19" s="518"/>
    </row>
    <row r="20" ht="16" customHeight="1" spans="1:27">
      <c r="A20" s="11" t="s">
        <v>146</v>
      </c>
      <c r="B20" s="201">
        <v>414.32</v>
      </c>
      <c r="C20" s="211">
        <v>73.62</v>
      </c>
      <c r="D20" s="242">
        <v>305.022</v>
      </c>
      <c r="E20" s="224">
        <v>241.58</v>
      </c>
      <c r="F20" s="203">
        <v>100.091</v>
      </c>
      <c r="G20" s="224">
        <v>4.33</v>
      </c>
      <c r="H20" s="203">
        <v>1.794</v>
      </c>
      <c r="I20" s="202"/>
      <c r="J20" s="202"/>
      <c r="K20" s="202"/>
      <c r="L20" s="203"/>
      <c r="M20" s="203"/>
      <c r="N20" s="203"/>
      <c r="O20" s="203"/>
      <c r="P20" s="201">
        <f>'平衡表（全厂）'!F12</f>
        <v>447.48</v>
      </c>
      <c r="Q20" s="211">
        <f t="shared" ref="Q20:Q30" si="7">R20/P20*100</f>
        <v>74.25</v>
      </c>
      <c r="R20" s="242">
        <f>'平衡表（全厂）'!H12</f>
        <v>332.254</v>
      </c>
      <c r="S20" s="224">
        <f t="shared" ref="S20:S30" si="8">T20/P20*1000</f>
        <v>275.05</v>
      </c>
      <c r="T20" s="203">
        <f>'平衡表（全厂）'!J12</f>
        <v>123.079</v>
      </c>
      <c r="U20" s="224">
        <f t="shared" ref="U20:U30" si="9">V20/P20*1000</f>
        <v>6.8</v>
      </c>
      <c r="V20" s="203">
        <f>'平衡表（全厂）'!L12</f>
        <v>3.043</v>
      </c>
      <c r="W20" s="220">
        <f>B20+I20-P20</f>
        <v>-33.16</v>
      </c>
      <c r="X20" s="220">
        <f>D20+K20-R20</f>
        <v>-27.232</v>
      </c>
      <c r="Y20" s="220">
        <f>F20+M20-T20</f>
        <v>-22.988</v>
      </c>
      <c r="Z20" s="220">
        <f>H20+O20-V20</f>
        <v>-1.249</v>
      </c>
      <c r="AA20" s="519"/>
    </row>
    <row r="21" ht="16" customHeight="1" spans="1:27">
      <c r="A21" s="11" t="s">
        <v>27</v>
      </c>
      <c r="B21" s="201">
        <v>11855.23</v>
      </c>
      <c r="C21" s="211">
        <v>2.09</v>
      </c>
      <c r="D21" s="242">
        <v>248.276</v>
      </c>
      <c r="E21" s="224">
        <v>3.56</v>
      </c>
      <c r="F21" s="203">
        <v>42.23</v>
      </c>
      <c r="G21" s="224">
        <v>0.01</v>
      </c>
      <c r="H21" s="203">
        <v>0.124</v>
      </c>
      <c r="I21" s="202"/>
      <c r="J21" s="202"/>
      <c r="K21" s="202"/>
      <c r="L21" s="203"/>
      <c r="M21" s="203"/>
      <c r="N21" s="203"/>
      <c r="O21" s="203"/>
      <c r="P21" s="201">
        <f>'平衡表（全厂）'!F13+'平衡表（全厂）'!F14+'平衡表（全厂）'!F58</f>
        <v>14316.35</v>
      </c>
      <c r="Q21" s="211">
        <f t="shared" si="7"/>
        <v>1.77</v>
      </c>
      <c r="R21" s="242">
        <f>'平衡表（全厂）'!H13+'平衡表（全厂）'!H14+'平衡表（全厂）'!H58</f>
        <v>253.577</v>
      </c>
      <c r="S21" s="224">
        <f t="shared" si="8"/>
        <v>2.02</v>
      </c>
      <c r="T21" s="203">
        <f>'平衡表（全厂）'!J13+'平衡表（全厂）'!J14+'平衡表（全厂）'!J58</f>
        <v>28.958</v>
      </c>
      <c r="U21" s="224">
        <f t="shared" si="9"/>
        <v>0.04</v>
      </c>
      <c r="V21" s="203">
        <f>'平衡表（全厂）'!L13+'平衡表（全厂）'!L14+'平衡表（全厂）'!L58</f>
        <v>0.573</v>
      </c>
      <c r="W21" s="220">
        <f t="shared" ref="W21:W48" si="10">B21+I21-P21</f>
        <v>-2461.12</v>
      </c>
      <c r="X21" s="220">
        <f t="shared" ref="X21:X48" si="11">D21+K21-R21</f>
        <v>-5.301</v>
      </c>
      <c r="Y21" s="220">
        <f t="shared" ref="Y21:Y48" si="12">F21+M21-T21</f>
        <v>13.272</v>
      </c>
      <c r="Z21" s="220">
        <f t="shared" ref="Z21:Z48" si="13">H21+O21-V21</f>
        <v>-0.449</v>
      </c>
      <c r="AA21" s="519"/>
    </row>
    <row r="22" ht="16" customHeight="1" spans="1:27">
      <c r="A22" s="11" t="s">
        <v>28</v>
      </c>
      <c r="B22" s="201">
        <v>200</v>
      </c>
      <c r="C22" s="211">
        <v>24.15</v>
      </c>
      <c r="D22" s="242">
        <v>48.3</v>
      </c>
      <c r="E22" s="224">
        <v>121.5</v>
      </c>
      <c r="F22" s="203">
        <v>24.3</v>
      </c>
      <c r="G22" s="224">
        <v>1.45</v>
      </c>
      <c r="H22" s="203">
        <v>0.29</v>
      </c>
      <c r="I22" s="202"/>
      <c r="J22" s="202"/>
      <c r="K22" s="202"/>
      <c r="L22" s="203"/>
      <c r="M22" s="203"/>
      <c r="N22" s="203"/>
      <c r="O22" s="203"/>
      <c r="P22" s="201">
        <f>'平衡表（全厂）'!F15</f>
        <v>239.5</v>
      </c>
      <c r="Q22" s="211">
        <f t="shared" si="7"/>
        <v>12.66</v>
      </c>
      <c r="R22" s="242">
        <f>'平衡表（全厂）'!H15</f>
        <v>30.321</v>
      </c>
      <c r="S22" s="224">
        <f t="shared" si="8"/>
        <v>121.8</v>
      </c>
      <c r="T22" s="203">
        <f>'平衡表（全厂）'!J15</f>
        <v>29.171</v>
      </c>
      <c r="U22" s="224">
        <f t="shared" si="9"/>
        <v>1.28</v>
      </c>
      <c r="V22" s="203">
        <f>'平衡表（全厂）'!L15</f>
        <v>0.307</v>
      </c>
      <c r="W22" s="220">
        <f t="shared" si="10"/>
        <v>-39.5</v>
      </c>
      <c r="X22" s="220">
        <f t="shared" si="11"/>
        <v>17.979</v>
      </c>
      <c r="Y22" s="220">
        <f t="shared" si="12"/>
        <v>-4.871</v>
      </c>
      <c r="Z22" s="220">
        <f t="shared" si="13"/>
        <v>-0.017</v>
      </c>
      <c r="AA22" s="519"/>
    </row>
    <row r="23" ht="16" customHeight="1" spans="1:27">
      <c r="A23" s="11" t="s">
        <v>147</v>
      </c>
      <c r="B23" s="201">
        <v>515.16</v>
      </c>
      <c r="C23" s="211">
        <v>99.01</v>
      </c>
      <c r="D23" s="242">
        <v>510.06</v>
      </c>
      <c r="E23" s="224">
        <v>302.68</v>
      </c>
      <c r="F23" s="203">
        <v>155.929</v>
      </c>
      <c r="G23" s="224">
        <v>10.96</v>
      </c>
      <c r="H23" s="203">
        <v>5.646</v>
      </c>
      <c r="I23" s="202"/>
      <c r="J23" s="202"/>
      <c r="K23" s="202"/>
      <c r="L23" s="203"/>
      <c r="M23" s="203"/>
      <c r="N23" s="203"/>
      <c r="O23" s="203"/>
      <c r="P23" s="201">
        <f>'平衡表（全厂）'!F16</f>
        <v>303.55</v>
      </c>
      <c r="Q23" s="211">
        <f t="shared" si="7"/>
        <v>98.89</v>
      </c>
      <c r="R23" s="242">
        <f>'平衡表（全厂）'!H16</f>
        <v>300.181</v>
      </c>
      <c r="S23" s="224">
        <f t="shared" si="8"/>
        <v>410.13</v>
      </c>
      <c r="T23" s="203">
        <f>'平衡表（全厂）'!J16</f>
        <v>124.495</v>
      </c>
      <c r="U23" s="224">
        <f t="shared" si="9"/>
        <v>8.73</v>
      </c>
      <c r="V23" s="203">
        <f>'平衡表（全厂）'!L16</f>
        <v>2.65</v>
      </c>
      <c r="W23" s="220">
        <f t="shared" si="10"/>
        <v>211.61</v>
      </c>
      <c r="X23" s="220">
        <f t="shared" si="11"/>
        <v>209.879</v>
      </c>
      <c r="Y23" s="220">
        <f t="shared" si="12"/>
        <v>31.434</v>
      </c>
      <c r="Z23" s="220">
        <f t="shared" si="13"/>
        <v>2.996</v>
      </c>
      <c r="AA23" s="519"/>
    </row>
    <row r="24" ht="16" customHeight="1" spans="1:27">
      <c r="A24" s="11" t="s">
        <v>31</v>
      </c>
      <c r="B24" s="201">
        <v>489.65</v>
      </c>
      <c r="C24" s="211">
        <v>29.42</v>
      </c>
      <c r="D24" s="242">
        <v>144.055</v>
      </c>
      <c r="E24" s="224">
        <v>12.88</v>
      </c>
      <c r="F24" s="203">
        <v>6.307</v>
      </c>
      <c r="G24" s="224">
        <v>0.1</v>
      </c>
      <c r="H24" s="203">
        <v>0.049</v>
      </c>
      <c r="I24" s="202"/>
      <c r="J24" s="202"/>
      <c r="K24" s="202"/>
      <c r="L24" s="203"/>
      <c r="M24" s="203"/>
      <c r="N24" s="203"/>
      <c r="O24" s="203"/>
      <c r="P24" s="201">
        <f>'平衡表（全厂）'!F17+'平衡表（全厂）'!F18</f>
        <v>455.22</v>
      </c>
      <c r="Q24" s="211">
        <f t="shared" si="7"/>
        <v>31.93</v>
      </c>
      <c r="R24" s="242">
        <f>'平衡表（全厂）'!H17+'平衡表（全厂）'!H18</f>
        <v>145.352</v>
      </c>
      <c r="S24" s="224">
        <f t="shared" si="8"/>
        <v>8.93</v>
      </c>
      <c r="T24" s="203">
        <f>'平衡表（全厂）'!J17+'平衡表（全厂）'!J18</f>
        <v>4.065</v>
      </c>
      <c r="U24" s="224">
        <f t="shared" si="9"/>
        <v>0.15</v>
      </c>
      <c r="V24" s="203">
        <f>'平衡表（全厂）'!L17+'平衡表（全厂）'!L18</f>
        <v>0.068</v>
      </c>
      <c r="W24" s="220">
        <f t="shared" si="10"/>
        <v>34.43</v>
      </c>
      <c r="X24" s="220">
        <f t="shared" si="11"/>
        <v>-1.297</v>
      </c>
      <c r="Y24" s="220">
        <f t="shared" si="12"/>
        <v>2.242</v>
      </c>
      <c r="Z24" s="220">
        <f t="shared" si="13"/>
        <v>-0.019</v>
      </c>
      <c r="AA24" s="519"/>
    </row>
    <row r="25" ht="16" customHeight="1" spans="1:27">
      <c r="A25" s="11" t="s">
        <v>32</v>
      </c>
      <c r="B25" s="201">
        <v>214</v>
      </c>
      <c r="C25" s="211">
        <v>24.15</v>
      </c>
      <c r="D25" s="242">
        <v>51.681</v>
      </c>
      <c r="E25" s="224">
        <v>121.5</v>
      </c>
      <c r="F25" s="203">
        <v>26.001</v>
      </c>
      <c r="G25" s="224">
        <v>1.45</v>
      </c>
      <c r="H25" s="203">
        <v>0.31</v>
      </c>
      <c r="I25" s="202"/>
      <c r="J25" s="202"/>
      <c r="K25" s="202"/>
      <c r="L25" s="203"/>
      <c r="M25" s="203"/>
      <c r="N25" s="203"/>
      <c r="O25" s="203"/>
      <c r="P25" s="201">
        <f>'平衡表（全厂）'!F19</f>
        <v>60.5</v>
      </c>
      <c r="Q25" s="211">
        <f t="shared" si="7"/>
        <v>12.66</v>
      </c>
      <c r="R25" s="242">
        <f>'平衡表（全厂）'!H19</f>
        <v>7.659</v>
      </c>
      <c r="S25" s="224">
        <f t="shared" si="8"/>
        <v>121.8</v>
      </c>
      <c r="T25" s="203">
        <f>'平衡表（全厂）'!J19</f>
        <v>7.369</v>
      </c>
      <c r="U25" s="224">
        <f t="shared" si="9"/>
        <v>1.27</v>
      </c>
      <c r="V25" s="203">
        <f>'平衡表（全厂）'!L19</f>
        <v>0.077</v>
      </c>
      <c r="W25" s="220">
        <f t="shared" si="10"/>
        <v>153.5</v>
      </c>
      <c r="X25" s="220">
        <f t="shared" si="11"/>
        <v>44.022</v>
      </c>
      <c r="Y25" s="220">
        <f t="shared" si="12"/>
        <v>18.632</v>
      </c>
      <c r="Z25" s="220">
        <f t="shared" si="13"/>
        <v>0.233</v>
      </c>
      <c r="AA25" s="519"/>
    </row>
    <row r="26" ht="16" customHeight="1" spans="1:27">
      <c r="A26" s="345" t="s">
        <v>35</v>
      </c>
      <c r="B26" s="201">
        <v>2031.6</v>
      </c>
      <c r="C26" s="211">
        <v>99.54</v>
      </c>
      <c r="D26" s="242">
        <v>2022.255</v>
      </c>
      <c r="E26" s="224">
        <v>318.33</v>
      </c>
      <c r="F26" s="203">
        <v>646.724</v>
      </c>
      <c r="G26" s="224">
        <v>7.5</v>
      </c>
      <c r="H26" s="203">
        <v>15.237</v>
      </c>
      <c r="I26" s="202"/>
      <c r="J26" s="202"/>
      <c r="K26" s="202"/>
      <c r="L26" s="203"/>
      <c r="M26" s="203"/>
      <c r="N26" s="203"/>
      <c r="O26" s="203"/>
      <c r="P26" s="201">
        <f>'平衡表（全厂）'!F21+'平衡表（全厂）'!F22+'平衡表（全厂）'!F45</f>
        <v>1101.4</v>
      </c>
      <c r="Q26" s="211">
        <f t="shared" si="7"/>
        <v>99.47</v>
      </c>
      <c r="R26" s="242">
        <f>'平衡表（全厂）'!H21+'平衡表（全厂）'!H22+'平衡表（全厂）'!H45</f>
        <v>1095.563</v>
      </c>
      <c r="S26" s="224">
        <f t="shared" si="8"/>
        <v>371.98</v>
      </c>
      <c r="T26" s="203">
        <f>'平衡表（全厂）'!J21+'平衡表（全厂）'!J22+'平衡表（全厂）'!J45</f>
        <v>409.699</v>
      </c>
      <c r="U26" s="224">
        <f t="shared" si="9"/>
        <v>8.67</v>
      </c>
      <c r="V26" s="203">
        <f>'平衡表（全厂）'!L21+'平衡表（全厂）'!L22+'平衡表（全厂）'!L45</f>
        <v>9.548</v>
      </c>
      <c r="W26" s="220">
        <f t="shared" si="10"/>
        <v>930.2</v>
      </c>
      <c r="X26" s="220">
        <f t="shared" si="11"/>
        <v>926.692</v>
      </c>
      <c r="Y26" s="220">
        <f t="shared" si="12"/>
        <v>237.025</v>
      </c>
      <c r="Z26" s="220">
        <f t="shared" si="13"/>
        <v>5.689</v>
      </c>
      <c r="AA26" s="519"/>
    </row>
    <row r="27" ht="16" customHeight="1" spans="1:27">
      <c r="A27" s="345" t="s">
        <v>36</v>
      </c>
      <c r="B27" s="201">
        <v>58.97</v>
      </c>
      <c r="C27" s="211">
        <v>99.54</v>
      </c>
      <c r="D27" s="242">
        <v>58.699</v>
      </c>
      <c r="E27" s="224">
        <v>332.46</v>
      </c>
      <c r="F27" s="203">
        <v>19.605</v>
      </c>
      <c r="G27" s="224">
        <v>7.5</v>
      </c>
      <c r="H27" s="203">
        <v>0.442</v>
      </c>
      <c r="I27" s="202"/>
      <c r="J27" s="202"/>
      <c r="K27" s="202"/>
      <c r="L27" s="203"/>
      <c r="M27" s="203"/>
      <c r="N27" s="203"/>
      <c r="O27" s="203"/>
      <c r="P27" s="201">
        <f>'平衡表（全厂）'!F23</f>
        <v>12.5</v>
      </c>
      <c r="Q27" s="211">
        <f t="shared" si="7"/>
        <v>99.47</v>
      </c>
      <c r="R27" s="242">
        <f>'平衡表（全厂）'!H23</f>
        <v>12.434</v>
      </c>
      <c r="S27" s="224">
        <f t="shared" si="8"/>
        <v>372</v>
      </c>
      <c r="T27" s="203">
        <f>'平衡表（全厂）'!J23</f>
        <v>4.65</v>
      </c>
      <c r="U27" s="224">
        <f t="shared" si="9"/>
        <v>8.64</v>
      </c>
      <c r="V27" s="203">
        <f>'平衡表（全厂）'!L23</f>
        <v>0.108</v>
      </c>
      <c r="W27" s="220">
        <f t="shared" si="10"/>
        <v>46.47</v>
      </c>
      <c r="X27" s="220">
        <f t="shared" si="11"/>
        <v>46.265</v>
      </c>
      <c r="Y27" s="220">
        <f t="shared" si="12"/>
        <v>14.955</v>
      </c>
      <c r="Z27" s="220">
        <f t="shared" si="13"/>
        <v>0.334</v>
      </c>
      <c r="AA27" s="519"/>
    </row>
    <row r="28" ht="16" customHeight="1" spans="1:27">
      <c r="A28" s="345" t="s">
        <v>37</v>
      </c>
      <c r="B28" s="201">
        <v>79.8</v>
      </c>
      <c r="C28" s="211"/>
      <c r="D28" s="242">
        <v>79.433</v>
      </c>
      <c r="E28" s="224"/>
      <c r="F28" s="203">
        <v>26.53</v>
      </c>
      <c r="G28" s="224"/>
      <c r="H28" s="203">
        <v>0.599</v>
      </c>
      <c r="I28" s="202"/>
      <c r="J28" s="202"/>
      <c r="K28" s="202"/>
      <c r="L28" s="203"/>
      <c r="M28" s="203"/>
      <c r="N28" s="203"/>
      <c r="O28" s="203"/>
      <c r="P28" s="201">
        <f>'平衡表（全厂）'!F24</f>
        <v>91.2</v>
      </c>
      <c r="Q28" s="211"/>
      <c r="R28" s="242">
        <f>'平衡表（全厂）'!H24</f>
        <v>90.717</v>
      </c>
      <c r="S28" s="224"/>
      <c r="T28" s="203">
        <f>'平衡表（全厂）'!J24</f>
        <v>33.925</v>
      </c>
      <c r="U28" s="224"/>
      <c r="V28" s="203">
        <f>'平衡表（全厂）'!L24</f>
        <v>0.791</v>
      </c>
      <c r="W28" s="220">
        <f t="shared" si="10"/>
        <v>-11.4</v>
      </c>
      <c r="X28" s="220">
        <f t="shared" si="11"/>
        <v>-11.284</v>
      </c>
      <c r="Y28" s="220">
        <f t="shared" si="12"/>
        <v>-7.395</v>
      </c>
      <c r="Z28" s="220">
        <f t="shared" si="13"/>
        <v>-0.192</v>
      </c>
      <c r="AA28" s="519"/>
    </row>
    <row r="29" ht="16" customHeight="1" spans="1:27">
      <c r="A29" s="345" t="s">
        <v>38</v>
      </c>
      <c r="B29" s="201">
        <v>881.7</v>
      </c>
      <c r="C29" s="211">
        <v>40.32</v>
      </c>
      <c r="D29" s="242">
        <v>355.512</v>
      </c>
      <c r="E29" s="224">
        <v>91.86</v>
      </c>
      <c r="F29" s="203">
        <v>80.99</v>
      </c>
      <c r="G29" s="224">
        <v>1.68</v>
      </c>
      <c r="H29" s="203">
        <v>1.478</v>
      </c>
      <c r="I29" s="202"/>
      <c r="J29" s="202"/>
      <c r="K29" s="202"/>
      <c r="L29" s="203"/>
      <c r="M29" s="203"/>
      <c r="N29" s="203"/>
      <c r="O29" s="203"/>
      <c r="P29" s="201">
        <f>'平衡表（全厂）'!F25</f>
        <v>667.24</v>
      </c>
      <c r="Q29" s="211">
        <f t="shared" si="7"/>
        <v>43.1</v>
      </c>
      <c r="R29" s="242">
        <f>'平衡表（全厂）'!H25</f>
        <v>287.593</v>
      </c>
      <c r="S29" s="224">
        <f t="shared" si="8"/>
        <v>98.04</v>
      </c>
      <c r="T29" s="203">
        <f>'平衡表（全厂）'!J25</f>
        <v>65.413</v>
      </c>
      <c r="U29" s="224">
        <f t="shared" si="9"/>
        <v>1.64</v>
      </c>
      <c r="V29" s="203">
        <f>'平衡表（全厂）'!L25</f>
        <v>1.095</v>
      </c>
      <c r="W29" s="220">
        <f t="shared" si="10"/>
        <v>214.46</v>
      </c>
      <c r="X29" s="220">
        <f t="shared" si="11"/>
        <v>67.919</v>
      </c>
      <c r="Y29" s="220">
        <f t="shared" si="12"/>
        <v>15.577</v>
      </c>
      <c r="Z29" s="220">
        <f t="shared" si="13"/>
        <v>0.383</v>
      </c>
      <c r="AA29" s="519"/>
    </row>
    <row r="30" ht="16" customHeight="1" spans="1:27">
      <c r="A30" s="345" t="s">
        <v>39</v>
      </c>
      <c r="B30" s="201">
        <v>2.75</v>
      </c>
      <c r="C30" s="211">
        <v>40.33</v>
      </c>
      <c r="D30" s="242">
        <v>1.109</v>
      </c>
      <c r="E30" s="224">
        <v>92</v>
      </c>
      <c r="F30" s="203">
        <v>0.253</v>
      </c>
      <c r="G30" s="224">
        <v>1.82</v>
      </c>
      <c r="H30" s="203">
        <v>0.005</v>
      </c>
      <c r="I30" s="202"/>
      <c r="J30" s="202"/>
      <c r="K30" s="202"/>
      <c r="L30" s="203"/>
      <c r="M30" s="203"/>
      <c r="N30" s="203"/>
      <c r="O30" s="203"/>
      <c r="P30" s="201">
        <f>'平衡表（全厂）'!F26</f>
        <v>0</v>
      </c>
      <c r="Q30" s="211" t="e">
        <f t="shared" si="7"/>
        <v>#DIV/0!</v>
      </c>
      <c r="R30" s="242">
        <f>'平衡表（全厂）'!H26</f>
        <v>0</v>
      </c>
      <c r="S30" s="224" t="e">
        <f t="shared" si="8"/>
        <v>#DIV/0!</v>
      </c>
      <c r="T30" s="203">
        <f>'平衡表（全厂）'!J26</f>
        <v>0</v>
      </c>
      <c r="U30" s="224" t="e">
        <f t="shared" si="9"/>
        <v>#DIV/0!</v>
      </c>
      <c r="V30" s="203">
        <f>'平衡表（全厂）'!L26</f>
        <v>0</v>
      </c>
      <c r="W30" s="220">
        <f t="shared" si="10"/>
        <v>2.75</v>
      </c>
      <c r="X30" s="220">
        <f t="shared" si="11"/>
        <v>1.109</v>
      </c>
      <c r="Y30" s="220">
        <f t="shared" si="12"/>
        <v>0.253</v>
      </c>
      <c r="Z30" s="220">
        <f t="shared" si="13"/>
        <v>0.005</v>
      </c>
      <c r="AA30" s="519"/>
    </row>
    <row r="31" ht="16" customHeight="1" spans="1:27">
      <c r="A31" s="11" t="s">
        <v>40</v>
      </c>
      <c r="B31" s="201">
        <v>0</v>
      </c>
      <c r="C31" s="211"/>
      <c r="D31" s="242">
        <v>0</v>
      </c>
      <c r="E31" s="224"/>
      <c r="F31" s="203">
        <v>0</v>
      </c>
      <c r="G31" s="224"/>
      <c r="H31" s="203">
        <v>0</v>
      </c>
      <c r="I31" s="202"/>
      <c r="J31" s="202"/>
      <c r="K31" s="202"/>
      <c r="L31" s="203"/>
      <c r="M31" s="203"/>
      <c r="N31" s="203"/>
      <c r="O31" s="203"/>
      <c r="P31" s="201">
        <f>'平衡表（全厂）'!F27</f>
        <v>0</v>
      </c>
      <c r="Q31" s="211"/>
      <c r="R31" s="242">
        <f>'平衡表（全厂）'!H27</f>
        <v>0</v>
      </c>
      <c r="S31" s="224"/>
      <c r="T31" s="203">
        <f>'平衡表（全厂）'!J27</f>
        <v>0</v>
      </c>
      <c r="U31" s="224"/>
      <c r="V31" s="203">
        <f>'平衡表（全厂）'!L27</f>
        <v>0</v>
      </c>
      <c r="W31" s="220">
        <f t="shared" si="10"/>
        <v>0</v>
      </c>
      <c r="X31" s="220">
        <f t="shared" si="11"/>
        <v>0</v>
      </c>
      <c r="Y31" s="220">
        <f t="shared" si="12"/>
        <v>0</v>
      </c>
      <c r="Z31" s="220">
        <f t="shared" si="13"/>
        <v>0</v>
      </c>
      <c r="AA31" s="519"/>
    </row>
    <row r="32" ht="16" customHeight="1" spans="1:27">
      <c r="A32" s="11" t="s">
        <v>45</v>
      </c>
      <c r="B32" s="201">
        <v>0</v>
      </c>
      <c r="C32" s="211"/>
      <c r="D32" s="242">
        <v>0</v>
      </c>
      <c r="E32" s="224"/>
      <c r="F32" s="203">
        <v>0</v>
      </c>
      <c r="G32" s="224"/>
      <c r="H32" s="203">
        <v>0</v>
      </c>
      <c r="I32" s="202"/>
      <c r="J32" s="202"/>
      <c r="K32" s="202"/>
      <c r="L32" s="203"/>
      <c r="M32" s="203"/>
      <c r="N32" s="203"/>
      <c r="O32" s="203"/>
      <c r="P32" s="201">
        <f>'平衡表（全厂）'!F32</f>
        <v>0</v>
      </c>
      <c r="Q32" s="211"/>
      <c r="R32" s="242">
        <f>'平衡表（全厂）'!H32</f>
        <v>0</v>
      </c>
      <c r="S32" s="224"/>
      <c r="T32" s="203">
        <v>0</v>
      </c>
      <c r="U32" s="224"/>
      <c r="V32" s="203">
        <v>0</v>
      </c>
      <c r="W32" s="220">
        <f t="shared" si="10"/>
        <v>0</v>
      </c>
      <c r="X32" s="220">
        <f t="shared" si="11"/>
        <v>0</v>
      </c>
      <c r="Y32" s="220">
        <f t="shared" si="12"/>
        <v>0</v>
      </c>
      <c r="Z32" s="220">
        <f t="shared" si="13"/>
        <v>0</v>
      </c>
      <c r="AA32" s="519"/>
    </row>
    <row r="33" ht="16" customHeight="1" spans="1:27">
      <c r="A33" s="210" t="s">
        <v>148</v>
      </c>
      <c r="B33" s="201">
        <v>8759.58</v>
      </c>
      <c r="C33" s="211">
        <v>99.54</v>
      </c>
      <c r="D33" s="242">
        <v>8719.286</v>
      </c>
      <c r="E33" s="224">
        <v>218.45</v>
      </c>
      <c r="F33" s="203">
        <v>1913.53</v>
      </c>
      <c r="G33" s="224">
        <v>7.5</v>
      </c>
      <c r="H33" s="203">
        <v>65.697</v>
      </c>
      <c r="I33" s="202"/>
      <c r="J33" s="202"/>
      <c r="K33" s="202"/>
      <c r="L33" s="203"/>
      <c r="M33" s="203"/>
      <c r="N33" s="203"/>
      <c r="O33" s="203"/>
      <c r="P33" s="201">
        <f>'平衡表（全厂）'!F43+'平衡表（全厂）'!F44</f>
        <v>9537.47</v>
      </c>
      <c r="Q33" s="211">
        <f t="shared" ref="Q32:Q49" si="14">R33/P33*100</f>
        <v>99.47</v>
      </c>
      <c r="R33" s="242">
        <f>'平衡表（全厂）'!H43+'平衡表（全厂）'!H44</f>
        <v>9486.921</v>
      </c>
      <c r="S33" s="224">
        <f t="shared" ref="S32:S49" si="15">T33/P33*1000</f>
        <v>371.98</v>
      </c>
      <c r="T33" s="203">
        <f>'平衡表（全厂）'!J43+'平衡表（全厂）'!J44</f>
        <v>3547.748</v>
      </c>
      <c r="U33" s="224">
        <f t="shared" ref="U32:U49" si="16">V33/P33*1000</f>
        <v>8.67</v>
      </c>
      <c r="V33" s="203">
        <f>'平衡表（全厂）'!L43+'平衡表（全厂）'!L44</f>
        <v>82.69</v>
      </c>
      <c r="W33" s="220">
        <f t="shared" si="10"/>
        <v>-777.89</v>
      </c>
      <c r="X33" s="220">
        <f t="shared" si="11"/>
        <v>-767.635</v>
      </c>
      <c r="Y33" s="220">
        <f t="shared" si="12"/>
        <v>-1634.218</v>
      </c>
      <c r="Z33" s="220">
        <f t="shared" si="13"/>
        <v>-16.993</v>
      </c>
      <c r="AA33" s="519"/>
    </row>
    <row r="34" ht="16" customHeight="1" spans="1:27">
      <c r="A34" s="11" t="s">
        <v>41</v>
      </c>
      <c r="B34" s="201">
        <v>147.22</v>
      </c>
      <c r="C34" s="211">
        <v>99.54</v>
      </c>
      <c r="D34" s="242">
        <v>146.543</v>
      </c>
      <c r="E34" s="224">
        <v>227.6</v>
      </c>
      <c r="F34" s="203">
        <v>33.508</v>
      </c>
      <c r="G34" s="224">
        <v>7.51</v>
      </c>
      <c r="H34" s="203">
        <v>1.105</v>
      </c>
      <c r="I34" s="202"/>
      <c r="J34" s="202"/>
      <c r="K34" s="202"/>
      <c r="L34" s="203"/>
      <c r="M34" s="203"/>
      <c r="N34" s="203"/>
      <c r="O34" s="203"/>
      <c r="P34" s="201">
        <f>'平衡表（全厂）'!F28+'平衡表（全厂）'!F46</f>
        <v>565.62</v>
      </c>
      <c r="Q34" s="211">
        <f t="shared" si="14"/>
        <v>99.47</v>
      </c>
      <c r="R34" s="242">
        <f>'平衡表（全厂）'!H28+'平衡表（全厂）'!H46</f>
        <v>562.622</v>
      </c>
      <c r="S34" s="224">
        <f t="shared" si="15"/>
        <v>371.98</v>
      </c>
      <c r="T34" s="203">
        <f>'平衡表（全厂）'!J28+'平衡表（全厂）'!J46</f>
        <v>210.399</v>
      </c>
      <c r="U34" s="224">
        <f t="shared" si="16"/>
        <v>8.67</v>
      </c>
      <c r="V34" s="203">
        <f>'平衡表（全厂）'!L28+'平衡表（全厂）'!L46</f>
        <v>4.904</v>
      </c>
      <c r="W34" s="220">
        <f t="shared" si="10"/>
        <v>-418.4</v>
      </c>
      <c r="X34" s="220">
        <f t="shared" si="11"/>
        <v>-416.079</v>
      </c>
      <c r="Y34" s="220">
        <f t="shared" si="12"/>
        <v>-176.891</v>
      </c>
      <c r="Z34" s="220">
        <f t="shared" si="13"/>
        <v>-3.799</v>
      </c>
      <c r="AA34" s="519"/>
    </row>
    <row r="35" ht="16" customHeight="1" spans="1:27">
      <c r="A35" s="11" t="s">
        <v>149</v>
      </c>
      <c r="B35" s="201">
        <v>44.93</v>
      </c>
      <c r="C35" s="211">
        <v>14.05</v>
      </c>
      <c r="D35" s="242">
        <v>6.314</v>
      </c>
      <c r="E35" s="224">
        <v>33089.87</v>
      </c>
      <c r="F35" s="203">
        <v>1486.728</v>
      </c>
      <c r="G35" s="224">
        <v>1380.7</v>
      </c>
      <c r="H35" s="203">
        <v>62.035</v>
      </c>
      <c r="I35" s="202"/>
      <c r="J35" s="202"/>
      <c r="K35" s="202"/>
      <c r="L35" s="203"/>
      <c r="M35" s="203"/>
      <c r="N35" s="203"/>
      <c r="O35" s="203"/>
      <c r="P35" s="201">
        <f>'平衡表（全厂）'!F47+'平衡表（全厂）'!F48</f>
        <v>47.02</v>
      </c>
      <c r="Q35" s="211">
        <f t="shared" si="14"/>
        <v>14.07</v>
      </c>
      <c r="R35" s="242">
        <f>'平衡表（全厂）'!H47+'平衡表（全厂）'!H48</f>
        <v>6.616</v>
      </c>
      <c r="S35" s="224">
        <f t="shared" si="15"/>
        <v>61643.15</v>
      </c>
      <c r="T35" s="203">
        <f>'平衡表（全厂）'!J47+'平衡表（全厂）'!J48</f>
        <v>2898.461</v>
      </c>
      <c r="U35" s="224">
        <f t="shared" si="16"/>
        <v>1722.93</v>
      </c>
      <c r="V35" s="203">
        <f>'平衡表（全厂）'!L47+'平衡表（全厂）'!L48</f>
        <v>81.012</v>
      </c>
      <c r="W35" s="220">
        <f t="shared" si="10"/>
        <v>-2.09</v>
      </c>
      <c r="X35" s="220">
        <f t="shared" si="11"/>
        <v>-0.302</v>
      </c>
      <c r="Y35" s="220">
        <f t="shared" si="12"/>
        <v>-1411.733</v>
      </c>
      <c r="Z35" s="220">
        <f t="shared" si="13"/>
        <v>-18.977</v>
      </c>
      <c r="AA35" s="519"/>
    </row>
    <row r="36" ht="16" customHeight="1" spans="1:27">
      <c r="A36" s="345" t="s">
        <v>62</v>
      </c>
      <c r="B36" s="201">
        <v>1882.614</v>
      </c>
      <c r="C36" s="211">
        <v>100</v>
      </c>
      <c r="D36" s="242">
        <v>1882.561</v>
      </c>
      <c r="E36" s="224">
        <v>6.02</v>
      </c>
      <c r="F36" s="203">
        <v>11.333</v>
      </c>
      <c r="G36" s="224">
        <v>0</v>
      </c>
      <c r="H36" s="203">
        <v>0</v>
      </c>
      <c r="I36" s="202"/>
      <c r="J36" s="202"/>
      <c r="K36" s="202"/>
      <c r="L36" s="203"/>
      <c r="M36" s="203"/>
      <c r="N36" s="203"/>
      <c r="O36" s="203"/>
      <c r="P36" s="201">
        <f>'平衡表（全厂）'!F49</f>
        <v>2790.79</v>
      </c>
      <c r="Q36" s="211">
        <f t="shared" si="14"/>
        <v>100</v>
      </c>
      <c r="R36" s="242">
        <f>'平衡表（全厂）'!H49</f>
        <v>2790.712</v>
      </c>
      <c r="S36" s="224">
        <f t="shared" si="15"/>
        <v>5.52</v>
      </c>
      <c r="T36" s="203">
        <f>'平衡表（全厂）'!J49</f>
        <v>15.405</v>
      </c>
      <c r="U36" s="224">
        <f t="shared" si="16"/>
        <v>0</v>
      </c>
      <c r="V36" s="203">
        <f>'平衡表（全厂）'!L49</f>
        <v>0</v>
      </c>
      <c r="W36" s="220">
        <f t="shared" si="10"/>
        <v>-908.176</v>
      </c>
      <c r="X36" s="220">
        <f t="shared" si="11"/>
        <v>-908.151</v>
      </c>
      <c r="Y36" s="220">
        <f t="shared" si="12"/>
        <v>-4.072</v>
      </c>
      <c r="Z36" s="220">
        <f t="shared" si="13"/>
        <v>0</v>
      </c>
      <c r="AA36" s="519"/>
    </row>
    <row r="37" ht="16" customHeight="1" spans="1:27">
      <c r="A37" s="11" t="s">
        <v>64</v>
      </c>
      <c r="B37" s="201">
        <v>8270</v>
      </c>
      <c r="C37" s="211">
        <v>4.85</v>
      </c>
      <c r="D37" s="242">
        <v>401.249</v>
      </c>
      <c r="E37" s="224">
        <v>0</v>
      </c>
      <c r="F37" s="203">
        <v>0</v>
      </c>
      <c r="G37" s="224">
        <v>0</v>
      </c>
      <c r="H37" s="203">
        <v>0</v>
      </c>
      <c r="I37" s="202"/>
      <c r="J37" s="202"/>
      <c r="K37" s="202"/>
      <c r="L37" s="203"/>
      <c r="M37" s="203"/>
      <c r="N37" s="203"/>
      <c r="O37" s="203"/>
      <c r="P37" s="201">
        <f>'平衡表（全厂）'!F51</f>
        <v>8450</v>
      </c>
      <c r="Q37" s="211">
        <f t="shared" si="14"/>
        <v>4.87</v>
      </c>
      <c r="R37" s="242">
        <f>'平衡表（全厂）'!H51</f>
        <v>411.931</v>
      </c>
      <c r="S37" s="224">
        <f t="shared" si="15"/>
        <v>0</v>
      </c>
      <c r="T37" s="203">
        <f>'平衡表（全厂）'!J51</f>
        <v>0</v>
      </c>
      <c r="U37" s="224">
        <f t="shared" si="16"/>
        <v>0</v>
      </c>
      <c r="V37" s="203">
        <f>'平衡表（全厂）'!L51</f>
        <v>0</v>
      </c>
      <c r="W37" s="220">
        <f t="shared" si="10"/>
        <v>-180</v>
      </c>
      <c r="X37" s="220">
        <f t="shared" si="11"/>
        <v>-10.682</v>
      </c>
      <c r="Y37" s="220">
        <f t="shared" si="12"/>
        <v>0</v>
      </c>
      <c r="Z37" s="220">
        <f t="shared" si="13"/>
        <v>0</v>
      </c>
      <c r="AA37" s="519"/>
    </row>
    <row r="38" ht="16" customHeight="1" spans="1:27">
      <c r="A38" s="11" t="s">
        <v>42</v>
      </c>
      <c r="B38" s="201">
        <v>2.74</v>
      </c>
      <c r="C38" s="211">
        <v>100</v>
      </c>
      <c r="D38" s="242">
        <v>2.74</v>
      </c>
      <c r="E38" s="224">
        <v>0</v>
      </c>
      <c r="F38" s="203">
        <v>0</v>
      </c>
      <c r="G38" s="224">
        <v>0</v>
      </c>
      <c r="H38" s="203">
        <v>0</v>
      </c>
      <c r="I38" s="202"/>
      <c r="J38" s="202"/>
      <c r="K38" s="202"/>
      <c r="L38" s="203"/>
      <c r="M38" s="203"/>
      <c r="N38" s="203"/>
      <c r="O38" s="203"/>
      <c r="P38" s="201">
        <f>'平衡表（全厂）'!F29</f>
        <v>0</v>
      </c>
      <c r="Q38" s="211"/>
      <c r="R38" s="242">
        <f>'平衡表（全厂）'!H29</f>
        <v>0</v>
      </c>
      <c r="S38" s="224"/>
      <c r="T38" s="203">
        <f>'平衡表（全厂）'!J29</f>
        <v>0</v>
      </c>
      <c r="U38" s="224"/>
      <c r="V38" s="203">
        <f>'平衡表（全厂）'!L29</f>
        <v>0</v>
      </c>
      <c r="W38" s="220">
        <f t="shared" si="10"/>
        <v>2.74</v>
      </c>
      <c r="X38" s="220">
        <f t="shared" si="11"/>
        <v>2.74</v>
      </c>
      <c r="Y38" s="220">
        <f t="shared" si="12"/>
        <v>0</v>
      </c>
      <c r="Z38" s="220">
        <f t="shared" si="13"/>
        <v>0</v>
      </c>
      <c r="AA38" s="519"/>
    </row>
    <row r="39" ht="16" customHeight="1" spans="1:27">
      <c r="A39" s="11" t="s">
        <v>43</v>
      </c>
      <c r="B39" s="201">
        <v>0</v>
      </c>
      <c r="C39" s="211"/>
      <c r="D39" s="242">
        <v>0</v>
      </c>
      <c r="E39" s="224"/>
      <c r="F39" s="203">
        <v>0</v>
      </c>
      <c r="G39" s="224"/>
      <c r="H39" s="203">
        <v>0</v>
      </c>
      <c r="I39" s="202"/>
      <c r="J39" s="202"/>
      <c r="K39" s="202"/>
      <c r="L39" s="203"/>
      <c r="M39" s="203"/>
      <c r="N39" s="203"/>
      <c r="O39" s="203"/>
      <c r="P39" s="201">
        <f>'平衡表（全厂）'!F30+'平衡表（全厂）'!F52</f>
        <v>12.7</v>
      </c>
      <c r="Q39" s="211"/>
      <c r="R39" s="242">
        <f>'平衡表（全厂）'!H30+'平衡表（全厂）'!H52</f>
        <v>12.697</v>
      </c>
      <c r="S39" s="224"/>
      <c r="T39" s="203">
        <f>'平衡表（全厂）'!J30+'平衡表（全厂）'!J52</f>
        <v>0.059</v>
      </c>
      <c r="U39" s="224"/>
      <c r="V39" s="203">
        <f>'平衡表（全厂）'!L30+'平衡表（全厂）'!L52</f>
        <v>0</v>
      </c>
      <c r="W39" s="220">
        <f t="shared" si="10"/>
        <v>-12.7</v>
      </c>
      <c r="X39" s="220">
        <f t="shared" si="11"/>
        <v>-12.697</v>
      </c>
      <c r="Y39" s="220">
        <f t="shared" si="12"/>
        <v>-0.059</v>
      </c>
      <c r="Z39" s="220">
        <f t="shared" si="13"/>
        <v>0</v>
      </c>
      <c r="AA39" s="519"/>
    </row>
    <row r="40" ht="16" customHeight="1" spans="1:27">
      <c r="A40" s="11" t="s">
        <v>65</v>
      </c>
      <c r="B40" s="201">
        <v>88.23</v>
      </c>
      <c r="C40" s="211">
        <v>100</v>
      </c>
      <c r="D40" s="242">
        <v>88.23</v>
      </c>
      <c r="E40" s="224">
        <v>6.02</v>
      </c>
      <c r="F40" s="203">
        <v>0.531</v>
      </c>
      <c r="G40" s="224">
        <v>0</v>
      </c>
      <c r="H40" s="203">
        <v>0</v>
      </c>
      <c r="I40" s="202"/>
      <c r="J40" s="202"/>
      <c r="K40" s="202"/>
      <c r="L40" s="203"/>
      <c r="M40" s="203"/>
      <c r="N40" s="203"/>
      <c r="O40" s="203"/>
      <c r="P40" s="483">
        <f>'平衡表（全厂）'!F53</f>
        <v>52.456</v>
      </c>
      <c r="Q40" s="211">
        <f t="shared" si="14"/>
        <v>100</v>
      </c>
      <c r="R40" s="242">
        <f>'平衡表（全厂）'!H53</f>
        <v>52.456</v>
      </c>
      <c r="S40" s="224">
        <f t="shared" si="15"/>
        <v>5.53</v>
      </c>
      <c r="T40" s="203">
        <f>'平衡表（全厂）'!J53</f>
        <v>0.29</v>
      </c>
      <c r="U40" s="224">
        <f t="shared" si="16"/>
        <v>0</v>
      </c>
      <c r="V40" s="203">
        <f>'平衡表（全厂）'!L53</f>
        <v>0</v>
      </c>
      <c r="W40" s="220">
        <f t="shared" si="10"/>
        <v>35.774</v>
      </c>
      <c r="X40" s="220">
        <f t="shared" si="11"/>
        <v>35.774</v>
      </c>
      <c r="Y40" s="220">
        <f t="shared" si="12"/>
        <v>0.241</v>
      </c>
      <c r="Z40" s="220">
        <f t="shared" si="13"/>
        <v>0</v>
      </c>
      <c r="AA40" s="519"/>
    </row>
    <row r="41" ht="16" customHeight="1" spans="1:27">
      <c r="A41" s="485" t="s">
        <v>24</v>
      </c>
      <c r="B41" s="201">
        <v>1727.26</v>
      </c>
      <c r="C41" s="211">
        <v>25.47</v>
      </c>
      <c r="D41" s="242">
        <v>439.852</v>
      </c>
      <c r="E41" s="224">
        <v>42.05</v>
      </c>
      <c r="F41" s="203">
        <v>72.632</v>
      </c>
      <c r="G41" s="224">
        <v>0.24</v>
      </c>
      <c r="H41" s="203">
        <v>0.414</v>
      </c>
      <c r="I41" s="202"/>
      <c r="J41" s="202"/>
      <c r="K41" s="202"/>
      <c r="L41" s="203"/>
      <c r="M41" s="203"/>
      <c r="N41" s="203"/>
      <c r="O41" s="203"/>
      <c r="P41" s="201">
        <f>'平衡表（全厂）'!F11+'平衡表（全厂）'!F59</f>
        <v>2936.636</v>
      </c>
      <c r="Q41" s="211">
        <f t="shared" si="14"/>
        <v>28.74</v>
      </c>
      <c r="R41" s="242">
        <f>'平衡表（全厂）'!H11+'平衡表（全厂）'!H59</f>
        <v>844.074</v>
      </c>
      <c r="S41" s="224">
        <f t="shared" si="15"/>
        <v>34.88</v>
      </c>
      <c r="T41" s="203">
        <f>'平衡表（全厂）'!J11+'平衡表（全厂）'!J59</f>
        <v>102.43</v>
      </c>
      <c r="U41" s="224">
        <f t="shared" si="16"/>
        <v>0.34</v>
      </c>
      <c r="V41" s="203">
        <f>'平衡表（全厂）'!L11+'平衡表（全厂）'!L59</f>
        <v>0.998</v>
      </c>
      <c r="W41" s="220">
        <f t="shared" si="10"/>
        <v>-1209.376</v>
      </c>
      <c r="X41" s="220">
        <f t="shared" si="11"/>
        <v>-404.222</v>
      </c>
      <c r="Y41" s="220">
        <f t="shared" si="12"/>
        <v>-29.798</v>
      </c>
      <c r="Z41" s="220">
        <f t="shared" si="13"/>
        <v>-0.584</v>
      </c>
      <c r="AA41" s="519"/>
    </row>
    <row r="42" ht="16" customHeight="1" spans="1:27">
      <c r="A42" s="11" t="s">
        <v>71</v>
      </c>
      <c r="B42" s="201">
        <v>765.14</v>
      </c>
      <c r="C42" s="211">
        <v>23.29</v>
      </c>
      <c r="D42" s="242">
        <v>178.201</v>
      </c>
      <c r="E42" s="224">
        <v>31.86</v>
      </c>
      <c r="F42" s="203">
        <v>24.377</v>
      </c>
      <c r="G42" s="224">
        <v>0.2</v>
      </c>
      <c r="H42" s="203">
        <v>0.153</v>
      </c>
      <c r="I42" s="202"/>
      <c r="J42" s="202"/>
      <c r="K42" s="202"/>
      <c r="L42" s="203"/>
      <c r="M42" s="203"/>
      <c r="N42" s="203"/>
      <c r="O42" s="203"/>
      <c r="P42" s="201">
        <f>'平衡表（全厂）'!F60</f>
        <v>765.14</v>
      </c>
      <c r="Q42" s="211">
        <f t="shared" si="14"/>
        <v>23.29</v>
      </c>
      <c r="R42" s="242">
        <f>'平衡表（全厂）'!H60</f>
        <v>178.201</v>
      </c>
      <c r="S42" s="224">
        <f t="shared" si="15"/>
        <v>31.86</v>
      </c>
      <c r="T42" s="203">
        <f>'平衡表（全厂）'!J60</f>
        <v>24.377</v>
      </c>
      <c r="U42" s="224">
        <f t="shared" si="16"/>
        <v>0.2</v>
      </c>
      <c r="V42" s="203">
        <f>'平衡表（全厂）'!L60</f>
        <v>0.153</v>
      </c>
      <c r="W42" s="220">
        <f t="shared" si="10"/>
        <v>0</v>
      </c>
      <c r="X42" s="220">
        <f t="shared" si="11"/>
        <v>0</v>
      </c>
      <c r="Y42" s="220">
        <f t="shared" si="12"/>
        <v>0</v>
      </c>
      <c r="Z42" s="220">
        <f t="shared" si="13"/>
        <v>0</v>
      </c>
      <c r="AA42" s="519"/>
    </row>
    <row r="43" ht="16" customHeight="1" spans="1:27">
      <c r="A43" s="11" t="s">
        <v>72</v>
      </c>
      <c r="B43" s="201">
        <v>765.14</v>
      </c>
      <c r="C43" s="211">
        <v>0.31</v>
      </c>
      <c r="D43" s="242">
        <v>2.372</v>
      </c>
      <c r="E43" s="224">
        <v>0.8</v>
      </c>
      <c r="F43" s="203">
        <v>0.612</v>
      </c>
      <c r="G43" s="224">
        <v>0</v>
      </c>
      <c r="H43" s="203">
        <v>0</v>
      </c>
      <c r="I43" s="202"/>
      <c r="J43" s="202"/>
      <c r="K43" s="202"/>
      <c r="L43" s="203"/>
      <c r="M43" s="203"/>
      <c r="N43" s="203"/>
      <c r="O43" s="203"/>
      <c r="P43" s="201">
        <f>'平衡表（全厂）'!F61</f>
        <v>765.14</v>
      </c>
      <c r="Q43" s="211">
        <f t="shared" si="14"/>
        <v>0.31</v>
      </c>
      <c r="R43" s="242">
        <f>'平衡表（全厂）'!H61</f>
        <v>2.372</v>
      </c>
      <c r="S43" s="224">
        <f t="shared" si="15"/>
        <v>0.8</v>
      </c>
      <c r="T43" s="203">
        <f>'平衡表（全厂）'!J61</f>
        <v>0.612</v>
      </c>
      <c r="U43" s="224">
        <f t="shared" si="16"/>
        <v>0</v>
      </c>
      <c r="V43" s="203">
        <f>'平衡表（全厂）'!L61</f>
        <v>0</v>
      </c>
      <c r="W43" s="220">
        <f t="shared" si="10"/>
        <v>0</v>
      </c>
      <c r="X43" s="220">
        <f t="shared" si="11"/>
        <v>0</v>
      </c>
      <c r="Y43" s="220">
        <f t="shared" si="12"/>
        <v>0</v>
      </c>
      <c r="Z43" s="220">
        <f t="shared" si="13"/>
        <v>0</v>
      </c>
      <c r="AA43" s="519"/>
    </row>
    <row r="44" ht="16" customHeight="1" spans="1:27">
      <c r="A44" s="11" t="s">
        <v>73</v>
      </c>
      <c r="B44" s="201">
        <v>765.14</v>
      </c>
      <c r="C44" s="211">
        <v>0.27</v>
      </c>
      <c r="D44" s="242">
        <v>2.066</v>
      </c>
      <c r="E44" s="224">
        <v>1.3</v>
      </c>
      <c r="F44" s="203">
        <v>0.995</v>
      </c>
      <c r="G44" s="224">
        <v>0</v>
      </c>
      <c r="H44" s="203">
        <v>0</v>
      </c>
      <c r="I44" s="202"/>
      <c r="J44" s="202"/>
      <c r="K44" s="202"/>
      <c r="L44" s="203"/>
      <c r="M44" s="203"/>
      <c r="N44" s="203"/>
      <c r="O44" s="203"/>
      <c r="P44" s="201">
        <f>'平衡表（全厂）'!F62</f>
        <v>765.14</v>
      </c>
      <c r="Q44" s="211">
        <f t="shared" si="14"/>
        <v>0.27</v>
      </c>
      <c r="R44" s="242">
        <f>'平衡表（全厂）'!H62</f>
        <v>2.066</v>
      </c>
      <c r="S44" s="224">
        <f t="shared" si="15"/>
        <v>1.3</v>
      </c>
      <c r="T44" s="203">
        <f>'平衡表（全厂）'!J62</f>
        <v>0.995</v>
      </c>
      <c r="U44" s="224">
        <f t="shared" si="16"/>
        <v>0</v>
      </c>
      <c r="V44" s="203">
        <f>'平衡表（全厂）'!L62</f>
        <v>0</v>
      </c>
      <c r="W44" s="220">
        <f t="shared" si="10"/>
        <v>0</v>
      </c>
      <c r="X44" s="220">
        <f t="shared" si="11"/>
        <v>0</v>
      </c>
      <c r="Y44" s="220">
        <f t="shared" si="12"/>
        <v>0</v>
      </c>
      <c r="Z44" s="220">
        <f t="shared" si="13"/>
        <v>0</v>
      </c>
      <c r="AA44" s="519"/>
    </row>
    <row r="45" ht="16" customHeight="1" spans="1:27">
      <c r="A45" s="11" t="s">
        <v>74</v>
      </c>
      <c r="B45" s="201">
        <v>220.23</v>
      </c>
      <c r="C45" s="211">
        <v>1.89</v>
      </c>
      <c r="D45" s="242">
        <v>4.163</v>
      </c>
      <c r="E45" s="224">
        <v>3.53</v>
      </c>
      <c r="F45" s="203">
        <v>0.777</v>
      </c>
      <c r="G45" s="224">
        <v>0.01</v>
      </c>
      <c r="H45" s="203">
        <v>0.002</v>
      </c>
      <c r="I45" s="202"/>
      <c r="J45" s="202"/>
      <c r="K45" s="202"/>
      <c r="L45" s="203"/>
      <c r="M45" s="203"/>
      <c r="N45" s="203"/>
      <c r="O45" s="203"/>
      <c r="P45" s="201">
        <f>'平衡表（全厂）'!F63</f>
        <v>220.23</v>
      </c>
      <c r="Q45" s="211">
        <f t="shared" si="14"/>
        <v>1.89</v>
      </c>
      <c r="R45" s="242">
        <f>'平衡表（全厂）'!H63</f>
        <v>4.163</v>
      </c>
      <c r="S45" s="224">
        <f t="shared" si="15"/>
        <v>1.98</v>
      </c>
      <c r="T45" s="203">
        <f>'平衡表（全厂）'!J63</f>
        <v>0.436</v>
      </c>
      <c r="U45" s="224">
        <f t="shared" si="16"/>
        <v>0.04</v>
      </c>
      <c r="V45" s="203">
        <f>'平衡表（全厂）'!L63</f>
        <v>0.009</v>
      </c>
      <c r="W45" s="220">
        <f t="shared" si="10"/>
        <v>0</v>
      </c>
      <c r="X45" s="220">
        <f t="shared" si="11"/>
        <v>0</v>
      </c>
      <c r="Y45" s="220">
        <f t="shared" si="12"/>
        <v>0.341</v>
      </c>
      <c r="Z45" s="220">
        <f t="shared" si="13"/>
        <v>-0.007</v>
      </c>
      <c r="AA45" s="519"/>
    </row>
    <row r="46" ht="16" customHeight="1" spans="1:27">
      <c r="A46" s="11" t="s">
        <v>75</v>
      </c>
      <c r="B46" s="201">
        <v>117.819</v>
      </c>
      <c r="C46" s="211">
        <v>3.84</v>
      </c>
      <c r="D46" s="242">
        <v>4.53</v>
      </c>
      <c r="E46" s="224">
        <v>3.53</v>
      </c>
      <c r="F46" s="203">
        <v>0.416</v>
      </c>
      <c r="G46" s="224">
        <v>0.01</v>
      </c>
      <c r="H46" s="203">
        <v>0.001</v>
      </c>
      <c r="I46" s="202"/>
      <c r="J46" s="202"/>
      <c r="K46" s="202"/>
      <c r="L46" s="203"/>
      <c r="M46" s="203"/>
      <c r="N46" s="203"/>
      <c r="O46" s="203"/>
      <c r="P46" s="201">
        <f>'平衡表（全厂）'!F64</f>
        <v>117.819</v>
      </c>
      <c r="Q46" s="211">
        <f t="shared" si="14"/>
        <v>3.84</v>
      </c>
      <c r="R46" s="242">
        <f>'平衡表（全厂）'!H64</f>
        <v>4.53</v>
      </c>
      <c r="S46" s="224">
        <f t="shared" si="15"/>
        <v>1.98</v>
      </c>
      <c r="T46" s="203">
        <f>'平衡表（全厂）'!J64</f>
        <v>0.233</v>
      </c>
      <c r="U46" s="224">
        <f t="shared" si="16"/>
        <v>0.04</v>
      </c>
      <c r="V46" s="203">
        <f>'平衡表（全厂）'!L64</f>
        <v>0.005</v>
      </c>
      <c r="W46" s="220">
        <f t="shared" si="10"/>
        <v>0</v>
      </c>
      <c r="X46" s="220">
        <f t="shared" si="11"/>
        <v>0</v>
      </c>
      <c r="Y46" s="220">
        <f t="shared" si="12"/>
        <v>0.183</v>
      </c>
      <c r="Z46" s="220">
        <f t="shared" si="13"/>
        <v>-0.004</v>
      </c>
      <c r="AA46" s="519"/>
    </row>
    <row r="47" ht="16" customHeight="1" spans="1:27">
      <c r="A47" s="485" t="s">
        <v>47</v>
      </c>
      <c r="B47" s="201">
        <v>2481.03</v>
      </c>
      <c r="C47" s="211">
        <v>0.03</v>
      </c>
      <c r="D47" s="242">
        <v>0.757</v>
      </c>
      <c r="E47" s="224">
        <v>0</v>
      </c>
      <c r="F47" s="203">
        <v>0</v>
      </c>
      <c r="G47" s="224">
        <v>0</v>
      </c>
      <c r="H47" s="203">
        <v>0</v>
      </c>
      <c r="I47" s="202"/>
      <c r="J47" s="202"/>
      <c r="K47" s="202"/>
      <c r="L47" s="203"/>
      <c r="M47" s="203"/>
      <c r="N47" s="203"/>
      <c r="O47" s="203"/>
      <c r="P47" s="201">
        <f>'平衡表（全厂）'!F34+'平衡表（全厂）'!F65</f>
        <v>2299.954</v>
      </c>
      <c r="Q47" s="211">
        <f t="shared" si="14"/>
        <v>0.05</v>
      </c>
      <c r="R47" s="242">
        <f>'平衡表（全厂）'!H34+'平衡表（全厂）'!H65</f>
        <v>1.156</v>
      </c>
      <c r="S47" s="224">
        <f t="shared" si="15"/>
        <v>0</v>
      </c>
      <c r="T47" s="203">
        <f>'平衡表（全厂）'!J34+'平衡表（全厂）'!J65</f>
        <v>0</v>
      </c>
      <c r="U47" s="224">
        <f t="shared" si="16"/>
        <v>0</v>
      </c>
      <c r="V47" s="203">
        <f>'平衡表（全厂）'!L65</f>
        <v>0</v>
      </c>
      <c r="W47" s="220">
        <f t="shared" si="10"/>
        <v>181.076</v>
      </c>
      <c r="X47" s="220">
        <f t="shared" si="11"/>
        <v>-0.399</v>
      </c>
      <c r="Y47" s="220">
        <f t="shared" si="12"/>
        <v>0</v>
      </c>
      <c r="Z47" s="220">
        <f t="shared" si="13"/>
        <v>0</v>
      </c>
      <c r="AA47" s="519"/>
    </row>
    <row r="48" ht="16" customHeight="1" spans="1:27">
      <c r="A48" s="485" t="s">
        <v>150</v>
      </c>
      <c r="B48" s="201">
        <v>0</v>
      </c>
      <c r="C48" s="211"/>
      <c r="D48" s="242">
        <v>0</v>
      </c>
      <c r="E48" s="224"/>
      <c r="F48" s="203">
        <v>0</v>
      </c>
      <c r="G48" s="224"/>
      <c r="H48" s="203">
        <v>0</v>
      </c>
      <c r="I48" s="202"/>
      <c r="J48" s="202"/>
      <c r="K48" s="202"/>
      <c r="L48" s="203"/>
      <c r="M48" s="203"/>
      <c r="N48" s="203"/>
      <c r="O48" s="203"/>
      <c r="P48" s="201">
        <f>'平衡表（全厂）'!F35</f>
        <v>0</v>
      </c>
      <c r="Q48" s="211"/>
      <c r="R48" s="242">
        <f>'平衡表（全厂）'!H35</f>
        <v>0</v>
      </c>
      <c r="S48" s="224"/>
      <c r="T48" s="203">
        <f>'平衡表（全厂）'!J35</f>
        <v>0</v>
      </c>
      <c r="U48" s="224"/>
      <c r="V48" s="203">
        <f>'平衡表（全厂）'!L35</f>
        <v>0</v>
      </c>
      <c r="W48" s="220">
        <f t="shared" si="10"/>
        <v>0</v>
      </c>
      <c r="X48" s="220">
        <f t="shared" si="11"/>
        <v>0</v>
      </c>
      <c r="Y48" s="220">
        <f t="shared" si="12"/>
        <v>0</v>
      </c>
      <c r="Z48" s="220">
        <f t="shared" si="13"/>
        <v>0</v>
      </c>
      <c r="AA48" s="519"/>
    </row>
    <row r="49" ht="16" customHeight="1" spans="1:27">
      <c r="A49" s="214" t="s">
        <v>151</v>
      </c>
      <c r="B49" s="215"/>
      <c r="C49" s="215"/>
      <c r="D49" s="216">
        <v>15703.266</v>
      </c>
      <c r="E49" s="216"/>
      <c r="F49" s="216">
        <v>4674.399</v>
      </c>
      <c r="G49" s="216"/>
      <c r="H49" s="216">
        <v>155.381</v>
      </c>
      <c r="I49" s="215"/>
      <c r="J49" s="215"/>
      <c r="K49" s="215"/>
      <c r="L49" s="216"/>
      <c r="M49" s="216"/>
      <c r="N49" s="216"/>
      <c r="O49" s="216"/>
      <c r="P49" s="207"/>
      <c r="Q49" s="243"/>
      <c r="R49" s="216">
        <f t="shared" ref="R49:V49" si="17">SUM(R20:R48)</f>
        <v>16916.168</v>
      </c>
      <c r="S49" s="216"/>
      <c r="T49" s="216">
        <f t="shared" si="17"/>
        <v>7632.269</v>
      </c>
      <c r="U49" s="216"/>
      <c r="V49" s="216">
        <f t="shared" si="17"/>
        <v>188.031</v>
      </c>
      <c r="W49" s="116"/>
      <c r="X49" s="116">
        <f t="shared" ref="X49:Z49" si="18">SUM(X20:X48)</f>
        <v>-1212.902</v>
      </c>
      <c r="Y49" s="116">
        <f t="shared" si="18"/>
        <v>-2957.87</v>
      </c>
      <c r="Z49" s="116">
        <f t="shared" si="18"/>
        <v>-32.65</v>
      </c>
      <c r="AA49" s="520"/>
    </row>
    <row r="50" ht="16" customHeight="1" spans="1:27">
      <c r="A50" s="486" t="s">
        <v>152</v>
      </c>
      <c r="B50" s="487"/>
      <c r="C50" s="487"/>
      <c r="D50" s="487"/>
      <c r="E50" s="487"/>
      <c r="F50" s="487"/>
      <c r="G50" s="487"/>
      <c r="H50" s="499"/>
      <c r="I50" s="232" t="s">
        <v>153</v>
      </c>
      <c r="J50" s="233"/>
      <c r="K50" s="233"/>
      <c r="L50" s="233"/>
      <c r="M50" s="233"/>
      <c r="N50" s="233"/>
      <c r="O50" s="241"/>
      <c r="P50" s="504"/>
      <c r="Q50" s="506"/>
      <c r="R50" s="506"/>
      <c r="S50" s="506"/>
      <c r="T50" s="506"/>
      <c r="U50" s="506"/>
      <c r="V50" s="506"/>
      <c r="W50" s="232" t="s">
        <v>154</v>
      </c>
      <c r="X50" s="233"/>
      <c r="Y50" s="233"/>
      <c r="Z50" s="241"/>
      <c r="AA50" s="521"/>
    </row>
    <row r="51" ht="16" customHeight="1" spans="1:27">
      <c r="A51" s="211" t="s">
        <v>63</v>
      </c>
      <c r="B51" s="201">
        <v>422.9</v>
      </c>
      <c r="C51" s="202">
        <v>16.45</v>
      </c>
      <c r="D51" s="203">
        <v>69.571</v>
      </c>
      <c r="E51" s="224">
        <v>68664.38</v>
      </c>
      <c r="F51" s="203">
        <v>29038.165</v>
      </c>
      <c r="G51" s="224">
        <v>1634.29</v>
      </c>
      <c r="H51" s="203">
        <v>691.14</v>
      </c>
      <c r="I51" s="228">
        <f>'回收率（精炼） '!I20</f>
        <v>124.73</v>
      </c>
      <c r="J51" s="202">
        <f ca="1" t="shared" ref="J51:J56" si="19">K51/I51*100</f>
        <v>14.9</v>
      </c>
      <c r="K51" s="228">
        <f ca="1">'回收率（精炼） '!K20</f>
        <v>18.583</v>
      </c>
      <c r="L51" s="224">
        <f t="shared" ref="L51:L56" si="20">M51/I51*1000</f>
        <v>49564.78</v>
      </c>
      <c r="M51" s="203">
        <f>'回收率（精炼） '!M20</f>
        <v>6182.215</v>
      </c>
      <c r="N51" s="224">
        <f>O51/I51*1000</f>
        <v>1438.54</v>
      </c>
      <c r="O51" s="203">
        <f>'回收率（精炼） '!O20</f>
        <v>179.429</v>
      </c>
      <c r="P51" s="201">
        <f>'平衡表（全厂）'!F50</f>
        <v>547.63</v>
      </c>
      <c r="Q51" s="211">
        <f t="shared" ref="Q51:Q56" si="21">R51/P51*100</f>
        <v>16.1</v>
      </c>
      <c r="R51" s="242">
        <f>'平衡表（全厂）'!H50</f>
        <v>88.154</v>
      </c>
      <c r="S51" s="224">
        <f t="shared" ref="S51:S56" si="22">T51/P51*1000</f>
        <v>64314.19</v>
      </c>
      <c r="T51" s="203">
        <f>'平衡表（全厂）'!J50</f>
        <v>35220.38</v>
      </c>
      <c r="U51" s="224">
        <f t="shared" ref="U51:U56" si="23">V51/P51*1000</f>
        <v>1589.7</v>
      </c>
      <c r="V51" s="203">
        <f>'平衡表（全厂）'!L50</f>
        <v>870.569</v>
      </c>
      <c r="W51" s="245">
        <v>0</v>
      </c>
      <c r="X51" s="220">
        <v>0</v>
      </c>
      <c r="Y51" s="220">
        <v>0</v>
      </c>
      <c r="Z51" s="220">
        <v>0</v>
      </c>
      <c r="AA51" s="519"/>
    </row>
    <row r="52" ht="16" customHeight="1" spans="1:27">
      <c r="A52" s="214" t="s">
        <v>144</v>
      </c>
      <c r="B52" s="214"/>
      <c r="C52" s="214"/>
      <c r="D52" s="216">
        <v>69.571</v>
      </c>
      <c r="E52" s="216"/>
      <c r="F52" s="216">
        <v>29038.165</v>
      </c>
      <c r="G52" s="216"/>
      <c r="H52" s="216">
        <v>691.14</v>
      </c>
      <c r="I52" s="231"/>
      <c r="J52" s="214"/>
      <c r="K52" s="231">
        <f ca="1" t="shared" ref="K52:O52" si="24">SUM(K51:K51)</f>
        <v>18.583</v>
      </c>
      <c r="L52" s="216"/>
      <c r="M52" s="216">
        <f ca="1" t="shared" si="24"/>
        <v>6182.215</v>
      </c>
      <c r="N52" s="216"/>
      <c r="O52" s="216">
        <f ca="1" t="shared" si="24"/>
        <v>179.429</v>
      </c>
      <c r="P52" s="204"/>
      <c r="Q52" s="507"/>
      <c r="R52" s="216">
        <f t="shared" ref="R52:V52" si="25">SUM(R51:R51)</f>
        <v>88.154</v>
      </c>
      <c r="S52" s="216"/>
      <c r="T52" s="216">
        <f t="shared" si="25"/>
        <v>35220.38</v>
      </c>
      <c r="U52" s="216"/>
      <c r="V52" s="216">
        <f t="shared" si="25"/>
        <v>870.569</v>
      </c>
      <c r="W52" s="116"/>
      <c r="X52" s="116">
        <f t="shared" ref="X52:Z52" si="26">SUM(X51:X51)</f>
        <v>0</v>
      </c>
      <c r="Y52" s="116">
        <f t="shared" si="26"/>
        <v>0</v>
      </c>
      <c r="Z52" s="116">
        <f t="shared" si="26"/>
        <v>0</v>
      </c>
      <c r="AA52" s="520"/>
    </row>
    <row r="53" ht="16" customHeight="1" spans="1:27">
      <c r="A53" s="271" t="s">
        <v>155</v>
      </c>
      <c r="B53" s="272"/>
      <c r="C53" s="272"/>
      <c r="D53" s="272"/>
      <c r="E53" s="272"/>
      <c r="F53" s="272"/>
      <c r="G53" s="272"/>
      <c r="H53" s="272"/>
      <c r="I53" s="232" t="s">
        <v>156</v>
      </c>
      <c r="J53" s="233"/>
      <c r="K53" s="233"/>
      <c r="L53" s="233"/>
      <c r="M53" s="233"/>
      <c r="N53" s="233"/>
      <c r="O53" s="241"/>
      <c r="P53" s="272"/>
      <c r="Q53" s="272"/>
      <c r="R53" s="272"/>
      <c r="S53" s="272"/>
      <c r="T53" s="272"/>
      <c r="U53" s="272"/>
      <c r="V53" s="272"/>
      <c r="W53" s="232" t="s">
        <v>157</v>
      </c>
      <c r="X53" s="233"/>
      <c r="Y53" s="233"/>
      <c r="Z53" s="241"/>
      <c r="AA53" s="522"/>
    </row>
    <row r="54" ht="16" customHeight="1" spans="1:27">
      <c r="A54" s="485" t="s">
        <v>67</v>
      </c>
      <c r="B54" s="488">
        <v>3106.2672</v>
      </c>
      <c r="C54" s="202">
        <v>100</v>
      </c>
      <c r="D54" s="489">
        <v>3106.2112</v>
      </c>
      <c r="E54" s="224">
        <v>5.9</v>
      </c>
      <c r="F54" s="481">
        <v>18.316</v>
      </c>
      <c r="G54" s="224">
        <v>0</v>
      </c>
      <c r="H54" s="481">
        <v>0</v>
      </c>
      <c r="I54" s="489">
        <f>'回收率（精炼） '!I25</f>
        <v>23055.7948</v>
      </c>
      <c r="J54" s="236">
        <f ca="1" t="shared" si="19"/>
        <v>100</v>
      </c>
      <c r="K54" s="235">
        <f>'回收率（精炼） '!K25</f>
        <v>23055.3476</v>
      </c>
      <c r="L54" s="221">
        <f t="shared" si="20"/>
        <v>5.52</v>
      </c>
      <c r="M54" s="130">
        <f>'回收率（精炼） '!M25</f>
        <v>127.381</v>
      </c>
      <c r="N54" s="221"/>
      <c r="O54" s="130">
        <f>I54*N54/1000</f>
        <v>0</v>
      </c>
      <c r="P54" s="235">
        <f>'平衡表（全厂）'!F54</f>
        <v>3412.6304</v>
      </c>
      <c r="Q54" s="236">
        <f t="shared" si="21"/>
        <v>100</v>
      </c>
      <c r="R54" s="235">
        <f>'平衡表（全厂）'!H54</f>
        <v>3412.5447</v>
      </c>
      <c r="S54" s="130">
        <f t="shared" si="22"/>
        <v>6.126</v>
      </c>
      <c r="T54" s="130">
        <f>'平衡表（全厂）'!J54</f>
        <v>20.907</v>
      </c>
      <c r="U54" s="221">
        <f t="shared" si="23"/>
        <v>0</v>
      </c>
      <c r="V54" s="221">
        <f>'平衡表（全厂）'!L54</f>
        <v>0</v>
      </c>
      <c r="W54" s="235">
        <f t="shared" ref="W54:W56" si="27">B54+I54-P54</f>
        <v>22749.4316</v>
      </c>
      <c r="X54" s="235">
        <f t="shared" ref="X54:X56" si="28">D54+K54-R54</f>
        <v>22749.0141</v>
      </c>
      <c r="Y54" s="220">
        <f t="shared" ref="Y54:Y56" si="29">F54+M54-T54</f>
        <v>124.79</v>
      </c>
      <c r="Z54" s="220">
        <f t="shared" ref="Z54:Z56" si="30">H54+O54-V54</f>
        <v>0</v>
      </c>
      <c r="AA54" s="519"/>
    </row>
    <row r="55" ht="16" customHeight="1" spans="1:27">
      <c r="A55" s="490" t="s">
        <v>68</v>
      </c>
      <c r="B55" s="488">
        <v>65.4948</v>
      </c>
      <c r="C55" s="202"/>
      <c r="D55" s="489">
        <v>65.4883</v>
      </c>
      <c r="E55" s="224"/>
      <c r="F55" s="481">
        <v>0</v>
      </c>
      <c r="G55" s="224"/>
      <c r="H55" s="481">
        <v>0</v>
      </c>
      <c r="I55" s="489">
        <f>'回收率（精炼） '!I26</f>
        <v>350.8835</v>
      </c>
      <c r="J55" s="236">
        <f ca="1" t="shared" si="19"/>
        <v>99.99</v>
      </c>
      <c r="K55" s="235">
        <f>'回收率（精炼） '!K26</f>
        <v>350.8483</v>
      </c>
      <c r="L55" s="221">
        <f t="shared" si="20"/>
        <v>0.27</v>
      </c>
      <c r="M55" s="130">
        <f>'回收率（精炼） '!M26</f>
        <v>0.096</v>
      </c>
      <c r="N55" s="221"/>
      <c r="O55" s="130"/>
      <c r="P55" s="235">
        <f>'平衡表（全厂）'!F55</f>
        <v>120.2117</v>
      </c>
      <c r="Q55" s="236"/>
      <c r="R55" s="235">
        <f>'平衡表（全厂）'!H55</f>
        <v>120.1996</v>
      </c>
      <c r="S55" s="130"/>
      <c r="T55" s="130">
        <f>'平衡表（全厂）'!J55</f>
        <v>0</v>
      </c>
      <c r="U55" s="221"/>
      <c r="V55" s="221">
        <f>'平衡表（全厂）'!L55</f>
        <v>0</v>
      </c>
      <c r="W55" s="235">
        <f t="shared" si="27"/>
        <v>296.1666</v>
      </c>
      <c r="X55" s="235">
        <f t="shared" si="28"/>
        <v>296.137</v>
      </c>
      <c r="Y55" s="220">
        <f t="shared" si="29"/>
        <v>0.096</v>
      </c>
      <c r="Z55" s="220">
        <f t="shared" si="30"/>
        <v>0</v>
      </c>
      <c r="AA55" s="519"/>
    </row>
    <row r="56" ht="16" customHeight="1" spans="1:27">
      <c r="A56" s="490" t="s">
        <v>69</v>
      </c>
      <c r="B56" s="488">
        <v>9.8942</v>
      </c>
      <c r="C56" s="202">
        <v>99.99</v>
      </c>
      <c r="D56" s="489">
        <v>9.8932</v>
      </c>
      <c r="E56" s="224">
        <v>0</v>
      </c>
      <c r="F56" s="481">
        <v>0</v>
      </c>
      <c r="G56" s="224">
        <v>0</v>
      </c>
      <c r="H56" s="481">
        <v>0</v>
      </c>
      <c r="I56" s="489">
        <f>'回收率（精炼） '!I27</f>
        <v>10.7953</v>
      </c>
      <c r="J56" s="236">
        <f ca="1" t="shared" si="19"/>
        <v>99.99</v>
      </c>
      <c r="K56" s="235">
        <f>'回收率（精炼） '!K27</f>
        <v>10.7942</v>
      </c>
      <c r="L56" s="221">
        <f t="shared" si="20"/>
        <v>0</v>
      </c>
      <c r="M56" s="130">
        <f>'回收率（精炼） '!M27</f>
        <v>0</v>
      </c>
      <c r="N56" s="221"/>
      <c r="O56" s="130"/>
      <c r="P56" s="235">
        <f>'平衡表（全厂）'!F56</f>
        <v>10.7953</v>
      </c>
      <c r="Q56" s="236">
        <f t="shared" si="21"/>
        <v>99.99</v>
      </c>
      <c r="R56" s="235">
        <f>'平衡表（全厂）'!H56</f>
        <v>10.7942</v>
      </c>
      <c r="S56" s="130">
        <f t="shared" si="22"/>
        <v>0</v>
      </c>
      <c r="T56" s="130">
        <f>'平衡表（全厂）'!J56</f>
        <v>0</v>
      </c>
      <c r="U56" s="221">
        <f t="shared" si="23"/>
        <v>0</v>
      </c>
      <c r="V56" s="221">
        <f>'平衡表（全厂）'!L56</f>
        <v>0</v>
      </c>
      <c r="W56" s="235">
        <f t="shared" si="27"/>
        <v>9.8942</v>
      </c>
      <c r="X56" s="235">
        <f t="shared" si="28"/>
        <v>9.8932</v>
      </c>
      <c r="Y56" s="220">
        <f t="shared" si="29"/>
        <v>0</v>
      </c>
      <c r="Z56" s="220">
        <f t="shared" si="30"/>
        <v>0</v>
      </c>
      <c r="AA56" s="519"/>
    </row>
    <row r="57" ht="16" customHeight="1" spans="1:27">
      <c r="A57" s="491" t="s">
        <v>79</v>
      </c>
      <c r="B57" s="492"/>
      <c r="C57" s="265"/>
      <c r="D57" s="493">
        <f t="shared" ref="D57:H57" si="31">SUM(D54:D56)</f>
        <v>3181.5927</v>
      </c>
      <c r="E57" s="493">
        <f t="shared" si="31"/>
        <v>5.9</v>
      </c>
      <c r="F57" s="493">
        <f t="shared" si="31"/>
        <v>18.316</v>
      </c>
      <c r="G57" s="493">
        <f t="shared" si="31"/>
        <v>0</v>
      </c>
      <c r="H57" s="493">
        <f t="shared" si="31"/>
        <v>0</v>
      </c>
      <c r="I57" s="493"/>
      <c r="J57" s="502"/>
      <c r="K57" s="237">
        <f t="shared" ref="K57:O57" si="32">SUM(K54:K56)</f>
        <v>23416.9901</v>
      </c>
      <c r="L57" s="503"/>
      <c r="M57" s="505">
        <f t="shared" si="32"/>
        <v>127.477</v>
      </c>
      <c r="N57" s="503"/>
      <c r="O57" s="505">
        <f t="shared" si="32"/>
        <v>0</v>
      </c>
      <c r="P57" s="237"/>
      <c r="Q57" s="502"/>
      <c r="R57" s="237">
        <f t="shared" ref="R57:V57" si="33">SUM(R54:R56)</f>
        <v>3543.5385</v>
      </c>
      <c r="S57" s="505"/>
      <c r="T57" s="505">
        <f t="shared" si="33"/>
        <v>20.907</v>
      </c>
      <c r="U57" s="503"/>
      <c r="V57" s="503">
        <f t="shared" si="33"/>
        <v>0</v>
      </c>
      <c r="W57" s="237"/>
      <c r="X57" s="237">
        <f t="shared" ref="X57:Z57" si="34">SUM(X54:X56)</f>
        <v>23055.0443</v>
      </c>
      <c r="Y57" s="117">
        <f t="shared" si="34"/>
        <v>124.886</v>
      </c>
      <c r="Z57" s="117">
        <f t="shared" si="34"/>
        <v>0</v>
      </c>
      <c r="AA57" s="521"/>
    </row>
    <row r="58" ht="16" customHeight="1" spans="1:27">
      <c r="A58" s="219" t="s">
        <v>158</v>
      </c>
      <c r="B58" s="488"/>
      <c r="C58" s="202"/>
      <c r="D58" s="489"/>
      <c r="E58" s="224"/>
      <c r="F58" s="481"/>
      <c r="G58" s="224"/>
      <c r="H58" s="481"/>
      <c r="I58" s="195" t="s">
        <v>159</v>
      </c>
      <c r="J58" s="195"/>
      <c r="K58" s="195"/>
      <c r="L58" s="195"/>
      <c r="M58" s="195"/>
      <c r="N58" s="195"/>
      <c r="O58" s="195"/>
      <c r="P58" s="235"/>
      <c r="Q58" s="236"/>
      <c r="R58" s="235"/>
      <c r="S58" s="130"/>
      <c r="T58" s="130"/>
      <c r="U58" s="221"/>
      <c r="V58" s="221"/>
      <c r="W58" s="195" t="s">
        <v>160</v>
      </c>
      <c r="X58" s="195"/>
      <c r="Y58" s="195"/>
      <c r="Z58" s="195"/>
      <c r="AA58" s="519"/>
    </row>
    <row r="59" ht="16" customHeight="1" spans="1:27">
      <c r="A59" s="11" t="s">
        <v>76</v>
      </c>
      <c r="B59" s="494">
        <v>17468.219</v>
      </c>
      <c r="C59" s="202">
        <v>0.4</v>
      </c>
      <c r="D59" s="481">
        <v>69.873</v>
      </c>
      <c r="E59" s="224">
        <v>4.07</v>
      </c>
      <c r="F59" s="481">
        <v>71.096</v>
      </c>
      <c r="G59" s="224">
        <v>0</v>
      </c>
      <c r="H59" s="481">
        <v>0</v>
      </c>
      <c r="I59" s="481">
        <f>'回收率（综合厂)'!I20</f>
        <v>18579.751</v>
      </c>
      <c r="J59" s="236">
        <f t="shared" ref="J59:J64" si="35">K59/I59*100</f>
        <v>0.31</v>
      </c>
      <c r="K59" s="481">
        <f>'回收率（综合厂)'!K20</f>
        <v>56.734</v>
      </c>
      <c r="L59" s="221">
        <f t="shared" ref="L59:L64" si="36">M59/I59*1000</f>
        <v>0.2</v>
      </c>
      <c r="M59" s="481">
        <f>'回收率（综合厂)'!M20</f>
        <v>3.717</v>
      </c>
      <c r="N59" s="221">
        <f t="shared" ref="N59:N64" si="37">O59/I59*1000</f>
        <v>0</v>
      </c>
      <c r="O59" s="481">
        <f>'回收率（综合厂)'!O20</f>
        <v>0</v>
      </c>
      <c r="P59" s="220">
        <f>'平衡表（全厂）'!F66</f>
        <v>21386.476</v>
      </c>
      <c r="Q59" s="236">
        <f t="shared" ref="Q59:Q64" si="38">R59/P59*100</f>
        <v>0.34</v>
      </c>
      <c r="R59" s="220">
        <f>'平衡表（全厂）'!H66</f>
        <v>72.714</v>
      </c>
      <c r="S59" s="221">
        <f t="shared" ref="S59:S64" si="39">T59/P59*1000</f>
        <v>3.1</v>
      </c>
      <c r="T59" s="220">
        <f>'平衡表（全厂）'!J66</f>
        <v>66.255</v>
      </c>
      <c r="U59" s="221">
        <f t="shared" ref="U59:U64" si="40">V59/P59*1000</f>
        <v>0</v>
      </c>
      <c r="V59" s="220">
        <f>'平衡表（全厂）'!L66</f>
        <v>0</v>
      </c>
      <c r="W59" s="220">
        <f t="shared" ref="W59:W64" si="41">B59+I59-P59</f>
        <v>14661.494</v>
      </c>
      <c r="X59" s="220">
        <f t="shared" ref="X59:X64" si="42">D59+K59-R59</f>
        <v>53.893</v>
      </c>
      <c r="Y59" s="220">
        <f t="shared" ref="Y59:Y64" si="43">F59+M59-T59</f>
        <v>8.558</v>
      </c>
      <c r="Z59" s="220">
        <f t="shared" ref="Z59:Z64" si="44">H59+O59-V59</f>
        <v>0</v>
      </c>
      <c r="AA59" s="519"/>
    </row>
    <row r="60" ht="16" customHeight="1" spans="1:27">
      <c r="A60" s="11" t="s">
        <v>77</v>
      </c>
      <c r="B60" s="494">
        <v>21736.098</v>
      </c>
      <c r="C60" s="202">
        <v>0.24</v>
      </c>
      <c r="D60" s="481">
        <v>52.167</v>
      </c>
      <c r="E60" s="224">
        <v>3.92</v>
      </c>
      <c r="F60" s="481">
        <v>85.206</v>
      </c>
      <c r="G60" s="224">
        <v>0</v>
      </c>
      <c r="H60" s="481">
        <v>0</v>
      </c>
      <c r="I60" s="481">
        <f>'回收率（综合厂)'!I21</f>
        <v>37277.785</v>
      </c>
      <c r="J60" s="236">
        <f t="shared" si="35"/>
        <v>0.25</v>
      </c>
      <c r="K60" s="481">
        <f>'回收率（综合厂)'!K21</f>
        <v>94.022</v>
      </c>
      <c r="L60" s="221">
        <f t="shared" si="36"/>
        <v>0.53</v>
      </c>
      <c r="M60" s="481">
        <f>'回收率（综合厂)'!M21</f>
        <v>19.9</v>
      </c>
      <c r="N60" s="221">
        <f t="shared" si="37"/>
        <v>0</v>
      </c>
      <c r="O60" s="481">
        <f>'回收率（综合厂)'!O21</f>
        <v>0</v>
      </c>
      <c r="P60" s="220">
        <f>'平衡表（全厂）'!F67</f>
        <v>14878.623</v>
      </c>
      <c r="Q60" s="236">
        <f t="shared" si="38"/>
        <v>0.26</v>
      </c>
      <c r="R60" s="220">
        <f>'平衡表（全厂）'!H67</f>
        <v>38.684</v>
      </c>
      <c r="S60" s="221">
        <f t="shared" si="39"/>
        <v>6.38</v>
      </c>
      <c r="T60" s="220">
        <f>'平衡表（全厂）'!J67</f>
        <v>94.926</v>
      </c>
      <c r="U60" s="221">
        <f t="shared" si="40"/>
        <v>0</v>
      </c>
      <c r="V60" s="220">
        <f>'平衡表（全厂）'!L67</f>
        <v>0</v>
      </c>
      <c r="W60" s="220">
        <f t="shared" si="41"/>
        <v>44135.26</v>
      </c>
      <c r="X60" s="220">
        <f t="shared" si="42"/>
        <v>107.505</v>
      </c>
      <c r="Y60" s="220">
        <f t="shared" si="43"/>
        <v>10.18</v>
      </c>
      <c r="Z60" s="220">
        <f t="shared" si="44"/>
        <v>0</v>
      </c>
      <c r="AA60" s="519"/>
    </row>
    <row r="61" ht="16" customHeight="1" spans="1:27">
      <c r="A61" s="495" t="s">
        <v>78</v>
      </c>
      <c r="B61" s="201">
        <v>143.488</v>
      </c>
      <c r="C61" s="211">
        <v>24.48</v>
      </c>
      <c r="D61" s="242">
        <v>0.029</v>
      </c>
      <c r="E61" s="224">
        <v>0.02</v>
      </c>
      <c r="F61" s="203">
        <v>0</v>
      </c>
      <c r="G61" s="224">
        <v>0</v>
      </c>
      <c r="H61" s="203">
        <v>0</v>
      </c>
      <c r="I61" s="202">
        <v>692.16</v>
      </c>
      <c r="J61" s="236">
        <f t="shared" si="35"/>
        <v>0.02</v>
      </c>
      <c r="K61" s="202">
        <v>0.12</v>
      </c>
      <c r="L61" s="203"/>
      <c r="M61" s="203">
        <v>0</v>
      </c>
      <c r="N61" s="203"/>
      <c r="O61" s="203">
        <v>0</v>
      </c>
      <c r="P61" s="201">
        <f>'平衡表（全厂）'!F68</f>
        <v>153.648</v>
      </c>
      <c r="Q61" s="201">
        <f>'平衡表（全厂）'!E68</f>
        <v>30.16</v>
      </c>
      <c r="R61" s="201">
        <f>'平衡表（全厂）'!H68</f>
        <v>0.031</v>
      </c>
      <c r="S61" s="201">
        <f>'平衡表（全厂）'!G68</f>
        <v>0.02</v>
      </c>
      <c r="T61" s="201">
        <f>'平衡表（全厂）'!J68</f>
        <v>0</v>
      </c>
      <c r="U61" s="201">
        <f>'平衡表（全厂）'!I68</f>
        <v>0</v>
      </c>
      <c r="V61" s="201">
        <f>'平衡表（全厂）'!L68</f>
        <v>0</v>
      </c>
      <c r="W61" s="220">
        <f t="shared" si="41"/>
        <v>682</v>
      </c>
      <c r="X61" s="220">
        <f t="shared" si="42"/>
        <v>0.118</v>
      </c>
      <c r="Y61" s="220">
        <f t="shared" si="43"/>
        <v>0</v>
      </c>
      <c r="Z61" s="220">
        <f t="shared" si="44"/>
        <v>0</v>
      </c>
      <c r="AA61" s="519"/>
    </row>
    <row r="62" ht="16" customHeight="1" spans="1:26">
      <c r="A62" s="11" t="s">
        <v>90</v>
      </c>
      <c r="B62" s="9">
        <v>2310.73</v>
      </c>
      <c r="C62" s="9">
        <v>6.46</v>
      </c>
      <c r="D62" s="9">
        <v>149.32</v>
      </c>
      <c r="E62" s="9">
        <v>74.89</v>
      </c>
      <c r="F62" s="9">
        <v>173.042</v>
      </c>
      <c r="G62" s="9">
        <v>0.56</v>
      </c>
      <c r="H62" s="9">
        <v>1.293</v>
      </c>
      <c r="I62" s="9">
        <f>'回收率（熔炼） '!I43</f>
        <v>334.68</v>
      </c>
      <c r="J62" s="236">
        <f t="shared" si="35"/>
        <v>3.2</v>
      </c>
      <c r="K62" s="9">
        <f>'回收率（熔炼） '!K43</f>
        <v>10.71</v>
      </c>
      <c r="L62" s="221">
        <f t="shared" si="36"/>
        <v>69.48</v>
      </c>
      <c r="M62" s="9">
        <f>'回收率（熔炼） '!M43</f>
        <v>23.254</v>
      </c>
      <c r="N62" s="221">
        <f t="shared" si="37"/>
        <v>0.49</v>
      </c>
      <c r="O62" s="9">
        <f>'回收率（熔炼） '!O43</f>
        <v>0.164</v>
      </c>
      <c r="P62" s="9">
        <f>'平衡表（全厂）'!F20</f>
        <v>2620.55</v>
      </c>
      <c r="Q62" s="236">
        <f t="shared" si="38"/>
        <v>6.06</v>
      </c>
      <c r="R62" s="9">
        <f>'平衡表（全厂）'!H20</f>
        <v>158.693</v>
      </c>
      <c r="S62" s="221">
        <f t="shared" si="39"/>
        <v>74.25</v>
      </c>
      <c r="T62" s="9">
        <f>'平衡表（全厂）'!J20</f>
        <v>194.569</v>
      </c>
      <c r="U62" s="221">
        <f t="shared" si="40"/>
        <v>0.55</v>
      </c>
      <c r="V62" s="9">
        <f>'平衡表（全厂）'!L20</f>
        <v>1.445</v>
      </c>
      <c r="W62" s="220">
        <f t="shared" si="41"/>
        <v>24.86</v>
      </c>
      <c r="X62" s="220">
        <f t="shared" si="42"/>
        <v>1.337</v>
      </c>
      <c r="Y62" s="220">
        <f t="shared" si="43"/>
        <v>1.727</v>
      </c>
      <c r="Z62" s="220">
        <f t="shared" si="44"/>
        <v>0.012</v>
      </c>
    </row>
    <row r="63" ht="16" customHeight="1" spans="1:26">
      <c r="A63" s="11" t="s">
        <v>44</v>
      </c>
      <c r="B63" s="9">
        <v>48.856</v>
      </c>
      <c r="C63" s="9">
        <v>5.07</v>
      </c>
      <c r="D63" s="9">
        <v>2.479</v>
      </c>
      <c r="E63" s="9">
        <v>180.51</v>
      </c>
      <c r="F63" s="9">
        <v>8.819</v>
      </c>
      <c r="G63" s="9">
        <v>1.96</v>
      </c>
      <c r="H63" s="9">
        <v>0.096</v>
      </c>
      <c r="I63" s="9">
        <f>'回收率（熔炼） '!I44</f>
        <v>174.104</v>
      </c>
      <c r="J63" s="236">
        <f t="shared" si="35"/>
        <v>9.6</v>
      </c>
      <c r="K63" s="9">
        <f>'回收率（熔炼） '!K44</f>
        <v>16.714</v>
      </c>
      <c r="L63" s="221">
        <f t="shared" si="36"/>
        <v>211.9</v>
      </c>
      <c r="M63" s="9">
        <f>'回收率（熔炼） '!M44</f>
        <v>36.893</v>
      </c>
      <c r="N63" s="221">
        <f t="shared" si="37"/>
        <v>0.76</v>
      </c>
      <c r="O63" s="9">
        <f>'回收率（熔炼） '!O44</f>
        <v>0.132</v>
      </c>
      <c r="P63" s="9">
        <f>'平衡表（全厂）'!F31</f>
        <v>167.391</v>
      </c>
      <c r="Q63" s="236">
        <f t="shared" si="38"/>
        <v>8.28</v>
      </c>
      <c r="R63" s="9">
        <f>'平衡表（全厂）'!H31</f>
        <v>13.858</v>
      </c>
      <c r="S63" s="221">
        <f t="shared" si="39"/>
        <v>202.74</v>
      </c>
      <c r="T63" s="9">
        <f>'平衡表（全厂）'!J31</f>
        <v>33.937</v>
      </c>
      <c r="U63" s="221">
        <f t="shared" si="40"/>
        <v>1.11</v>
      </c>
      <c r="V63" s="9">
        <f>'平衡表（全厂）'!L31</f>
        <v>0.186</v>
      </c>
      <c r="W63" s="220">
        <f t="shared" si="41"/>
        <v>55.569</v>
      </c>
      <c r="X63" s="220">
        <f t="shared" si="42"/>
        <v>5.335</v>
      </c>
      <c r="Y63" s="220">
        <f t="shared" si="43"/>
        <v>11.775</v>
      </c>
      <c r="Z63" s="220">
        <f t="shared" si="44"/>
        <v>0.042</v>
      </c>
    </row>
    <row r="64" ht="16" customHeight="1" spans="1:27">
      <c r="A64" s="11" t="s">
        <v>46</v>
      </c>
      <c r="B64" s="494">
        <v>1963.262</v>
      </c>
      <c r="C64" s="202">
        <v>1.62</v>
      </c>
      <c r="D64" s="481">
        <v>31.793</v>
      </c>
      <c r="E64" s="224">
        <v>4.45</v>
      </c>
      <c r="F64" s="481">
        <v>8.731</v>
      </c>
      <c r="G64" s="224">
        <v>0.2</v>
      </c>
      <c r="H64" s="481">
        <v>0.402</v>
      </c>
      <c r="I64" s="481">
        <f>'回收率（熔炼） '!I45</f>
        <v>183.095</v>
      </c>
      <c r="J64" s="236">
        <f t="shared" si="35"/>
        <v>1.16</v>
      </c>
      <c r="K64" s="481">
        <f>'回收率（熔炼） '!K45</f>
        <v>2.124</v>
      </c>
      <c r="L64" s="221">
        <f t="shared" si="36"/>
        <v>3.65</v>
      </c>
      <c r="M64" s="481">
        <f>'回收率（熔炼） '!M45</f>
        <v>0.668</v>
      </c>
      <c r="N64" s="221">
        <f t="shared" si="37"/>
        <v>0.03</v>
      </c>
      <c r="O64" s="481">
        <f>'回收率（熔炼） '!O45</f>
        <v>0.005</v>
      </c>
      <c r="P64" s="220">
        <f>'平衡表（全厂）'!F33</f>
        <v>2146.357</v>
      </c>
      <c r="Q64" s="236">
        <f t="shared" si="38"/>
        <v>1.58</v>
      </c>
      <c r="R64" s="220">
        <f>'平衡表（全厂）'!H33</f>
        <v>33.917</v>
      </c>
      <c r="S64" s="221">
        <f t="shared" si="39"/>
        <v>4.38</v>
      </c>
      <c r="T64" s="220">
        <f>'平衡表（全厂）'!J33</f>
        <v>9.399</v>
      </c>
      <c r="U64" s="221">
        <f t="shared" si="40"/>
        <v>0.19</v>
      </c>
      <c r="V64" s="220">
        <f>'平衡表（全厂）'!L33</f>
        <v>0.407</v>
      </c>
      <c r="W64" s="220">
        <f t="shared" si="41"/>
        <v>0</v>
      </c>
      <c r="X64" s="220">
        <f t="shared" si="42"/>
        <v>0</v>
      </c>
      <c r="Y64" s="220">
        <f t="shared" si="43"/>
        <v>0</v>
      </c>
      <c r="Z64" s="220">
        <f t="shared" si="44"/>
        <v>0</v>
      </c>
      <c r="AA64" s="519"/>
    </row>
    <row r="65" ht="17" customHeight="1" spans="1:27">
      <c r="A65" s="116" t="s">
        <v>144</v>
      </c>
      <c r="B65" s="526"/>
      <c r="C65" s="527"/>
      <c r="D65" s="526">
        <f t="shared" ref="D65:H65" si="45">SUM(D59:D64)</f>
        <v>305.661</v>
      </c>
      <c r="E65" s="527">
        <f t="shared" si="45"/>
        <v>267.86</v>
      </c>
      <c r="F65" s="527">
        <f t="shared" si="45"/>
        <v>346.894</v>
      </c>
      <c r="G65" s="527">
        <f t="shared" si="45"/>
        <v>2.72</v>
      </c>
      <c r="H65" s="527">
        <f t="shared" si="45"/>
        <v>1.791</v>
      </c>
      <c r="I65" s="539"/>
      <c r="J65" s="116"/>
      <c r="K65" s="116">
        <f t="shared" ref="K65:O65" si="46">SUM(K59:K64)</f>
        <v>180.424</v>
      </c>
      <c r="L65" s="527"/>
      <c r="M65" s="527">
        <f t="shared" si="46"/>
        <v>84.432</v>
      </c>
      <c r="N65" s="527"/>
      <c r="O65" s="527">
        <f t="shared" si="46"/>
        <v>0.301</v>
      </c>
      <c r="P65" s="539"/>
      <c r="Q65" s="116"/>
      <c r="R65" s="116">
        <f t="shared" ref="R65:V65" si="47">SUM(R59:R64)</f>
        <v>317.897</v>
      </c>
      <c r="S65" s="527"/>
      <c r="T65" s="527">
        <f t="shared" si="47"/>
        <v>399.086</v>
      </c>
      <c r="U65" s="527"/>
      <c r="V65" s="527">
        <f t="shared" si="47"/>
        <v>2.038</v>
      </c>
      <c r="W65" s="116"/>
      <c r="X65" s="116">
        <f t="shared" ref="X65:Z65" si="48">SUM(X59:X64)</f>
        <v>168.188</v>
      </c>
      <c r="Y65" s="116">
        <f t="shared" si="48"/>
        <v>32.24</v>
      </c>
      <c r="Z65" s="116">
        <f t="shared" si="48"/>
        <v>0.054</v>
      </c>
      <c r="AA65" s="520"/>
    </row>
    <row r="66" ht="17" customHeight="1" spans="1:27">
      <c r="A66" s="117" t="s">
        <v>161</v>
      </c>
      <c r="B66" s="117"/>
      <c r="C66" s="117" t="s">
        <v>162</v>
      </c>
      <c r="D66" s="117" t="s">
        <v>162</v>
      </c>
      <c r="E66" s="129"/>
      <c r="F66" s="533">
        <f>K57</f>
        <v>23416.9901</v>
      </c>
      <c r="G66" s="534"/>
      <c r="H66" s="535"/>
      <c r="I66" s="139">
        <f ca="1">F66/F67*100</f>
        <v>98.1</v>
      </c>
      <c r="J66" s="140"/>
      <c r="K66" s="117" t="s">
        <v>163</v>
      </c>
      <c r="L66" s="117"/>
      <c r="M66" s="154" t="s">
        <v>162</v>
      </c>
      <c r="N66" s="167"/>
      <c r="O66" s="154">
        <f ca="1">M52</f>
        <v>6182.215</v>
      </c>
      <c r="P66" s="167"/>
      <c r="Q66" s="502">
        <f ca="1">O66/O67*100</f>
        <v>95.99</v>
      </c>
      <c r="R66" s="502"/>
      <c r="S66" s="117" t="s">
        <v>164</v>
      </c>
      <c r="T66" s="117"/>
      <c r="U66" s="154" t="s">
        <v>162</v>
      </c>
      <c r="V66" s="167"/>
      <c r="W66" s="154">
        <f ca="1">O52</f>
        <v>179.429</v>
      </c>
      <c r="X66" s="167"/>
      <c r="Y66" s="502">
        <f ca="1">W66/W67*100</f>
        <v>95.96</v>
      </c>
      <c r="Z66" s="502"/>
      <c r="AA66" s="559"/>
    </row>
    <row r="67" ht="17" customHeight="1" spans="1:27">
      <c r="A67" s="117"/>
      <c r="B67" s="117"/>
      <c r="C67" s="117" t="s">
        <v>165</v>
      </c>
      <c r="D67" s="117" t="s">
        <v>165</v>
      </c>
      <c r="E67" s="129"/>
      <c r="F67" s="533">
        <f ca="1">X18+X49-K52</f>
        <v>23869.442</v>
      </c>
      <c r="G67" s="534"/>
      <c r="H67" s="535"/>
      <c r="I67" s="141"/>
      <c r="J67" s="142"/>
      <c r="K67" s="117"/>
      <c r="L67" s="117"/>
      <c r="M67" s="154" t="s">
        <v>165</v>
      </c>
      <c r="N67" s="167"/>
      <c r="O67" s="154">
        <f>Y18+Y49</f>
        <v>6440.698</v>
      </c>
      <c r="P67" s="167"/>
      <c r="Q67" s="502"/>
      <c r="R67" s="502"/>
      <c r="S67" s="117"/>
      <c r="T67" s="117"/>
      <c r="U67" s="154" t="s">
        <v>165</v>
      </c>
      <c r="V67" s="167"/>
      <c r="W67" s="154">
        <f>Z18+Z49</f>
        <v>186.989</v>
      </c>
      <c r="X67" s="167"/>
      <c r="Y67" s="502"/>
      <c r="Z67" s="502"/>
      <c r="AA67" s="559"/>
    </row>
    <row r="68" ht="25" customHeight="1" spans="1:26">
      <c r="A68" s="116" t="s">
        <v>166</v>
      </c>
      <c r="B68" s="528" t="s">
        <v>167</v>
      </c>
      <c r="C68" s="528"/>
      <c r="D68" s="528"/>
      <c r="E68" s="528"/>
      <c r="F68" s="528"/>
      <c r="G68" s="528"/>
      <c r="H68" s="528"/>
      <c r="I68" s="528"/>
      <c r="J68" s="528"/>
      <c r="K68" s="528"/>
      <c r="L68" s="528"/>
      <c r="M68" s="528"/>
      <c r="N68" s="528"/>
      <c r="O68" s="528"/>
      <c r="P68" s="528"/>
      <c r="Q68" s="528"/>
      <c r="R68" s="528"/>
      <c r="S68" s="528"/>
      <c r="T68" s="528"/>
      <c r="U68" s="528"/>
      <c r="V68" s="528"/>
      <c r="W68" s="528"/>
      <c r="X68" s="528"/>
      <c r="Y68" s="528"/>
      <c r="Z68" s="528"/>
    </row>
    <row r="69" ht="36" customHeight="1" spans="1:27">
      <c r="A69" s="123" t="s">
        <v>168</v>
      </c>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560"/>
    </row>
    <row r="70" ht="14.5" spans="1:27">
      <c r="A70" s="529"/>
      <c r="B70" s="530"/>
      <c r="C70" s="531"/>
      <c r="D70" s="531"/>
      <c r="E70" s="531"/>
      <c r="F70" s="130" t="s">
        <v>169</v>
      </c>
      <c r="G70" s="130"/>
      <c r="H70" s="130"/>
      <c r="I70" s="540">
        <v>98.11</v>
      </c>
      <c r="J70" s="540"/>
      <c r="K70" s="540"/>
      <c r="L70" s="130" t="s">
        <v>170</v>
      </c>
      <c r="M70" s="130"/>
      <c r="N70" s="130"/>
      <c r="O70" s="389">
        <v>95.97</v>
      </c>
      <c r="P70" s="389"/>
      <c r="Q70" s="389"/>
      <c r="R70" s="130" t="s">
        <v>171</v>
      </c>
      <c r="S70" s="130"/>
      <c r="T70" s="130"/>
      <c r="U70" s="389">
        <v>95.95</v>
      </c>
      <c r="V70" s="389"/>
      <c r="W70" s="546"/>
      <c r="X70" s="546"/>
      <c r="Y70" s="532"/>
      <c r="Z70" s="532"/>
      <c r="AA70" s="561"/>
    </row>
    <row r="71" ht="14.5" spans="1:27">
      <c r="A71" s="529"/>
      <c r="B71" s="530"/>
      <c r="C71" s="531"/>
      <c r="D71" s="531"/>
      <c r="E71" s="531"/>
      <c r="F71" s="531"/>
      <c r="G71" s="531"/>
      <c r="H71" s="531"/>
      <c r="I71" s="541"/>
      <c r="J71" s="541"/>
      <c r="K71" s="541"/>
      <c r="L71" s="531"/>
      <c r="M71" s="531"/>
      <c r="N71" s="531"/>
      <c r="O71" s="545"/>
      <c r="P71" s="545"/>
      <c r="Q71" s="545"/>
      <c r="R71" s="552"/>
      <c r="S71" s="552"/>
      <c r="T71" s="552"/>
      <c r="U71" s="530"/>
      <c r="V71" s="530"/>
      <c r="W71" s="546"/>
      <c r="X71" s="546"/>
      <c r="Y71" s="532"/>
      <c r="Z71" s="532"/>
      <c r="AA71" s="561"/>
    </row>
    <row r="72" ht="14.5" spans="1:27">
      <c r="A72" s="529"/>
      <c r="B72" s="530"/>
      <c r="C72" s="531"/>
      <c r="D72" s="130"/>
      <c r="E72" s="130"/>
      <c r="F72" s="130" t="s">
        <v>172</v>
      </c>
      <c r="G72" s="130"/>
      <c r="H72" s="130"/>
      <c r="I72" s="130"/>
      <c r="J72" s="130"/>
      <c r="K72" s="130"/>
      <c r="L72" s="130"/>
      <c r="M72" s="130"/>
      <c r="N72" s="130"/>
      <c r="O72" s="530"/>
      <c r="P72" s="546"/>
      <c r="Q72" s="546"/>
      <c r="R72" s="532"/>
      <c r="S72" s="531"/>
      <c r="T72" s="531"/>
      <c r="U72" s="530"/>
      <c r="V72" s="530"/>
      <c r="W72" s="546"/>
      <c r="X72" s="546"/>
      <c r="Y72" s="532"/>
      <c r="Z72" s="532"/>
      <c r="AA72" s="561"/>
    </row>
    <row r="73" ht="21" customHeight="1" spans="1:27">
      <c r="A73" s="532"/>
      <c r="B73" s="532"/>
      <c r="C73" s="532"/>
      <c r="D73" s="162"/>
      <c r="E73" s="162"/>
      <c r="F73" s="162"/>
      <c r="G73" s="162"/>
      <c r="H73" s="162"/>
      <c r="I73" s="161" t="s">
        <v>173</v>
      </c>
      <c r="J73" s="161"/>
      <c r="K73" s="161" t="s">
        <v>174</v>
      </c>
      <c r="L73" s="161"/>
      <c r="M73" s="161" t="s">
        <v>175</v>
      </c>
      <c r="N73" s="161"/>
      <c r="O73" s="532"/>
      <c r="P73" s="532"/>
      <c r="Q73" s="532"/>
      <c r="R73" s="532"/>
      <c r="S73" s="532"/>
      <c r="T73" s="532"/>
      <c r="U73" s="532"/>
      <c r="V73" s="532"/>
      <c r="W73" s="532"/>
      <c r="X73" s="532"/>
      <c r="Y73" s="532"/>
      <c r="Z73" s="532"/>
      <c r="AA73" s="561"/>
    </row>
    <row r="74" ht="21" customHeight="1" spans="1:27">
      <c r="A74" s="532"/>
      <c r="B74" s="532"/>
      <c r="C74" s="532"/>
      <c r="D74" s="162"/>
      <c r="E74" s="162"/>
      <c r="F74" s="161" t="s">
        <v>176</v>
      </c>
      <c r="G74" s="162"/>
      <c r="H74" s="162"/>
      <c r="I74" s="162">
        <f ca="1">F66-F67</f>
        <v>-452.4519</v>
      </c>
      <c r="J74" s="162"/>
      <c r="K74" s="162">
        <f ca="1">O66-O67</f>
        <v>-258.483</v>
      </c>
      <c r="L74" s="162"/>
      <c r="M74" s="547">
        <f ca="1">W66-W67</f>
        <v>-7.56</v>
      </c>
      <c r="N74" s="547"/>
      <c r="O74" s="532"/>
      <c r="P74" s="532"/>
      <c r="Q74" s="532"/>
      <c r="R74" s="532"/>
      <c r="S74" s="532"/>
      <c r="T74" s="532"/>
      <c r="U74" s="532"/>
      <c r="V74" s="532"/>
      <c r="W74" s="532"/>
      <c r="X74" s="532"/>
      <c r="Y74" s="532"/>
      <c r="Z74" s="532"/>
      <c r="AA74" s="561"/>
    </row>
    <row r="75" ht="18" customHeight="1" spans="4:23">
      <c r="D75" s="149" t="s">
        <v>177</v>
      </c>
      <c r="E75" s="149"/>
      <c r="F75" s="149"/>
      <c r="G75" s="149"/>
      <c r="H75" s="149"/>
      <c r="I75" s="542">
        <f ca="1">K65+I74</f>
        <v>-272.0279</v>
      </c>
      <c r="J75" s="542"/>
      <c r="K75" s="543">
        <f ca="1">K74+M57+M65</f>
        <v>-46.574</v>
      </c>
      <c r="L75" s="543"/>
      <c r="M75" s="548">
        <f ca="1">M74+O57+O65</f>
        <v>-7.259</v>
      </c>
      <c r="N75" s="548"/>
      <c r="O75" s="549"/>
      <c r="P75" s="176" t="s">
        <v>178</v>
      </c>
      <c r="Q75" s="177"/>
      <c r="R75" s="176" t="s">
        <v>179</v>
      </c>
      <c r="S75" s="177"/>
      <c r="T75" s="54" t="s">
        <v>180</v>
      </c>
      <c r="U75" s="54"/>
      <c r="V75" s="54" t="s">
        <v>181</v>
      </c>
      <c r="W75" s="54"/>
    </row>
    <row r="76" ht="18" customHeight="1" spans="4:23">
      <c r="D76" s="187"/>
      <c r="E76" s="187"/>
      <c r="F76" s="149" t="s">
        <v>182</v>
      </c>
      <c r="G76" s="149"/>
      <c r="H76" s="149"/>
      <c r="I76" s="54">
        <f>'回收率（熔炼） '!I53</f>
        <v>-253.715</v>
      </c>
      <c r="J76" s="54"/>
      <c r="K76" s="54">
        <f>'回收率（熔炼） '!K53</f>
        <v>-145.103000000001</v>
      </c>
      <c r="L76" s="54"/>
      <c r="M76" s="54">
        <f>'回收率（熔炼） '!M53</f>
        <v>-4.553</v>
      </c>
      <c r="N76" s="54"/>
      <c r="O76" s="177" t="s">
        <v>183</v>
      </c>
      <c r="P76" s="176">
        <f>D49</f>
        <v>15703.266</v>
      </c>
      <c r="Q76" s="177"/>
      <c r="R76" s="176">
        <f>R49</f>
        <v>16916.168</v>
      </c>
      <c r="S76" s="177"/>
      <c r="T76" s="54">
        <f>D18+D49+D52+D57+D65</f>
        <v>31770.7977</v>
      </c>
      <c r="U76" s="54"/>
      <c r="V76" s="178">
        <f>R18+R49+R52+R57+R65</f>
        <v>28470.5065</v>
      </c>
      <c r="W76" s="179"/>
    </row>
    <row r="77" ht="18" customHeight="1" spans="4:23">
      <c r="D77" s="187"/>
      <c r="E77" s="187"/>
      <c r="F77" s="149" t="s">
        <v>184</v>
      </c>
      <c r="G77" s="149"/>
      <c r="H77" s="149"/>
      <c r="I77" s="149">
        <f ca="1">'回收率（精炼） '!L41</f>
        <v>-15.4589999999989</v>
      </c>
      <c r="J77" s="149"/>
      <c r="K77" s="149">
        <f>'回收率（精炼） '!N41</f>
        <v>-88.3899999999994</v>
      </c>
      <c r="L77" s="149"/>
      <c r="M77" s="149">
        <f>'回收率（精炼） '!P41</f>
        <v>-2.09700000000001</v>
      </c>
      <c r="N77" s="149"/>
      <c r="O77" s="54" t="s">
        <v>185</v>
      </c>
      <c r="P77" s="176">
        <f>F49</f>
        <v>4674.399</v>
      </c>
      <c r="Q77" s="177"/>
      <c r="R77" s="176">
        <f>T49</f>
        <v>7632.269</v>
      </c>
      <c r="S77" s="177"/>
      <c r="T77" s="54">
        <f>F18+F49+F52+F57+F65</f>
        <v>42314.524</v>
      </c>
      <c r="U77" s="54"/>
      <c r="V77" s="178">
        <f>T18+T49+T52+T57+T65</f>
        <v>51238.072</v>
      </c>
      <c r="W77" s="179"/>
    </row>
    <row r="78" ht="18" customHeight="1" spans="4:23">
      <c r="D78" s="187"/>
      <c r="E78" s="187"/>
      <c r="F78" s="149" t="s">
        <v>186</v>
      </c>
      <c r="G78" s="149"/>
      <c r="H78" s="149"/>
      <c r="I78" s="149">
        <f>'回收率（综合厂)'!L29</f>
        <v>-182.033</v>
      </c>
      <c r="J78" s="149"/>
      <c r="K78" s="149">
        <f>'回收率（综合厂)'!N29</f>
        <v>-24.99</v>
      </c>
      <c r="L78" s="149"/>
      <c r="M78" s="149">
        <f>'回收率（综合厂)'!P29</f>
        <v>-0.91</v>
      </c>
      <c r="N78" s="149"/>
      <c r="O78" s="54" t="s">
        <v>187</v>
      </c>
      <c r="P78" s="176">
        <f>H49</f>
        <v>155.381</v>
      </c>
      <c r="Q78" s="177"/>
      <c r="R78" s="176">
        <f>V49</f>
        <v>188.031</v>
      </c>
      <c r="S78" s="177"/>
      <c r="T78" s="54">
        <f>H18+H49+H52+H57+H65</f>
        <v>942.224</v>
      </c>
      <c r="U78" s="54"/>
      <c r="V78" s="178">
        <f>V18+V49+V52+V57+V65</f>
        <v>1117.459</v>
      </c>
      <c r="W78" s="179"/>
    </row>
    <row r="79" ht="18" customHeight="1" spans="6:23">
      <c r="F79" s="536" t="s">
        <v>188</v>
      </c>
      <c r="G79" s="537"/>
      <c r="H79" s="147"/>
      <c r="I79" s="536">
        <f ca="1">I75-'平衡表（全厂）'!D100</f>
        <v>0</v>
      </c>
      <c r="J79" s="537"/>
      <c r="K79" s="544">
        <f ca="1">K75-'平衡表（全厂）'!F100</f>
        <v>0</v>
      </c>
      <c r="L79" s="544"/>
      <c r="M79" s="550">
        <f ca="1">M75-'平衡表（全厂）'!H100</f>
        <v>0</v>
      </c>
      <c r="N79" s="551"/>
      <c r="O79" s="171"/>
      <c r="P79" s="176" t="s">
        <v>189</v>
      </c>
      <c r="Q79" s="177"/>
      <c r="R79" s="176" t="s">
        <v>189</v>
      </c>
      <c r="S79" s="177"/>
      <c r="T79" s="54" t="s">
        <v>189</v>
      </c>
      <c r="U79" s="54"/>
      <c r="V79" s="54" t="s">
        <v>189</v>
      </c>
      <c r="W79" s="54"/>
    </row>
    <row r="80" ht="18" customHeight="1" spans="6:23">
      <c r="F80" s="178" t="s">
        <v>190</v>
      </c>
      <c r="G80" s="227"/>
      <c r="H80" s="179"/>
      <c r="I80" s="178">
        <v>98.18</v>
      </c>
      <c r="J80" s="179"/>
      <c r="K80" s="178">
        <v>94.5</v>
      </c>
      <c r="L80" s="179"/>
      <c r="M80" s="178">
        <v>95</v>
      </c>
      <c r="N80" s="179"/>
      <c r="O80" s="54" t="s">
        <v>183</v>
      </c>
      <c r="P80" s="178">
        <v>15703.266</v>
      </c>
      <c r="Q80" s="179"/>
      <c r="R80" s="553">
        <f>'平衡表（全厂）'!H70-'平衡表（全厂）'!H5-'平衡表（全厂）'!H6-'平衡表（全厂）'!H7-'平衡表（全厂）'!H8-'平衡表（全厂）'!H9-'平衡表（全厂）'!H10-'平衡表（全厂）'!H20-'平衡表（全厂）'!H31-'平衡表（全厂）'!H33-'平衡表（全厂）'!H37-'平衡表（全厂）'!H38-'平衡表（全厂）'!H42-'平衡表（全厂）'!H50-'平衡表（全厂）'!H54-'平衡表（全厂）'!H55-'平衡表（全厂）'!H56-'平衡表（全厂）'!H66-'平衡表（全厂）'!H67-'平衡表（全厂）'!H68</f>
        <v>16916.168</v>
      </c>
      <c r="S80" s="554"/>
      <c r="T80" s="149">
        <f>12510.707+15703.266+69.571+3181.5927+305.661</f>
        <v>31770.7977</v>
      </c>
      <c r="U80" s="149"/>
      <c r="V80" s="178">
        <f>'平衡表（全厂）'!H70-'平衡表（全厂）'!H37-'平衡表（全厂）'!H42</f>
        <v>28470.5065</v>
      </c>
      <c r="W80" s="179"/>
    </row>
    <row r="81" ht="18" customHeight="1" spans="6:23">
      <c r="F81" s="149" t="s">
        <v>191</v>
      </c>
      <c r="G81" s="149"/>
      <c r="H81" s="149"/>
      <c r="I81" s="149"/>
      <c r="J81" s="149"/>
      <c r="K81" s="149"/>
      <c r="L81" s="149"/>
      <c r="M81" s="149"/>
      <c r="N81" s="149"/>
      <c r="O81" s="54" t="s">
        <v>185</v>
      </c>
      <c r="P81" s="178">
        <v>4674.399</v>
      </c>
      <c r="Q81" s="179"/>
      <c r="R81" s="176">
        <f>'平衡表（全厂）'!J70-'平衡表（全厂）'!J5-'平衡表（全厂）'!J6-'平衡表（全厂）'!J8-'平衡表（全厂）'!J9-'平衡表（全厂）'!J10-'平衡表（全厂）'!J20-'平衡表（全厂）'!J31-'平衡表（全厂）'!J33-'平衡表（全厂）'!J37-'平衡表（全厂）'!J38-'平衡表（全厂）'!J39-'平衡表（全厂）'!J40-'平衡表（全厂）'!J41-'平衡表（全厂）'!J42-'平衡表（全厂）'!J50-'平衡表（全厂）'!J54-'平衡表（全厂）'!J55-'平衡表（全厂）'!J56-'平衡表（全厂）'!J66-'平衡表（全厂）'!J67</f>
        <v>7632.269</v>
      </c>
      <c r="S81" s="177"/>
      <c r="T81" s="149">
        <f>8236.75+4674.399+29038.165+18.316+346.894</f>
        <v>42314.524</v>
      </c>
      <c r="U81" s="149"/>
      <c r="V81" s="178">
        <f>'平衡表（全厂）'!J70-'平衡表（全厂）'!J38-'平衡表（全厂）'!J42</f>
        <v>51238.072</v>
      </c>
      <c r="W81" s="179"/>
    </row>
    <row r="82" ht="18" customHeight="1" spans="6:23">
      <c r="F82" s="149" t="s">
        <v>182</v>
      </c>
      <c r="G82" s="149"/>
      <c r="H82" s="149"/>
      <c r="I82" s="178">
        <v>-183.925999999999</v>
      </c>
      <c r="J82" s="179"/>
      <c r="K82" s="178">
        <v>-88.0930000000008</v>
      </c>
      <c r="L82" s="179"/>
      <c r="M82" s="178">
        <v>-3.00900000000001</v>
      </c>
      <c r="N82" s="179"/>
      <c r="O82" s="54" t="s">
        <v>187</v>
      </c>
      <c r="P82" s="178">
        <v>155.381</v>
      </c>
      <c r="Q82" s="179"/>
      <c r="R82" s="176">
        <f>'平衡表（全厂）'!L70-'平衡表（全厂）'!L5-'平衡表（全厂）'!L6-'平衡表（全厂）'!L8-'平衡表（全厂）'!L9-'平衡表（全厂）'!L10-'平衡表（全厂）'!L20-'平衡表（全厂）'!L31-'平衡表（全厂）'!L33-'平衡表（全厂）'!L37-'平衡表（全厂）'!L38-'平衡表（全厂）'!L42-'平衡表（全厂）'!L50-'平衡表（全厂）'!L54-'平衡表（全厂）'!L55-'平衡表（全厂）'!L56-'平衡表（全厂）'!L66-'平衡表（全厂）'!L67</f>
        <v>188.031</v>
      </c>
      <c r="S82" s="177"/>
      <c r="T82" s="149">
        <f>93.912+155.381+691.14+1.791</f>
        <v>942.224</v>
      </c>
      <c r="U82" s="149"/>
      <c r="V82" s="178">
        <f>'平衡表（全厂）'!L70-'平衡表（全厂）'!L37-'平衡表（全厂）'!L38-'平衡表（全厂）'!L42</f>
        <v>1117.459</v>
      </c>
      <c r="W82" s="179"/>
    </row>
    <row r="83" ht="18" customHeight="1" spans="6:23">
      <c r="F83" s="149" t="s">
        <v>184</v>
      </c>
      <c r="G83" s="149"/>
      <c r="H83" s="149"/>
      <c r="I83" s="178">
        <v>-57.9989999999998</v>
      </c>
      <c r="J83" s="179"/>
      <c r="K83" s="178">
        <v>-148.177</v>
      </c>
      <c r="L83" s="179"/>
      <c r="M83" s="178">
        <v>-1.626</v>
      </c>
      <c r="N83" s="179"/>
      <c r="O83" s="54"/>
      <c r="P83" s="178"/>
      <c r="Q83" s="179"/>
      <c r="R83" s="176"/>
      <c r="S83" s="177"/>
      <c r="T83" s="149"/>
      <c r="U83" s="149"/>
      <c r="V83" s="178"/>
      <c r="W83" s="179"/>
    </row>
    <row r="84" ht="18" customHeight="1" spans="6:24">
      <c r="F84" s="149" t="s">
        <v>186</v>
      </c>
      <c r="G84" s="149"/>
      <c r="H84" s="149"/>
      <c r="I84" s="178">
        <v>-211.652</v>
      </c>
      <c r="J84" s="179"/>
      <c r="K84" s="178">
        <v>-168.925</v>
      </c>
      <c r="L84" s="179"/>
      <c r="M84" s="178">
        <v>-2.517</v>
      </c>
      <c r="N84" s="179"/>
      <c r="O84" s="54" t="s">
        <v>183</v>
      </c>
      <c r="P84" s="178">
        <f t="shared" ref="P84:T84" si="49">P76-P80</f>
        <v>0</v>
      </c>
      <c r="Q84" s="179"/>
      <c r="R84" s="176">
        <f t="shared" si="49"/>
        <v>0</v>
      </c>
      <c r="S84" s="177"/>
      <c r="T84" s="149">
        <f t="shared" si="49"/>
        <v>0</v>
      </c>
      <c r="U84" s="149"/>
      <c r="V84" s="178">
        <f t="shared" ref="V84:V86" si="50">V76-V80</f>
        <v>0</v>
      </c>
      <c r="W84" s="179"/>
      <c r="X84" s="29"/>
    </row>
    <row r="85" ht="18" customHeight="1" spans="6:23">
      <c r="F85" s="289" t="s">
        <v>176</v>
      </c>
      <c r="G85" s="538"/>
      <c r="H85" s="290"/>
      <c r="I85" s="289">
        <v>-453.2873</v>
      </c>
      <c r="J85" s="290"/>
      <c r="K85" s="289">
        <v>-405.195</v>
      </c>
      <c r="L85" s="290"/>
      <c r="M85" s="289">
        <v>-7.152</v>
      </c>
      <c r="N85" s="290"/>
      <c r="O85" s="54" t="s">
        <v>185</v>
      </c>
      <c r="P85" s="178">
        <f t="shared" ref="P85:T85" si="51">P77-P81</f>
        <v>0</v>
      </c>
      <c r="Q85" s="179"/>
      <c r="R85" s="555">
        <f t="shared" si="51"/>
        <v>0</v>
      </c>
      <c r="S85" s="556"/>
      <c r="T85" s="149">
        <f t="shared" si="51"/>
        <v>0</v>
      </c>
      <c r="U85" s="149"/>
      <c r="V85" s="178">
        <f t="shared" si="50"/>
        <v>0</v>
      </c>
      <c r="W85" s="179"/>
    </row>
    <row r="86" ht="18" customHeight="1" spans="15:23">
      <c r="O86" s="54" t="s">
        <v>187</v>
      </c>
      <c r="P86" s="178">
        <f t="shared" ref="P86:T86" si="52">P78-P82</f>
        <v>0</v>
      </c>
      <c r="Q86" s="179"/>
      <c r="R86" s="557">
        <f t="shared" si="52"/>
        <v>0</v>
      </c>
      <c r="S86" s="558"/>
      <c r="T86" s="149">
        <f t="shared" si="52"/>
        <v>0</v>
      </c>
      <c r="U86" s="149"/>
      <c r="V86" s="178">
        <f t="shared" si="50"/>
        <v>0</v>
      </c>
      <c r="W86" s="179"/>
    </row>
  </sheetData>
  <mergeCells count="149">
    <mergeCell ref="A1:Z1"/>
    <mergeCell ref="B2:H2"/>
    <mergeCell ref="I2:O2"/>
    <mergeCell ref="P2:V2"/>
    <mergeCell ref="W2:Z2"/>
    <mergeCell ref="C3:D3"/>
    <mergeCell ref="E3:F3"/>
    <mergeCell ref="G3:H3"/>
    <mergeCell ref="J3:K3"/>
    <mergeCell ref="L3:M3"/>
    <mergeCell ref="N3:O3"/>
    <mergeCell ref="Q3:R3"/>
    <mergeCell ref="S3:T3"/>
    <mergeCell ref="U3:V3"/>
    <mergeCell ref="A5:X5"/>
    <mergeCell ref="A50:H50"/>
    <mergeCell ref="I50:O50"/>
    <mergeCell ref="W50:Z50"/>
    <mergeCell ref="I53:O53"/>
    <mergeCell ref="W53:Z53"/>
    <mergeCell ref="I58:O58"/>
    <mergeCell ref="W58:Z58"/>
    <mergeCell ref="F66:H66"/>
    <mergeCell ref="M66:N66"/>
    <mergeCell ref="O66:P66"/>
    <mergeCell ref="U66:V66"/>
    <mergeCell ref="W66:X66"/>
    <mergeCell ref="F67:H67"/>
    <mergeCell ref="M67:N67"/>
    <mergeCell ref="O67:P67"/>
    <mergeCell ref="U67:V67"/>
    <mergeCell ref="W67:X67"/>
    <mergeCell ref="B68:Z68"/>
    <mergeCell ref="A69:Z69"/>
    <mergeCell ref="F70:H70"/>
    <mergeCell ref="I70:K70"/>
    <mergeCell ref="L70:N70"/>
    <mergeCell ref="O70:Q70"/>
    <mergeCell ref="R70:T70"/>
    <mergeCell ref="U70:V70"/>
    <mergeCell ref="W70:X70"/>
    <mergeCell ref="Y70:Z70"/>
    <mergeCell ref="F72:N72"/>
    <mergeCell ref="F73:H73"/>
    <mergeCell ref="I73:J73"/>
    <mergeCell ref="K73:L73"/>
    <mergeCell ref="M73:N73"/>
    <mergeCell ref="F74:H74"/>
    <mergeCell ref="I74:J74"/>
    <mergeCell ref="K74:L74"/>
    <mergeCell ref="M74:N74"/>
    <mergeCell ref="D75:H75"/>
    <mergeCell ref="I75:J75"/>
    <mergeCell ref="K75:L75"/>
    <mergeCell ref="M75:N75"/>
    <mergeCell ref="P75:Q75"/>
    <mergeCell ref="R75:S75"/>
    <mergeCell ref="T75:U75"/>
    <mergeCell ref="V75:W75"/>
    <mergeCell ref="F76:H76"/>
    <mergeCell ref="I76:J76"/>
    <mergeCell ref="K76:L76"/>
    <mergeCell ref="M76:N76"/>
    <mergeCell ref="P76:Q76"/>
    <mergeCell ref="R76:S76"/>
    <mergeCell ref="T76:U76"/>
    <mergeCell ref="V76:W76"/>
    <mergeCell ref="F77:H77"/>
    <mergeCell ref="I77:J77"/>
    <mergeCell ref="K77:L77"/>
    <mergeCell ref="M77:N77"/>
    <mergeCell ref="P77:Q77"/>
    <mergeCell ref="R77:S77"/>
    <mergeCell ref="T77:U77"/>
    <mergeCell ref="V77:W77"/>
    <mergeCell ref="F78:H78"/>
    <mergeCell ref="I78:J78"/>
    <mergeCell ref="K78:L78"/>
    <mergeCell ref="M78:N78"/>
    <mergeCell ref="P78:Q78"/>
    <mergeCell ref="R78:S78"/>
    <mergeCell ref="T78:U78"/>
    <mergeCell ref="V78:W78"/>
    <mergeCell ref="F79:H79"/>
    <mergeCell ref="I79:J79"/>
    <mergeCell ref="K79:L79"/>
    <mergeCell ref="M79:N79"/>
    <mergeCell ref="P79:Q79"/>
    <mergeCell ref="R79:S79"/>
    <mergeCell ref="T79:U79"/>
    <mergeCell ref="V79:W79"/>
    <mergeCell ref="F80:H80"/>
    <mergeCell ref="I80:J80"/>
    <mergeCell ref="K80:L80"/>
    <mergeCell ref="M80:N80"/>
    <mergeCell ref="P80:Q80"/>
    <mergeCell ref="R80:S80"/>
    <mergeCell ref="T80:U80"/>
    <mergeCell ref="V80:W80"/>
    <mergeCell ref="F81:N81"/>
    <mergeCell ref="P81:Q81"/>
    <mergeCell ref="R81:S81"/>
    <mergeCell ref="T81:U81"/>
    <mergeCell ref="V81:W81"/>
    <mergeCell ref="F82:H82"/>
    <mergeCell ref="I82:J82"/>
    <mergeCell ref="K82:L82"/>
    <mergeCell ref="M82:N82"/>
    <mergeCell ref="P82:Q82"/>
    <mergeCell ref="R82:S82"/>
    <mergeCell ref="T82:U82"/>
    <mergeCell ref="V82:W82"/>
    <mergeCell ref="F83:H83"/>
    <mergeCell ref="I83:J83"/>
    <mergeCell ref="K83:L83"/>
    <mergeCell ref="M83:N83"/>
    <mergeCell ref="T83:U83"/>
    <mergeCell ref="V83:W83"/>
    <mergeCell ref="F84:H84"/>
    <mergeCell ref="I84:J84"/>
    <mergeCell ref="K84:L84"/>
    <mergeCell ref="M84:N84"/>
    <mergeCell ref="P84:Q84"/>
    <mergeCell ref="R84:S84"/>
    <mergeCell ref="T84:U84"/>
    <mergeCell ref="V84:W84"/>
    <mergeCell ref="F85:H85"/>
    <mergeCell ref="I85:J85"/>
    <mergeCell ref="K85:L85"/>
    <mergeCell ref="M85:N85"/>
    <mergeCell ref="P85:Q85"/>
    <mergeCell ref="R85:S85"/>
    <mergeCell ref="T85:U85"/>
    <mergeCell ref="V85:W85"/>
    <mergeCell ref="P86:Q86"/>
    <mergeCell ref="R86:S86"/>
    <mergeCell ref="T86:U86"/>
    <mergeCell ref="V86:W86"/>
    <mergeCell ref="A2:A4"/>
    <mergeCell ref="B3:B4"/>
    <mergeCell ref="I3:I4"/>
    <mergeCell ref="P3:P4"/>
    <mergeCell ref="W3:W4"/>
    <mergeCell ref="A66:B67"/>
    <mergeCell ref="I66:J67"/>
    <mergeCell ref="K66:L67"/>
    <mergeCell ref="Q66:R67"/>
    <mergeCell ref="S66:T67"/>
    <mergeCell ref="Y66:Z67"/>
  </mergeCells>
  <pageMargins left="0.590277777777778" right="0.354166666666667" top="0.393055555555556" bottom="0.196527777777778" header="0.629166666666667" footer="0.235416666666667"/>
  <pageSetup paperSize="8" scale="94" orientation="landscape" horizontalDpi="600"/>
  <headerFooter/>
  <rowBreaks count="1" manualBreakCount="1">
    <brk id="67" max="16383" man="1"/>
  </rowBreaks>
  <colBreaks count="1" manualBreakCount="1">
    <brk id="26"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64"/>
  <sheetViews>
    <sheetView showGridLines="0" zoomScale="70" zoomScaleNormal="70" workbookViewId="0">
      <pane xSplit="1" ySplit="5" topLeftCell="I22" activePane="bottomRight" state="frozen"/>
      <selection/>
      <selection pane="topRight"/>
      <selection pane="bottomLeft"/>
      <selection pane="bottomRight" activeCell="W45" sqref="W37 W40 W43 W44 W45"/>
    </sheetView>
  </sheetViews>
  <sheetFormatPr defaultColWidth="9" defaultRowHeight="12.5"/>
  <cols>
    <col min="1" max="1" width="15.6363636363636" customWidth="1"/>
    <col min="2" max="4" width="10.5" customWidth="1"/>
    <col min="5" max="5" width="7.75454545454545" hidden="1" customWidth="1"/>
    <col min="6" max="6" width="11.2272727272727" customWidth="1"/>
    <col min="7" max="7" width="6.75454545454545" hidden="1" customWidth="1"/>
    <col min="8" max="8" width="11.1090909090909" customWidth="1"/>
    <col min="9" max="9" width="11.7727272727273" customWidth="1"/>
    <col min="10" max="10" width="7.5" customWidth="1"/>
    <col min="11" max="11" width="12.3363636363636" customWidth="1"/>
    <col min="12" max="12" width="11.3363636363636" customWidth="1"/>
    <col min="13" max="13" width="12" customWidth="1"/>
    <col min="14" max="14" width="8.38181818181818" customWidth="1"/>
    <col min="15" max="15" width="11.7727272727273" customWidth="1"/>
    <col min="16" max="16" width="11" customWidth="1"/>
    <col min="17" max="17" width="7.63636363636364" customWidth="1"/>
    <col min="18" max="18" width="13.2272727272727" customWidth="1"/>
    <col min="19" max="19" width="8.75454545454545" customWidth="1"/>
    <col min="20" max="20" width="14.7727272727273" customWidth="1"/>
    <col min="21" max="21" width="7.89090909090909" customWidth="1"/>
    <col min="22" max="22" width="8.63636363636364" customWidth="1"/>
    <col min="23" max="23" width="10.6363636363636" customWidth="1"/>
    <col min="24" max="24" width="13.5545454545455" customWidth="1"/>
    <col min="25" max="25" width="13.6636363636364" customWidth="1"/>
    <col min="26" max="26" width="13" customWidth="1"/>
    <col min="27" max="27" width="9.5" customWidth="1"/>
    <col min="28" max="28" width="11.3818181818182" customWidth="1"/>
    <col min="29" max="29" width="11.5" customWidth="1"/>
    <col min="30" max="30" width="11.7545454545455" customWidth="1"/>
    <col min="31" max="31" width="9.38181818181818"/>
    <col min="32" max="32" width="11.5"/>
  </cols>
  <sheetData>
    <row r="1" ht="32" customHeight="1" spans="1:27">
      <c r="A1" s="334" t="s">
        <v>192</v>
      </c>
      <c r="B1" s="335"/>
      <c r="C1" s="335"/>
      <c r="D1" s="335"/>
      <c r="E1" s="335"/>
      <c r="F1" s="335"/>
      <c r="G1" s="335"/>
      <c r="H1" s="335"/>
      <c r="I1" s="335"/>
      <c r="J1" s="335"/>
      <c r="K1" s="335"/>
      <c r="L1" s="335"/>
      <c r="M1" s="335"/>
      <c r="N1" s="335"/>
      <c r="O1" s="335"/>
      <c r="P1" s="335"/>
      <c r="Q1" s="335"/>
      <c r="R1" s="335"/>
      <c r="S1" s="335"/>
      <c r="T1" s="335"/>
      <c r="U1" s="335"/>
      <c r="V1" s="335"/>
      <c r="W1" s="335"/>
      <c r="X1" s="335"/>
      <c r="Y1" s="335"/>
      <c r="Z1" s="438"/>
      <c r="AA1" s="439"/>
    </row>
    <row r="2" ht="17" customHeight="1" spans="1:32">
      <c r="A2" s="336" t="s">
        <v>130</v>
      </c>
      <c r="B2" s="337" t="s">
        <v>131</v>
      </c>
      <c r="C2" s="338"/>
      <c r="D2" s="338"/>
      <c r="E2" s="338"/>
      <c r="F2" s="338"/>
      <c r="G2" s="338"/>
      <c r="H2" s="340"/>
      <c r="I2" s="337" t="s">
        <v>132</v>
      </c>
      <c r="J2" s="338"/>
      <c r="K2" s="338"/>
      <c r="L2" s="338"/>
      <c r="M2" s="338"/>
      <c r="N2" s="338"/>
      <c r="O2" s="340"/>
      <c r="P2" s="337" t="s">
        <v>133</v>
      </c>
      <c r="Q2" s="338"/>
      <c r="R2" s="338"/>
      <c r="S2" s="338"/>
      <c r="T2" s="338"/>
      <c r="U2" s="338"/>
      <c r="V2" s="340"/>
      <c r="W2" s="337" t="s">
        <v>134</v>
      </c>
      <c r="X2" s="338"/>
      <c r="Y2" s="338"/>
      <c r="Z2" s="340"/>
      <c r="AA2" s="440"/>
      <c r="AB2" s="441"/>
      <c r="AC2" s="441"/>
      <c r="AD2" s="441"/>
      <c r="AE2" s="441"/>
      <c r="AF2" s="441"/>
    </row>
    <row r="3" ht="17" customHeight="1" spans="1:32">
      <c r="A3" s="336"/>
      <c r="B3" s="339" t="s">
        <v>135</v>
      </c>
      <c r="C3" s="337" t="s">
        <v>8</v>
      </c>
      <c r="D3" s="340"/>
      <c r="E3" s="337" t="s">
        <v>9</v>
      </c>
      <c r="F3" s="340"/>
      <c r="G3" s="338" t="s">
        <v>10</v>
      </c>
      <c r="H3" s="340"/>
      <c r="I3" s="339" t="s">
        <v>136</v>
      </c>
      <c r="J3" s="337" t="s">
        <v>8</v>
      </c>
      <c r="K3" s="340"/>
      <c r="L3" s="337" t="s">
        <v>9</v>
      </c>
      <c r="M3" s="340"/>
      <c r="N3" s="338" t="s">
        <v>10</v>
      </c>
      <c r="O3" s="340"/>
      <c r="P3" s="339" t="s">
        <v>136</v>
      </c>
      <c r="Q3" s="337" t="s">
        <v>8</v>
      </c>
      <c r="R3" s="340"/>
      <c r="S3" s="337" t="s">
        <v>9</v>
      </c>
      <c r="T3" s="340"/>
      <c r="U3" s="338" t="s">
        <v>10</v>
      </c>
      <c r="V3" s="340"/>
      <c r="W3" s="339" t="s">
        <v>136</v>
      </c>
      <c r="X3" s="336" t="s">
        <v>8</v>
      </c>
      <c r="Y3" s="336" t="s">
        <v>9</v>
      </c>
      <c r="Z3" s="336" t="s">
        <v>10</v>
      </c>
      <c r="AA3" s="440"/>
      <c r="AB3" s="441"/>
      <c r="AC3" s="441"/>
      <c r="AD3" s="441"/>
      <c r="AE3" s="441"/>
      <c r="AF3" s="441"/>
    </row>
    <row r="4" ht="17" customHeight="1" spans="1:32">
      <c r="A4" s="336"/>
      <c r="B4" s="341"/>
      <c r="C4" s="336" t="s">
        <v>137</v>
      </c>
      <c r="D4" s="336" t="s">
        <v>138</v>
      </c>
      <c r="E4" s="336" t="s">
        <v>13</v>
      </c>
      <c r="F4" s="336" t="s">
        <v>139</v>
      </c>
      <c r="G4" s="336" t="s">
        <v>13</v>
      </c>
      <c r="H4" s="336" t="s">
        <v>139</v>
      </c>
      <c r="I4" s="341"/>
      <c r="J4" s="336" t="s">
        <v>137</v>
      </c>
      <c r="K4" s="336" t="s">
        <v>138</v>
      </c>
      <c r="L4" s="336" t="s">
        <v>13</v>
      </c>
      <c r="M4" s="336" t="s">
        <v>139</v>
      </c>
      <c r="N4" s="336" t="s">
        <v>13</v>
      </c>
      <c r="O4" s="336" t="s">
        <v>139</v>
      </c>
      <c r="P4" s="341"/>
      <c r="Q4" s="336" t="s">
        <v>137</v>
      </c>
      <c r="R4" s="336" t="s">
        <v>138</v>
      </c>
      <c r="S4" s="336" t="s">
        <v>13</v>
      </c>
      <c r="T4" s="336" t="s">
        <v>139</v>
      </c>
      <c r="U4" s="336" t="s">
        <v>13</v>
      </c>
      <c r="V4" s="336" t="s">
        <v>139</v>
      </c>
      <c r="W4" s="341"/>
      <c r="X4" s="336" t="s">
        <v>138</v>
      </c>
      <c r="Y4" s="336" t="s">
        <v>139</v>
      </c>
      <c r="Z4" s="336" t="s">
        <v>139</v>
      </c>
      <c r="AA4" s="440"/>
      <c r="AB4" s="442"/>
      <c r="AC4" s="442"/>
      <c r="AD4" s="461"/>
      <c r="AE4" s="441"/>
      <c r="AF4" s="441"/>
    </row>
    <row r="5" ht="16" customHeight="1" spans="1:32">
      <c r="A5" s="342" t="s">
        <v>140</v>
      </c>
      <c r="B5" s="342"/>
      <c r="C5" s="342"/>
      <c r="D5" s="342"/>
      <c r="E5" s="342"/>
      <c r="F5" s="342"/>
      <c r="G5" s="342"/>
      <c r="H5" s="342"/>
      <c r="I5" s="342"/>
      <c r="J5" s="342"/>
      <c r="K5" s="342"/>
      <c r="L5" s="342"/>
      <c r="M5" s="342"/>
      <c r="N5" s="342"/>
      <c r="O5" s="342"/>
      <c r="P5" s="342"/>
      <c r="Q5" s="342"/>
      <c r="R5" s="342"/>
      <c r="S5" s="342"/>
      <c r="T5" s="342"/>
      <c r="U5" s="342"/>
      <c r="V5" s="342"/>
      <c r="W5" s="342"/>
      <c r="X5" s="342"/>
      <c r="Y5" s="342"/>
      <c r="Z5" s="342"/>
      <c r="AA5" s="443"/>
      <c r="AB5" s="442"/>
      <c r="AC5" s="442"/>
      <c r="AD5" s="462"/>
      <c r="AE5" s="441"/>
      <c r="AF5" s="441"/>
    </row>
    <row r="6" ht="16" customHeight="1" spans="1:32">
      <c r="A6" s="54" t="s">
        <v>17</v>
      </c>
      <c r="B6" s="16">
        <v>49497.619</v>
      </c>
      <c r="C6" s="343">
        <v>24.44</v>
      </c>
      <c r="D6" s="16">
        <f>B6*C6/100</f>
        <v>12097.218</v>
      </c>
      <c r="E6" s="343">
        <v>80.72</v>
      </c>
      <c r="F6" s="16">
        <v>3995.674</v>
      </c>
      <c r="G6" s="343">
        <v>1.8</v>
      </c>
      <c r="H6" s="16">
        <v>89.101</v>
      </c>
      <c r="I6" s="16">
        <f>'平衡表（全厂）'!F75</f>
        <v>77156.528</v>
      </c>
      <c r="J6" s="343">
        <f>K6/I6*100</f>
        <v>25.72</v>
      </c>
      <c r="K6" s="16">
        <f>'平衡表（全厂）'!H75</f>
        <v>19841.681</v>
      </c>
      <c r="L6" s="343">
        <f>M6/I6*1000</f>
        <v>118.3</v>
      </c>
      <c r="M6" s="16">
        <f>'平衡表（全厂）'!J75</f>
        <v>9127.248</v>
      </c>
      <c r="N6" s="343">
        <f>O6/I6*1000</f>
        <v>2.37</v>
      </c>
      <c r="O6" s="16">
        <f>'平衡表（全厂）'!L75</f>
        <v>182.548</v>
      </c>
      <c r="P6" s="16">
        <f>'平衡表（全厂）'!F5</f>
        <v>28631.104</v>
      </c>
      <c r="Q6" s="343">
        <f t="shared" ref="Q6:Q8" si="0">R6/P6*100</f>
        <v>25.64</v>
      </c>
      <c r="R6" s="16">
        <f>'平衡表（全厂）'!H5</f>
        <v>7340.159</v>
      </c>
      <c r="S6" s="343">
        <f>T6/P6*1000</f>
        <v>130.08</v>
      </c>
      <c r="T6" s="16">
        <f>'平衡表（全厂）'!J5</f>
        <v>3724.354</v>
      </c>
      <c r="U6" s="343">
        <f>V6/P6*1000</f>
        <v>1.82</v>
      </c>
      <c r="V6" s="16">
        <f>'平衡表（全厂）'!L5</f>
        <v>52.01</v>
      </c>
      <c r="W6" s="9">
        <f t="shared" ref="W6:W10" si="1">B6+I6-P6</f>
        <v>98023.043</v>
      </c>
      <c r="X6" s="9">
        <f t="shared" ref="X6:X10" si="2">D6+K6-R6</f>
        <v>24598.74</v>
      </c>
      <c r="Y6" s="9">
        <f t="shared" ref="Y6:Y10" si="3">F6+M6-T6</f>
        <v>9398.568</v>
      </c>
      <c r="Z6" s="9">
        <f t="shared" ref="Z6:Z10" si="4">H6+O6-V6</f>
        <v>219.639</v>
      </c>
      <c r="AA6" s="434"/>
      <c r="AB6" s="444"/>
      <c r="AC6" s="13"/>
      <c r="AD6" s="463"/>
      <c r="AE6" s="464"/>
      <c r="AF6" s="464"/>
    </row>
    <row r="7" ht="16" customHeight="1" spans="1:27">
      <c r="A7" s="54" t="s">
        <v>18</v>
      </c>
      <c r="B7" s="16">
        <v>187.616</v>
      </c>
      <c r="C7" s="343">
        <v>60.4</v>
      </c>
      <c r="D7" s="16">
        <v>113.314</v>
      </c>
      <c r="E7" s="343">
        <v>140.73</v>
      </c>
      <c r="F7" s="16">
        <v>26.404</v>
      </c>
      <c r="G7" s="343">
        <v>0.46</v>
      </c>
      <c r="H7" s="16">
        <v>0.086</v>
      </c>
      <c r="I7" s="16">
        <v>0</v>
      </c>
      <c r="J7" s="343"/>
      <c r="K7" s="16">
        <v>0</v>
      </c>
      <c r="L7" s="343"/>
      <c r="M7" s="16">
        <v>0</v>
      </c>
      <c r="N7" s="343"/>
      <c r="O7" s="16">
        <v>0</v>
      </c>
      <c r="P7" s="16">
        <f>'平衡表（全厂）'!F6</f>
        <v>187.616</v>
      </c>
      <c r="Q7" s="343">
        <f t="shared" si="0"/>
        <v>60.4</v>
      </c>
      <c r="R7" s="16">
        <f>'平衡表（全厂）'!H6</f>
        <v>113.314</v>
      </c>
      <c r="S7" s="343">
        <f>T7/P7*1000</f>
        <v>140.73</v>
      </c>
      <c r="T7" s="16">
        <f>'平衡表（全厂）'!J6</f>
        <v>26.404</v>
      </c>
      <c r="U7" s="343">
        <f>V7/P7*1000</f>
        <v>0.46</v>
      </c>
      <c r="V7" s="16">
        <f>'平衡表（全厂）'!L6</f>
        <v>0.086</v>
      </c>
      <c r="W7" s="9">
        <f t="shared" si="1"/>
        <v>0</v>
      </c>
      <c r="X7" s="9">
        <f t="shared" si="2"/>
        <v>0</v>
      </c>
      <c r="Y7" s="9">
        <f t="shared" si="3"/>
        <v>0</v>
      </c>
      <c r="Z7" s="9">
        <f t="shared" si="4"/>
        <v>0</v>
      </c>
      <c r="AA7" s="440"/>
    </row>
    <row r="8" ht="16" customHeight="1" spans="1:27">
      <c r="A8" s="344" t="s">
        <v>19</v>
      </c>
      <c r="B8" s="16">
        <v>293.75</v>
      </c>
      <c r="C8" s="343">
        <v>97.8</v>
      </c>
      <c r="D8" s="16">
        <v>287.288</v>
      </c>
      <c r="E8" s="343"/>
      <c r="F8" s="16">
        <v>0</v>
      </c>
      <c r="G8" s="343"/>
      <c r="H8" s="16">
        <v>0</v>
      </c>
      <c r="I8" s="16">
        <f>'平衡表（全厂）'!F76</f>
        <v>334.94</v>
      </c>
      <c r="J8" s="16">
        <f>'平衡表（全厂）'!G76</f>
        <v>96.56</v>
      </c>
      <c r="K8" s="16">
        <f>'平衡表（全厂）'!H76</f>
        <v>323.418</v>
      </c>
      <c r="L8" s="16">
        <f>'平衡表（全厂）'!I76</f>
        <v>0</v>
      </c>
      <c r="M8" s="16">
        <f>'平衡表（全厂）'!J76</f>
        <v>0</v>
      </c>
      <c r="N8" s="16">
        <f>'平衡表（全厂）'!K76</f>
        <v>0</v>
      </c>
      <c r="O8" s="16">
        <f>'平衡表（全厂）'!L76</f>
        <v>0</v>
      </c>
      <c r="P8" s="16">
        <f>'平衡表（全厂）'!F7</f>
        <v>114.64</v>
      </c>
      <c r="Q8" s="343">
        <f t="shared" si="0"/>
        <v>96.56</v>
      </c>
      <c r="R8" s="16">
        <f>'平衡表（全厂）'!H7</f>
        <v>110.696</v>
      </c>
      <c r="S8" s="343"/>
      <c r="T8" s="16">
        <v>0</v>
      </c>
      <c r="U8" s="343"/>
      <c r="V8" s="16">
        <v>0</v>
      </c>
      <c r="W8" s="9">
        <f t="shared" si="1"/>
        <v>514.05</v>
      </c>
      <c r="X8" s="9">
        <f t="shared" si="2"/>
        <v>500.01</v>
      </c>
      <c r="Y8" s="9">
        <f t="shared" si="3"/>
        <v>0</v>
      </c>
      <c r="Z8" s="9">
        <f t="shared" si="4"/>
        <v>0</v>
      </c>
      <c r="AA8" s="440"/>
    </row>
    <row r="9" ht="16" customHeight="1" spans="1:27">
      <c r="A9" s="344" t="s">
        <v>21</v>
      </c>
      <c r="B9" s="16">
        <v>0</v>
      </c>
      <c r="C9" s="343"/>
      <c r="D9" s="16">
        <v>0</v>
      </c>
      <c r="E9" s="343"/>
      <c r="F9" s="16">
        <v>0</v>
      </c>
      <c r="G9" s="343"/>
      <c r="H9" s="16">
        <v>0</v>
      </c>
      <c r="I9" s="16">
        <f>'平衡表（全厂）'!F77</f>
        <v>14.016</v>
      </c>
      <c r="J9" s="16">
        <f>'平衡表（全厂）'!G77</f>
        <v>37.4</v>
      </c>
      <c r="K9" s="16">
        <f>'平衡表（全厂）'!H77</f>
        <v>5.242</v>
      </c>
      <c r="L9" s="16">
        <f>'平衡表（全厂）'!I77</f>
        <v>0</v>
      </c>
      <c r="M9" s="16">
        <f>'平衡表（全厂）'!J77</f>
        <v>0</v>
      </c>
      <c r="N9" s="16">
        <f>'平衡表（全厂）'!K77</f>
        <v>0</v>
      </c>
      <c r="O9" s="16">
        <f>'平衡表（全厂）'!L77</f>
        <v>0</v>
      </c>
      <c r="P9" s="16">
        <f>'平衡表（全厂）'!F9</f>
        <v>14.016</v>
      </c>
      <c r="Q9" s="16">
        <f>'平衡表（全厂）'!G9</f>
        <v>37.4</v>
      </c>
      <c r="R9" s="16">
        <f>'平衡表（全厂）'!H9</f>
        <v>5.242</v>
      </c>
      <c r="S9" s="16">
        <f>'平衡表（全厂）'!I9</f>
        <v>0</v>
      </c>
      <c r="T9" s="16">
        <f>'平衡表（全厂）'!J9</f>
        <v>0</v>
      </c>
      <c r="U9" s="16">
        <f>'平衡表（全厂）'!K9</f>
        <v>0</v>
      </c>
      <c r="V9" s="16">
        <f>'平衡表（全厂）'!L9</f>
        <v>0</v>
      </c>
      <c r="W9" s="9">
        <f t="shared" si="1"/>
        <v>0</v>
      </c>
      <c r="X9" s="9">
        <f t="shared" si="2"/>
        <v>0</v>
      </c>
      <c r="Y9" s="9">
        <f t="shared" si="3"/>
        <v>0</v>
      </c>
      <c r="Z9" s="9">
        <f t="shared" si="4"/>
        <v>0</v>
      </c>
      <c r="AA9" s="440"/>
    </row>
    <row r="10" ht="16" customHeight="1" spans="1:27">
      <c r="A10" s="344" t="s">
        <v>22</v>
      </c>
      <c r="B10" s="16">
        <v>0</v>
      </c>
      <c r="C10" s="343"/>
      <c r="D10" s="16">
        <v>0</v>
      </c>
      <c r="E10" s="343"/>
      <c r="F10" s="16">
        <v>0</v>
      </c>
      <c r="G10" s="343"/>
      <c r="H10" s="16">
        <v>0</v>
      </c>
      <c r="I10" s="16">
        <f>'平衡表（全厂）'!F78</f>
        <v>7.14</v>
      </c>
      <c r="J10" s="16">
        <f>'平衡表（全厂）'!G78</f>
        <v>99.62</v>
      </c>
      <c r="K10" s="16">
        <f>'平衡表（全厂）'!H78</f>
        <v>7.113</v>
      </c>
      <c r="L10" s="16">
        <f>'平衡表（全厂）'!I78</f>
        <v>0</v>
      </c>
      <c r="M10" s="16">
        <f>'平衡表（全厂）'!J78</f>
        <v>0</v>
      </c>
      <c r="N10" s="16">
        <f>'平衡表（全厂）'!K78</f>
        <v>0</v>
      </c>
      <c r="O10" s="16">
        <f>'平衡表（全厂）'!L78</f>
        <v>0</v>
      </c>
      <c r="P10" s="16">
        <f>'平衡表（全厂）'!F10</f>
        <v>7.14</v>
      </c>
      <c r="Q10" s="16">
        <f>'平衡表（全厂）'!G10</f>
        <v>99.62</v>
      </c>
      <c r="R10" s="16">
        <f>'平衡表（全厂）'!H10</f>
        <v>7.113</v>
      </c>
      <c r="S10" s="16">
        <f>'平衡表（全厂）'!I10</f>
        <v>0</v>
      </c>
      <c r="T10" s="16">
        <f>'平衡表（全厂）'!J10</f>
        <v>0</v>
      </c>
      <c r="U10" s="16">
        <f>'平衡表（全厂）'!K10</f>
        <v>0</v>
      </c>
      <c r="V10" s="16">
        <f>'平衡表（全厂）'!L10</f>
        <v>0</v>
      </c>
      <c r="W10" s="9">
        <f t="shared" si="1"/>
        <v>0</v>
      </c>
      <c r="X10" s="9">
        <f t="shared" si="2"/>
        <v>0</v>
      </c>
      <c r="Y10" s="9">
        <f t="shared" si="3"/>
        <v>0</v>
      </c>
      <c r="Z10" s="9">
        <f t="shared" si="4"/>
        <v>0</v>
      </c>
      <c r="AA10" s="440"/>
    </row>
    <row r="11" ht="16" customHeight="1" spans="1:32">
      <c r="A11" s="344" t="s">
        <v>143</v>
      </c>
      <c r="B11" s="16">
        <v>0</v>
      </c>
      <c r="C11" s="343"/>
      <c r="D11" s="16">
        <v>0</v>
      </c>
      <c r="E11" s="343"/>
      <c r="F11" s="16">
        <v>0</v>
      </c>
      <c r="G11" s="343"/>
      <c r="H11" s="16">
        <v>0</v>
      </c>
      <c r="I11" s="16">
        <v>0</v>
      </c>
      <c r="J11" s="343"/>
      <c r="K11" s="16">
        <v>0</v>
      </c>
      <c r="L11" s="343">
        <v>0</v>
      </c>
      <c r="M11" s="16">
        <v>0</v>
      </c>
      <c r="N11" s="343">
        <v>0</v>
      </c>
      <c r="O11" s="16">
        <v>0</v>
      </c>
      <c r="P11" s="16">
        <v>0</v>
      </c>
      <c r="Q11" s="343"/>
      <c r="R11" s="16">
        <v>0</v>
      </c>
      <c r="S11" s="343"/>
      <c r="T11" s="16">
        <v>0</v>
      </c>
      <c r="U11" s="343"/>
      <c r="V11" s="16"/>
      <c r="W11" s="9">
        <f t="shared" ref="W11:W18" si="5">B11+I11-P11</f>
        <v>0</v>
      </c>
      <c r="X11" s="9">
        <f t="shared" ref="X11:X18" si="6">D11+K11-R11</f>
        <v>0</v>
      </c>
      <c r="Y11" s="9">
        <f t="shared" ref="Y11:Y18" si="7">F11+M11-T11</f>
        <v>0</v>
      </c>
      <c r="Z11" s="9">
        <f t="shared" ref="Z11:Z18" si="8">H11+O11-V11</f>
        <v>0</v>
      </c>
      <c r="AA11" s="434"/>
      <c r="AB11" s="444"/>
      <c r="AC11" s="13"/>
      <c r="AD11" s="463"/>
      <c r="AE11" s="464"/>
      <c r="AF11" s="464"/>
    </row>
    <row r="12" ht="16" customHeight="1" spans="1:32">
      <c r="A12" s="344" t="s">
        <v>24</v>
      </c>
      <c r="B12" s="16">
        <v>1559.97</v>
      </c>
      <c r="C12" s="343">
        <v>24.55</v>
      </c>
      <c r="D12" s="16">
        <v>382.973</v>
      </c>
      <c r="E12" s="343">
        <v>42.05</v>
      </c>
      <c r="F12" s="16">
        <v>65.597</v>
      </c>
      <c r="G12" s="343">
        <v>0.24</v>
      </c>
      <c r="H12" s="16">
        <v>0.374</v>
      </c>
      <c r="I12" s="16">
        <f>'回收率（综合厂)'!W16</f>
        <v>2451.282</v>
      </c>
      <c r="J12" s="343">
        <f>K12/I12*100</f>
        <v>26.67</v>
      </c>
      <c r="K12" s="16">
        <f>'回收率（综合厂)'!X16</f>
        <v>653.781</v>
      </c>
      <c r="L12" s="343">
        <f t="shared" ref="L12:L18" si="9">M12/I12*1000</f>
        <v>34.87</v>
      </c>
      <c r="M12" s="16">
        <f>'回收率（综合厂)'!Y16</f>
        <v>85.488</v>
      </c>
      <c r="N12" s="343">
        <f t="shared" ref="N12:N18" si="10">O12/I12*1000</f>
        <v>0.34</v>
      </c>
      <c r="O12" s="16">
        <f>'回收率（综合厂)'!Z16</f>
        <v>0.827</v>
      </c>
      <c r="P12" s="16">
        <f>'平衡表（全厂）'!F11</f>
        <v>2024</v>
      </c>
      <c r="Q12" s="343">
        <f t="shared" ref="Q12:Q17" si="11">R12/P12*100</f>
        <v>26.67</v>
      </c>
      <c r="R12" s="16">
        <f>'平衡表（全厂）'!H11</f>
        <v>539.801</v>
      </c>
      <c r="S12" s="343">
        <f>T12/P12*1000</f>
        <v>34.88</v>
      </c>
      <c r="T12" s="16">
        <f>'平衡表（全厂）'!J11</f>
        <v>70.597</v>
      </c>
      <c r="U12" s="343">
        <f t="shared" ref="U12:U17" si="12">V12/P12*1000</f>
        <v>0.34</v>
      </c>
      <c r="V12" s="16">
        <f>'平衡表（全厂）'!L11</f>
        <v>0.688</v>
      </c>
      <c r="W12" s="9">
        <f t="shared" si="5"/>
        <v>1987.252</v>
      </c>
      <c r="X12" s="9">
        <f t="shared" si="6"/>
        <v>496.953</v>
      </c>
      <c r="Y12" s="9">
        <f t="shared" si="7"/>
        <v>80.488</v>
      </c>
      <c r="Z12" s="9">
        <f t="shared" si="8"/>
        <v>0.513</v>
      </c>
      <c r="AA12" s="434"/>
      <c r="AB12" s="444"/>
      <c r="AC12" s="13"/>
      <c r="AD12" s="463"/>
      <c r="AE12" s="464"/>
      <c r="AF12" s="464"/>
    </row>
    <row r="13" ht="16" customHeight="1" spans="1:32">
      <c r="A13" s="345" t="s">
        <v>41</v>
      </c>
      <c r="B13" s="11">
        <v>11.82</v>
      </c>
      <c r="C13" s="343">
        <v>99.54</v>
      </c>
      <c r="D13" s="16">
        <v>11.766</v>
      </c>
      <c r="E13" s="343">
        <v>332.49</v>
      </c>
      <c r="F13" s="16">
        <v>3.93</v>
      </c>
      <c r="G13" s="343">
        <v>7.53</v>
      </c>
      <c r="H13" s="9">
        <v>0.089</v>
      </c>
      <c r="I13" s="390">
        <f>'回收率（精炼） '!W18</f>
        <v>3656.48</v>
      </c>
      <c r="J13" s="343">
        <f t="shared" ref="J13:J19" si="13">K13/I13*100</f>
        <v>99.47</v>
      </c>
      <c r="K13" s="390">
        <f>'回收率（精炼） '!X18</f>
        <v>3637.195</v>
      </c>
      <c r="L13" s="343">
        <f t="shared" si="9"/>
        <v>366.29</v>
      </c>
      <c r="M13" s="16">
        <f>'回收率（精炼） '!Y18</f>
        <v>1339.35</v>
      </c>
      <c r="N13" s="343">
        <f t="shared" si="10"/>
        <v>8.63</v>
      </c>
      <c r="O13" s="16">
        <f>'回收率（精炼） '!Z18</f>
        <v>31.544</v>
      </c>
      <c r="P13" s="9">
        <f>'平衡表（全厂）'!F28</f>
        <v>59.42</v>
      </c>
      <c r="Q13" s="11">
        <f t="shared" si="11"/>
        <v>99.47</v>
      </c>
      <c r="R13" s="421">
        <f>'平衡表（全厂）'!H28</f>
        <v>59.105</v>
      </c>
      <c r="S13" s="343">
        <f>T13/P13*1000</f>
        <v>371.98</v>
      </c>
      <c r="T13" s="16">
        <f>'平衡表（全厂）'!J28</f>
        <v>22.103</v>
      </c>
      <c r="U13" s="343">
        <f t="shared" si="12"/>
        <v>8.67</v>
      </c>
      <c r="V13" s="16">
        <f>'平衡表（全厂）'!L28</f>
        <v>0.515</v>
      </c>
      <c r="W13" s="9">
        <f t="shared" si="5"/>
        <v>3608.88</v>
      </c>
      <c r="X13" s="9">
        <f t="shared" si="6"/>
        <v>3589.856</v>
      </c>
      <c r="Y13" s="9">
        <f t="shared" si="7"/>
        <v>1321.177</v>
      </c>
      <c r="Z13" s="9">
        <f t="shared" si="8"/>
        <v>31.118</v>
      </c>
      <c r="AA13" s="445"/>
      <c r="AB13" s="444"/>
      <c r="AC13" s="13"/>
      <c r="AD13" s="465"/>
      <c r="AE13" s="464"/>
      <c r="AF13" s="464"/>
    </row>
    <row r="14" ht="16" customHeight="1" spans="1:32">
      <c r="A14" s="345" t="s">
        <v>42</v>
      </c>
      <c r="B14" s="11">
        <v>2.74</v>
      </c>
      <c r="C14" s="343">
        <v>100</v>
      </c>
      <c r="D14" s="16">
        <v>2.74</v>
      </c>
      <c r="E14" s="343"/>
      <c r="F14" s="16">
        <v>0</v>
      </c>
      <c r="G14" s="343"/>
      <c r="H14" s="9">
        <v>0</v>
      </c>
      <c r="I14" s="390">
        <f>'回收率（精炼） '!W19</f>
        <v>13.8</v>
      </c>
      <c r="J14" s="343">
        <f t="shared" si="13"/>
        <v>100</v>
      </c>
      <c r="K14" s="367">
        <f>'回收率（精炼） '!X19</f>
        <v>13.8</v>
      </c>
      <c r="L14" s="343"/>
      <c r="M14" s="16"/>
      <c r="N14" s="343"/>
      <c r="O14" s="16"/>
      <c r="P14" s="9">
        <f>'平衡表（全厂）'!F29</f>
        <v>0</v>
      </c>
      <c r="Q14" s="11"/>
      <c r="R14" s="421">
        <f>'平衡表（全厂）'!H29</f>
        <v>0</v>
      </c>
      <c r="S14" s="343"/>
      <c r="T14" s="16">
        <v>0</v>
      </c>
      <c r="U14" s="343"/>
      <c r="V14" s="16">
        <v>0</v>
      </c>
      <c r="W14" s="9">
        <f t="shared" si="5"/>
        <v>16.54</v>
      </c>
      <c r="X14" s="9">
        <f t="shared" si="6"/>
        <v>16.54</v>
      </c>
      <c r="Y14" s="9">
        <f t="shared" si="7"/>
        <v>0</v>
      </c>
      <c r="Z14" s="9">
        <f t="shared" si="8"/>
        <v>0</v>
      </c>
      <c r="AA14" s="446"/>
      <c r="AB14" s="444"/>
      <c r="AC14" s="13"/>
      <c r="AD14" s="465"/>
      <c r="AE14" s="464"/>
      <c r="AF14" s="464"/>
    </row>
    <row r="15" ht="16" customHeight="1" spans="1:32">
      <c r="A15" s="345" t="s">
        <v>43</v>
      </c>
      <c r="B15" s="11">
        <v>0</v>
      </c>
      <c r="C15" s="343"/>
      <c r="D15" s="16">
        <v>0</v>
      </c>
      <c r="E15" s="343"/>
      <c r="F15" s="16">
        <v>0</v>
      </c>
      <c r="G15" s="343"/>
      <c r="H15" s="9">
        <v>0</v>
      </c>
      <c r="I15" s="390">
        <f>'回收率（精炼） '!W21</f>
        <v>26.74</v>
      </c>
      <c r="J15" s="343">
        <f t="shared" si="13"/>
        <v>99.96</v>
      </c>
      <c r="K15" s="390">
        <f>'回收率（精炼） '!X21</f>
        <v>26.73</v>
      </c>
      <c r="L15" s="343">
        <f t="shared" si="9"/>
        <v>6.1</v>
      </c>
      <c r="M15" s="16">
        <f>'回收率（精炼） '!Y21</f>
        <v>0.163</v>
      </c>
      <c r="N15" s="343"/>
      <c r="O15" s="16">
        <v>0</v>
      </c>
      <c r="P15" s="9">
        <f>'平衡表（全厂）'!F30</f>
        <v>10.54</v>
      </c>
      <c r="Q15" s="11"/>
      <c r="R15" s="421">
        <f>'平衡表（全厂）'!H30</f>
        <v>10.537</v>
      </c>
      <c r="S15" s="343"/>
      <c r="T15" s="16">
        <f>'平衡表（全厂）'!J30</f>
        <v>0.059</v>
      </c>
      <c r="U15" s="343"/>
      <c r="V15" s="16">
        <f>'平衡表（全厂）'!L30</f>
        <v>0</v>
      </c>
      <c r="W15" s="9">
        <f t="shared" si="5"/>
        <v>16.2</v>
      </c>
      <c r="X15" s="9">
        <f t="shared" si="6"/>
        <v>16.193</v>
      </c>
      <c r="Y15" s="9">
        <f t="shared" si="7"/>
        <v>0.104</v>
      </c>
      <c r="Z15" s="9">
        <f t="shared" si="8"/>
        <v>0</v>
      </c>
      <c r="AA15" s="446"/>
      <c r="AB15" s="444"/>
      <c r="AC15" s="13"/>
      <c r="AD15" s="465"/>
      <c r="AE15" s="464"/>
      <c r="AF15" s="464"/>
    </row>
    <row r="16" ht="16" customHeight="1" spans="1:32">
      <c r="A16" s="345" t="s">
        <v>193</v>
      </c>
      <c r="B16" s="11">
        <v>0</v>
      </c>
      <c r="C16" s="343"/>
      <c r="D16" s="16">
        <v>0</v>
      </c>
      <c r="E16" s="343"/>
      <c r="F16" s="16">
        <v>0</v>
      </c>
      <c r="G16" s="343"/>
      <c r="H16" s="9">
        <v>0</v>
      </c>
      <c r="I16" s="390">
        <f>'回收率（精炼） '!W22</f>
        <v>35.22</v>
      </c>
      <c r="J16" s="343">
        <f t="shared" si="13"/>
        <v>100</v>
      </c>
      <c r="K16" s="390">
        <f>'回收率（精炼） '!X22</f>
        <v>35.22</v>
      </c>
      <c r="L16" s="343">
        <f t="shared" si="9"/>
        <v>5.51</v>
      </c>
      <c r="M16" s="16">
        <f>'回收率（精炼） '!Y22</f>
        <v>0.194</v>
      </c>
      <c r="N16" s="343"/>
      <c r="O16" s="16">
        <f>'回收率（精炼） '!Z22</f>
        <v>0</v>
      </c>
      <c r="P16" s="9">
        <v>0</v>
      </c>
      <c r="Q16" s="11"/>
      <c r="R16" s="421">
        <v>0</v>
      </c>
      <c r="S16" s="343"/>
      <c r="T16" s="16">
        <v>0</v>
      </c>
      <c r="U16" s="343"/>
      <c r="V16" s="16">
        <v>0</v>
      </c>
      <c r="W16" s="9">
        <f t="shared" si="5"/>
        <v>35.22</v>
      </c>
      <c r="X16" s="9">
        <f t="shared" si="6"/>
        <v>35.22</v>
      </c>
      <c r="Y16" s="9">
        <f t="shared" si="7"/>
        <v>0.194</v>
      </c>
      <c r="Z16" s="9">
        <f t="shared" si="8"/>
        <v>0</v>
      </c>
      <c r="AA16" s="446"/>
      <c r="AB16" s="444"/>
      <c r="AC16" s="13"/>
      <c r="AD16" s="465"/>
      <c r="AE16" s="464"/>
      <c r="AF16" s="464"/>
    </row>
    <row r="17" ht="16" customHeight="1" spans="1:32">
      <c r="A17" s="345" t="s">
        <v>47</v>
      </c>
      <c r="B17" s="9">
        <v>1957.298</v>
      </c>
      <c r="C17" s="343">
        <v>0.03</v>
      </c>
      <c r="D17" s="16">
        <v>0.587</v>
      </c>
      <c r="E17" s="343">
        <v>0</v>
      </c>
      <c r="F17" s="16">
        <v>0</v>
      </c>
      <c r="G17" s="343">
        <v>0</v>
      </c>
      <c r="H17" s="9">
        <v>0</v>
      </c>
      <c r="I17" s="390">
        <v>641.514</v>
      </c>
      <c r="J17" s="343">
        <f t="shared" si="13"/>
        <v>0.13</v>
      </c>
      <c r="K17" s="390">
        <v>0.86</v>
      </c>
      <c r="L17" s="343">
        <f t="shared" si="9"/>
        <v>0</v>
      </c>
      <c r="M17" s="16"/>
      <c r="N17" s="343">
        <f t="shared" si="10"/>
        <v>0</v>
      </c>
      <c r="O17" s="16"/>
      <c r="P17" s="9">
        <f>'平衡表（全厂）'!F34</f>
        <v>1874.842</v>
      </c>
      <c r="Q17" s="11">
        <f t="shared" si="11"/>
        <v>0.05</v>
      </c>
      <c r="R17" s="421">
        <f>'平衡表（全厂）'!H34</f>
        <v>0.937</v>
      </c>
      <c r="S17" s="343">
        <f>T17/P17*100</f>
        <v>0</v>
      </c>
      <c r="T17" s="16">
        <f>'平衡表（全厂）'!J34</f>
        <v>0</v>
      </c>
      <c r="U17" s="343">
        <f t="shared" si="12"/>
        <v>0</v>
      </c>
      <c r="V17" s="16">
        <f>'平衡表（全厂）'!L34</f>
        <v>0</v>
      </c>
      <c r="W17" s="9">
        <f t="shared" si="5"/>
        <v>723.97</v>
      </c>
      <c r="X17" s="9">
        <f t="shared" si="6"/>
        <v>0.51</v>
      </c>
      <c r="Y17" s="9">
        <f t="shared" si="7"/>
        <v>0</v>
      </c>
      <c r="Z17" s="9">
        <f t="shared" si="8"/>
        <v>0</v>
      </c>
      <c r="AA17" s="446"/>
      <c r="AB17" s="444"/>
      <c r="AC17" s="13"/>
      <c r="AD17" s="465"/>
      <c r="AE17" s="464"/>
      <c r="AF17" s="464"/>
    </row>
    <row r="18" ht="16" customHeight="1" spans="1:32">
      <c r="A18" s="345" t="s">
        <v>150</v>
      </c>
      <c r="B18" s="9">
        <v>0</v>
      </c>
      <c r="C18" s="343"/>
      <c r="D18" s="16">
        <v>0</v>
      </c>
      <c r="E18" s="343"/>
      <c r="F18" s="16">
        <v>0</v>
      </c>
      <c r="G18" s="343"/>
      <c r="H18" s="9">
        <v>0</v>
      </c>
      <c r="I18" s="283">
        <v>19.428</v>
      </c>
      <c r="J18" s="343">
        <f t="shared" si="13"/>
        <v>0.1</v>
      </c>
      <c r="K18" s="16">
        <v>0.02</v>
      </c>
      <c r="L18" s="343">
        <f t="shared" si="9"/>
        <v>0</v>
      </c>
      <c r="M18" s="16"/>
      <c r="N18" s="343">
        <f t="shared" si="10"/>
        <v>0</v>
      </c>
      <c r="O18" s="16"/>
      <c r="P18" s="9">
        <f>'平衡表（全厂）'!F35</f>
        <v>0</v>
      </c>
      <c r="Q18" s="11"/>
      <c r="R18" s="421">
        <f>'平衡表（全厂）'!H35</f>
        <v>0</v>
      </c>
      <c r="S18" s="343"/>
      <c r="T18" s="16">
        <f>'平衡表（全厂）'!J35</f>
        <v>0</v>
      </c>
      <c r="U18" s="343"/>
      <c r="V18" s="16">
        <f>'平衡表（全厂）'!L35</f>
        <v>0</v>
      </c>
      <c r="W18" s="9">
        <f t="shared" si="5"/>
        <v>19.428</v>
      </c>
      <c r="X18" s="9">
        <f t="shared" si="6"/>
        <v>0.02</v>
      </c>
      <c r="Y18" s="9">
        <f t="shared" si="7"/>
        <v>0</v>
      </c>
      <c r="Z18" s="9">
        <f t="shared" si="8"/>
        <v>0</v>
      </c>
      <c r="AA18" s="446"/>
      <c r="AB18" s="444"/>
      <c r="AC18" s="13"/>
      <c r="AD18" s="465"/>
      <c r="AE18" s="464"/>
      <c r="AF18" s="464"/>
    </row>
    <row r="19" ht="16" customHeight="1" spans="1:32">
      <c r="A19" s="346" t="s">
        <v>144</v>
      </c>
      <c r="B19" s="347"/>
      <c r="C19" s="348"/>
      <c r="D19" s="349">
        <f t="shared" ref="D19:H19" si="14">SUM(D6:D18)</f>
        <v>12895.886</v>
      </c>
      <c r="E19" s="348">
        <f t="shared" si="14"/>
        <v>595.99</v>
      </c>
      <c r="F19" s="349">
        <f t="shared" si="14"/>
        <v>4091.605</v>
      </c>
      <c r="G19" s="348">
        <f t="shared" si="14"/>
        <v>10.03</v>
      </c>
      <c r="H19" s="349">
        <f t="shared" si="14"/>
        <v>89.65</v>
      </c>
      <c r="I19" s="349"/>
      <c r="J19" s="391"/>
      <c r="K19" s="352">
        <f t="shared" ref="K19:O19" si="15">SUM(K6:K18)</f>
        <v>24545.06</v>
      </c>
      <c r="L19" s="349"/>
      <c r="M19" s="349">
        <f t="shared" si="15"/>
        <v>10552.443</v>
      </c>
      <c r="N19" s="349"/>
      <c r="O19" s="349">
        <f t="shared" si="15"/>
        <v>214.919</v>
      </c>
      <c r="P19" s="349"/>
      <c r="Q19" s="346"/>
      <c r="R19" s="349">
        <f t="shared" ref="R19:V19" si="16">SUM(R6:R18)</f>
        <v>8186.904</v>
      </c>
      <c r="S19" s="349"/>
      <c r="T19" s="349">
        <f t="shared" si="16"/>
        <v>3843.517</v>
      </c>
      <c r="U19" s="349"/>
      <c r="V19" s="349">
        <f t="shared" si="16"/>
        <v>53.299</v>
      </c>
      <c r="W19" s="349"/>
      <c r="X19" s="349">
        <f t="shared" ref="X19:Z19" si="17">SUM(X6:X18)</f>
        <v>29254.042</v>
      </c>
      <c r="Y19" s="349">
        <f t="shared" si="17"/>
        <v>10800.531</v>
      </c>
      <c r="Z19" s="349">
        <f t="shared" si="17"/>
        <v>251.27</v>
      </c>
      <c r="AA19" s="447"/>
      <c r="AB19" s="448"/>
      <c r="AC19" s="448"/>
      <c r="AD19" s="455"/>
      <c r="AE19" s="466"/>
      <c r="AF19" s="466"/>
    </row>
    <row r="20" ht="16" customHeight="1" spans="1:32">
      <c r="A20" s="342" t="s">
        <v>145</v>
      </c>
      <c r="B20" s="342"/>
      <c r="C20" s="350"/>
      <c r="D20" s="342"/>
      <c r="E20" s="350"/>
      <c r="F20" s="342"/>
      <c r="G20" s="350"/>
      <c r="H20" s="342"/>
      <c r="I20" s="342"/>
      <c r="J20" s="342"/>
      <c r="K20" s="342"/>
      <c r="L20" s="342"/>
      <c r="M20" s="342"/>
      <c r="N20" s="342"/>
      <c r="O20" s="342"/>
      <c r="P20" s="342"/>
      <c r="Q20" s="342"/>
      <c r="R20" s="342"/>
      <c r="S20" s="342"/>
      <c r="T20" s="342"/>
      <c r="U20" s="342"/>
      <c r="V20" s="342"/>
      <c r="W20" s="342"/>
      <c r="X20" s="342"/>
      <c r="Y20" s="342"/>
      <c r="Z20" s="342"/>
      <c r="AA20" s="443"/>
      <c r="AB20" s="442"/>
      <c r="AC20" s="442"/>
      <c r="AD20" s="467"/>
      <c r="AE20" s="441"/>
      <c r="AF20" s="441"/>
    </row>
    <row r="21" ht="16" customHeight="1" spans="1:32">
      <c r="A21" s="11" t="s">
        <v>25</v>
      </c>
      <c r="B21" s="11">
        <v>414.32</v>
      </c>
      <c r="C21" s="343">
        <v>73.62</v>
      </c>
      <c r="D21" s="16">
        <v>305.022</v>
      </c>
      <c r="E21" s="343">
        <v>241.58</v>
      </c>
      <c r="F21" s="16">
        <v>100.091</v>
      </c>
      <c r="G21" s="343">
        <v>4.33</v>
      </c>
      <c r="H21" s="16">
        <v>1.794</v>
      </c>
      <c r="I21" s="367"/>
      <c r="J21" s="367"/>
      <c r="K21" s="390"/>
      <c r="L21" s="16"/>
      <c r="M21" s="16"/>
      <c r="N21" s="16"/>
      <c r="O21" s="16"/>
      <c r="P21" s="9">
        <f>'平衡表（全厂）'!F12</f>
        <v>447.48</v>
      </c>
      <c r="Q21" s="11">
        <f t="shared" ref="Q21:Q27" si="18">R21/P21*100</f>
        <v>74.25</v>
      </c>
      <c r="R21" s="421">
        <f>'平衡表（全厂）'!H12</f>
        <v>332.254</v>
      </c>
      <c r="S21" s="343">
        <f t="shared" ref="S21:S27" si="19">T21/P21*1000</f>
        <v>275.05</v>
      </c>
      <c r="T21" s="16">
        <f>'平衡表（全厂）'!J12</f>
        <v>123.079</v>
      </c>
      <c r="U21" s="343">
        <f t="shared" ref="U21:U27" si="20">V21/P21*1000</f>
        <v>6.8</v>
      </c>
      <c r="V21" s="16">
        <f>'平衡表（全厂）'!L12</f>
        <v>3.043</v>
      </c>
      <c r="W21" s="283">
        <f>B21+I21-P21</f>
        <v>-33.16</v>
      </c>
      <c r="X21" s="283">
        <f>D21+K21-R21</f>
        <v>-27.232</v>
      </c>
      <c r="Y21" s="283">
        <f>F21+M21-T21</f>
        <v>-22.988</v>
      </c>
      <c r="Z21" s="283">
        <f>H21+O21-V21</f>
        <v>-1.249</v>
      </c>
      <c r="AA21" s="445"/>
      <c r="AB21" s="444"/>
      <c r="AC21" s="468"/>
      <c r="AD21" s="465"/>
      <c r="AE21" s="464"/>
      <c r="AF21" s="464"/>
    </row>
    <row r="22" ht="16" customHeight="1" spans="1:32">
      <c r="A22" s="11" t="s">
        <v>26</v>
      </c>
      <c r="B22" s="11">
        <v>206.91</v>
      </c>
      <c r="C22" s="343">
        <v>1.92</v>
      </c>
      <c r="D22" s="16">
        <v>3.973</v>
      </c>
      <c r="E22" s="343">
        <v>3.53</v>
      </c>
      <c r="F22" s="16">
        <v>0.73</v>
      </c>
      <c r="G22" s="343">
        <v>0.01</v>
      </c>
      <c r="H22" s="16">
        <v>0.002</v>
      </c>
      <c r="I22" s="367"/>
      <c r="J22" s="367"/>
      <c r="K22" s="390"/>
      <c r="L22" s="16"/>
      <c r="M22" s="16"/>
      <c r="N22" s="16"/>
      <c r="O22" s="16"/>
      <c r="P22" s="9">
        <f>'平衡表（全厂）'!F13</f>
        <v>181.83</v>
      </c>
      <c r="Q22" s="11">
        <f t="shared" si="18"/>
        <v>1.77</v>
      </c>
      <c r="R22" s="421">
        <f>'平衡表（全厂）'!H13</f>
        <v>3.218</v>
      </c>
      <c r="S22" s="343">
        <f t="shared" si="19"/>
        <v>1.98</v>
      </c>
      <c r="T22" s="16">
        <f>'平衡表（全厂）'!J13</f>
        <v>0.36</v>
      </c>
      <c r="U22" s="343">
        <f t="shared" si="20"/>
        <v>0.04</v>
      </c>
      <c r="V22" s="16">
        <f>'平衡表（全厂）'!L13</f>
        <v>0.007</v>
      </c>
      <c r="W22" s="283">
        <f t="shared" ref="W22:W34" si="21">B22+I22-P22</f>
        <v>25.08</v>
      </c>
      <c r="X22" s="283">
        <f t="shared" ref="X22:X34" si="22">D22+K22-R22</f>
        <v>0.755</v>
      </c>
      <c r="Y22" s="283">
        <f t="shared" ref="Y22:Y34" si="23">F22+M22-T22</f>
        <v>0.37</v>
      </c>
      <c r="Z22" s="283">
        <f t="shared" ref="Z22:Z34" si="24">H22+O22-V22</f>
        <v>-0.005</v>
      </c>
      <c r="AA22" s="445"/>
      <c r="AB22" s="444"/>
      <c r="AC22" s="468"/>
      <c r="AD22" s="465"/>
      <c r="AE22" s="464"/>
      <c r="AF22" s="464"/>
    </row>
    <row r="23" ht="16" customHeight="1" spans="1:32">
      <c r="A23" s="11" t="s">
        <v>28</v>
      </c>
      <c r="B23" s="11">
        <v>200</v>
      </c>
      <c r="C23" s="343">
        <v>24.15</v>
      </c>
      <c r="D23" s="16">
        <v>48.3</v>
      </c>
      <c r="E23" s="343">
        <v>121.5</v>
      </c>
      <c r="F23" s="16">
        <v>24.3</v>
      </c>
      <c r="G23" s="343">
        <v>1.45</v>
      </c>
      <c r="H23" s="16">
        <v>0.29</v>
      </c>
      <c r="I23" s="367"/>
      <c r="J23" s="367"/>
      <c r="K23" s="390"/>
      <c r="L23" s="16"/>
      <c r="M23" s="16"/>
      <c r="N23" s="16"/>
      <c r="O23" s="16"/>
      <c r="P23" s="9">
        <f>'平衡表（全厂）'!F15</f>
        <v>239.5</v>
      </c>
      <c r="Q23" s="11">
        <f t="shared" si="18"/>
        <v>12.66</v>
      </c>
      <c r="R23" s="421">
        <f>'平衡表（全厂）'!H15</f>
        <v>30.321</v>
      </c>
      <c r="S23" s="343">
        <f t="shared" si="19"/>
        <v>121.8</v>
      </c>
      <c r="T23" s="16">
        <f>'平衡表（全厂）'!J15</f>
        <v>29.171</v>
      </c>
      <c r="U23" s="343">
        <f t="shared" si="20"/>
        <v>1.28</v>
      </c>
      <c r="V23" s="16">
        <f>'平衡表（全厂）'!L15</f>
        <v>0.307</v>
      </c>
      <c r="W23" s="283">
        <f t="shared" si="21"/>
        <v>-39.5</v>
      </c>
      <c r="X23" s="283">
        <f t="shared" si="22"/>
        <v>17.979</v>
      </c>
      <c r="Y23" s="283">
        <f t="shared" si="23"/>
        <v>-4.871</v>
      </c>
      <c r="Z23" s="283">
        <f t="shared" si="24"/>
        <v>-0.017</v>
      </c>
      <c r="AA23" s="445"/>
      <c r="AB23" s="444"/>
      <c r="AC23" s="468"/>
      <c r="AD23" s="465"/>
      <c r="AE23" s="464"/>
      <c r="AF23" s="464"/>
    </row>
    <row r="24" ht="16" customHeight="1" spans="1:32">
      <c r="A24" s="11" t="s">
        <v>29</v>
      </c>
      <c r="B24" s="11">
        <v>515.16</v>
      </c>
      <c r="C24" s="343">
        <v>99.01</v>
      </c>
      <c r="D24" s="16">
        <v>510.06</v>
      </c>
      <c r="E24" s="343">
        <v>302.68</v>
      </c>
      <c r="F24" s="16">
        <v>155.929</v>
      </c>
      <c r="G24" s="343">
        <v>10.96</v>
      </c>
      <c r="H24" s="16">
        <v>5.646</v>
      </c>
      <c r="I24" s="367"/>
      <c r="J24" s="367"/>
      <c r="K24" s="390"/>
      <c r="L24" s="16"/>
      <c r="M24" s="16"/>
      <c r="N24" s="16"/>
      <c r="O24" s="16"/>
      <c r="P24" s="9">
        <f>'平衡表（全厂）'!F16</f>
        <v>303.55</v>
      </c>
      <c r="Q24" s="11">
        <f t="shared" si="18"/>
        <v>98.89</v>
      </c>
      <c r="R24" s="421">
        <f>'平衡表（全厂）'!H16</f>
        <v>300.181</v>
      </c>
      <c r="S24" s="343">
        <f t="shared" si="19"/>
        <v>410.13</v>
      </c>
      <c r="T24" s="16">
        <f>'平衡表（全厂）'!J16</f>
        <v>124.495</v>
      </c>
      <c r="U24" s="343">
        <f t="shared" si="20"/>
        <v>8.73</v>
      </c>
      <c r="V24" s="16">
        <f>'平衡表（全厂）'!L16</f>
        <v>2.65</v>
      </c>
      <c r="W24" s="283">
        <f t="shared" si="21"/>
        <v>211.61</v>
      </c>
      <c r="X24" s="283">
        <f t="shared" si="22"/>
        <v>209.879</v>
      </c>
      <c r="Y24" s="283">
        <f t="shared" si="23"/>
        <v>31.434</v>
      </c>
      <c r="Z24" s="283">
        <f t="shared" si="24"/>
        <v>2.996</v>
      </c>
      <c r="AA24" s="445"/>
      <c r="AB24" s="444"/>
      <c r="AC24" s="469"/>
      <c r="AD24" s="465"/>
      <c r="AE24" s="464"/>
      <c r="AF24" s="464"/>
    </row>
    <row r="25" ht="16" customHeight="1" spans="1:32">
      <c r="A25" s="11" t="s">
        <v>30</v>
      </c>
      <c r="B25" s="11">
        <v>139.65</v>
      </c>
      <c r="C25" s="343">
        <v>29.42</v>
      </c>
      <c r="D25" s="16">
        <v>41.085</v>
      </c>
      <c r="E25" s="343">
        <v>12.88</v>
      </c>
      <c r="F25" s="16">
        <v>1.799</v>
      </c>
      <c r="G25" s="343">
        <v>0.1</v>
      </c>
      <c r="H25" s="16">
        <v>0.014</v>
      </c>
      <c r="I25" s="367"/>
      <c r="J25" s="367"/>
      <c r="K25" s="367"/>
      <c r="L25" s="16"/>
      <c r="M25" s="16"/>
      <c r="N25" s="16"/>
      <c r="O25" s="16"/>
      <c r="P25" s="9">
        <f>'平衡表（全厂）'!F17</f>
        <v>143.22</v>
      </c>
      <c r="Q25" s="11">
        <f t="shared" si="18"/>
        <v>31.93</v>
      </c>
      <c r="R25" s="421">
        <f>'平衡表（全厂）'!H17</f>
        <v>45.73</v>
      </c>
      <c r="S25" s="343">
        <f t="shared" si="19"/>
        <v>8.93</v>
      </c>
      <c r="T25" s="16">
        <f>'平衡表（全厂）'!J17</f>
        <v>1.279</v>
      </c>
      <c r="U25" s="343">
        <f t="shared" si="20"/>
        <v>0.15</v>
      </c>
      <c r="V25" s="16">
        <f>'平衡表（全厂）'!L17</f>
        <v>0.021</v>
      </c>
      <c r="W25" s="283">
        <f t="shared" si="21"/>
        <v>-3.57</v>
      </c>
      <c r="X25" s="283">
        <f t="shared" si="22"/>
        <v>-4.645</v>
      </c>
      <c r="Y25" s="283">
        <f t="shared" si="23"/>
        <v>0.52</v>
      </c>
      <c r="Z25" s="283">
        <f t="shared" si="24"/>
        <v>-0.007</v>
      </c>
      <c r="AA25" s="445"/>
      <c r="AB25" s="444"/>
      <c r="AC25" s="444"/>
      <c r="AD25" s="465"/>
      <c r="AE25" s="464"/>
      <c r="AF25" s="464"/>
    </row>
    <row r="26" ht="16" customHeight="1" spans="1:32">
      <c r="A26" s="11" t="s">
        <v>31</v>
      </c>
      <c r="B26" s="11">
        <v>350</v>
      </c>
      <c r="C26" s="343">
        <v>29.42</v>
      </c>
      <c r="D26" s="16">
        <v>102.97</v>
      </c>
      <c r="E26" s="343">
        <v>12.88</v>
      </c>
      <c r="F26" s="16">
        <v>4.508</v>
      </c>
      <c r="G26" s="343">
        <v>0.1</v>
      </c>
      <c r="H26" s="16">
        <v>0.035</v>
      </c>
      <c r="I26" s="367"/>
      <c r="J26" s="367"/>
      <c r="K26" s="367"/>
      <c r="L26" s="16"/>
      <c r="M26" s="16"/>
      <c r="N26" s="16"/>
      <c r="O26" s="16"/>
      <c r="P26" s="9">
        <f>'平衡表（全厂）'!F18</f>
        <v>312</v>
      </c>
      <c r="Q26" s="11">
        <f t="shared" si="18"/>
        <v>31.93</v>
      </c>
      <c r="R26" s="421">
        <f>'平衡表（全厂）'!H18</f>
        <v>99.622</v>
      </c>
      <c r="S26" s="343">
        <f t="shared" si="19"/>
        <v>8.93</v>
      </c>
      <c r="T26" s="16">
        <f>'平衡表（全厂）'!J18</f>
        <v>2.786</v>
      </c>
      <c r="U26" s="343">
        <f t="shared" si="20"/>
        <v>0.15</v>
      </c>
      <c r="V26" s="16">
        <f>'平衡表（全厂）'!L18</f>
        <v>0.047</v>
      </c>
      <c r="W26" s="283">
        <f t="shared" si="21"/>
        <v>38</v>
      </c>
      <c r="X26" s="283">
        <f t="shared" si="22"/>
        <v>3.348</v>
      </c>
      <c r="Y26" s="283">
        <f t="shared" si="23"/>
        <v>1.722</v>
      </c>
      <c r="Z26" s="283">
        <f t="shared" si="24"/>
        <v>-0.012</v>
      </c>
      <c r="AA26" s="445"/>
      <c r="AB26" s="444"/>
      <c r="AC26" s="444"/>
      <c r="AD26" s="465"/>
      <c r="AE26" s="464"/>
      <c r="AF26" s="464"/>
    </row>
    <row r="27" ht="16" customHeight="1" spans="1:32">
      <c r="A27" s="11" t="s">
        <v>32</v>
      </c>
      <c r="B27" s="11">
        <v>214</v>
      </c>
      <c r="C27" s="343">
        <v>24.15</v>
      </c>
      <c r="D27" s="16">
        <v>51.681</v>
      </c>
      <c r="E27" s="343">
        <v>121.5</v>
      </c>
      <c r="F27" s="16">
        <v>26.001</v>
      </c>
      <c r="G27" s="343">
        <v>1.45</v>
      </c>
      <c r="H27" s="16">
        <v>0.31</v>
      </c>
      <c r="I27" s="367"/>
      <c r="J27" s="367"/>
      <c r="K27" s="367"/>
      <c r="L27" s="16"/>
      <c r="M27" s="16"/>
      <c r="N27" s="16"/>
      <c r="O27" s="16"/>
      <c r="P27" s="9">
        <f>'平衡表（全厂）'!F19</f>
        <v>60.5</v>
      </c>
      <c r="Q27" s="11">
        <f t="shared" si="18"/>
        <v>12.66</v>
      </c>
      <c r="R27" s="421">
        <f>'平衡表（全厂）'!H19</f>
        <v>7.659</v>
      </c>
      <c r="S27" s="343">
        <f t="shared" si="19"/>
        <v>121.8</v>
      </c>
      <c r="T27" s="16">
        <f>'平衡表（全厂）'!J19</f>
        <v>7.369</v>
      </c>
      <c r="U27" s="343">
        <f t="shared" si="20"/>
        <v>1.27</v>
      </c>
      <c r="V27" s="16">
        <f>'平衡表（全厂）'!L19</f>
        <v>0.077</v>
      </c>
      <c r="W27" s="283">
        <f t="shared" si="21"/>
        <v>153.5</v>
      </c>
      <c r="X27" s="283">
        <f t="shared" si="22"/>
        <v>44.022</v>
      </c>
      <c r="Y27" s="283">
        <f t="shared" si="23"/>
        <v>18.632</v>
      </c>
      <c r="Z27" s="283">
        <f t="shared" si="24"/>
        <v>0.233</v>
      </c>
      <c r="AA27" s="445"/>
      <c r="AB27" s="444"/>
      <c r="AC27" s="444"/>
      <c r="AD27" s="465"/>
      <c r="AE27" s="464"/>
      <c r="AF27" s="464"/>
    </row>
    <row r="28" ht="16" customHeight="1" spans="1:32">
      <c r="A28" s="11" t="s">
        <v>34</v>
      </c>
      <c r="B28" s="11">
        <v>350</v>
      </c>
      <c r="C28" s="343">
        <v>99.54</v>
      </c>
      <c r="D28" s="16">
        <v>348.39</v>
      </c>
      <c r="E28" s="343">
        <v>332.45</v>
      </c>
      <c r="F28" s="16">
        <v>116.358</v>
      </c>
      <c r="G28" s="343">
        <v>7.5</v>
      </c>
      <c r="H28" s="16">
        <v>2.625</v>
      </c>
      <c r="I28" s="367"/>
      <c r="J28" s="367"/>
      <c r="K28" s="367"/>
      <c r="L28" s="16"/>
      <c r="M28" s="16"/>
      <c r="N28" s="16"/>
      <c r="O28" s="16"/>
      <c r="P28" s="9">
        <f>'平衡表（全厂）'!F21</f>
        <v>223</v>
      </c>
      <c r="Q28" s="11">
        <f t="shared" ref="Q28:Q35" si="25">R28/P28*100</f>
        <v>99.47</v>
      </c>
      <c r="R28" s="421">
        <f>'平衡表（全厂）'!H21</f>
        <v>221.818</v>
      </c>
      <c r="S28" s="343">
        <f t="shared" ref="S28:S35" si="26">T28/P28*1000</f>
        <v>371.98</v>
      </c>
      <c r="T28" s="16">
        <f>'平衡表（全厂）'!J21</f>
        <v>82.952</v>
      </c>
      <c r="U28" s="343">
        <f t="shared" ref="U28:U35" si="27">V28/P28*1000</f>
        <v>8.67</v>
      </c>
      <c r="V28" s="16">
        <f>'平衡表（全厂）'!L21</f>
        <v>1.933</v>
      </c>
      <c r="W28" s="283">
        <f t="shared" si="21"/>
        <v>127</v>
      </c>
      <c r="X28" s="283">
        <f t="shared" si="22"/>
        <v>126.572</v>
      </c>
      <c r="Y28" s="283">
        <f t="shared" si="23"/>
        <v>33.406</v>
      </c>
      <c r="Z28" s="283">
        <f t="shared" si="24"/>
        <v>0.692</v>
      </c>
      <c r="AA28" s="445"/>
      <c r="AB28" s="444"/>
      <c r="AC28" s="13"/>
      <c r="AD28" s="463"/>
      <c r="AE28" s="464"/>
      <c r="AF28" s="464"/>
    </row>
    <row r="29" ht="16" customHeight="1" spans="1:32">
      <c r="A29" s="11" t="s">
        <v>36</v>
      </c>
      <c r="B29" s="11">
        <v>58.97</v>
      </c>
      <c r="C29" s="343">
        <v>99.54</v>
      </c>
      <c r="D29" s="16">
        <v>58.699</v>
      </c>
      <c r="E29" s="343">
        <v>332.46</v>
      </c>
      <c r="F29" s="16">
        <v>19.605</v>
      </c>
      <c r="G29" s="343">
        <v>7.5</v>
      </c>
      <c r="H29" s="16">
        <v>0.442</v>
      </c>
      <c r="I29" s="367"/>
      <c r="J29" s="367"/>
      <c r="K29" s="367"/>
      <c r="L29" s="16"/>
      <c r="M29" s="16"/>
      <c r="N29" s="16"/>
      <c r="O29" s="16"/>
      <c r="P29" s="9">
        <f>'平衡表（全厂）'!F23</f>
        <v>12.5</v>
      </c>
      <c r="Q29" s="11">
        <f t="shared" si="25"/>
        <v>99.47</v>
      </c>
      <c r="R29" s="421">
        <f>'平衡表（全厂）'!H23</f>
        <v>12.434</v>
      </c>
      <c r="S29" s="343">
        <f t="shared" si="26"/>
        <v>372</v>
      </c>
      <c r="T29" s="16">
        <f>'平衡表（全厂）'!J23</f>
        <v>4.65</v>
      </c>
      <c r="U29" s="343">
        <f t="shared" si="27"/>
        <v>8.64</v>
      </c>
      <c r="V29" s="16">
        <f>'平衡表（全厂）'!L23</f>
        <v>0.108</v>
      </c>
      <c r="W29" s="283">
        <f t="shared" si="21"/>
        <v>46.47</v>
      </c>
      <c r="X29" s="283">
        <f t="shared" si="22"/>
        <v>46.265</v>
      </c>
      <c r="Y29" s="283">
        <f t="shared" si="23"/>
        <v>14.955</v>
      </c>
      <c r="Z29" s="283">
        <f t="shared" si="24"/>
        <v>0.334</v>
      </c>
      <c r="AA29" s="445"/>
      <c r="AB29" s="444"/>
      <c r="AC29" s="444"/>
      <c r="AD29" s="463"/>
      <c r="AE29" s="464"/>
      <c r="AF29" s="464"/>
    </row>
    <row r="30" ht="16" customHeight="1" spans="1:32">
      <c r="A30" s="11" t="s">
        <v>37</v>
      </c>
      <c r="B30" s="11">
        <v>79.8</v>
      </c>
      <c r="C30" s="343"/>
      <c r="D30" s="16">
        <v>79.433</v>
      </c>
      <c r="E30" s="343"/>
      <c r="F30" s="16">
        <v>26.53</v>
      </c>
      <c r="G30" s="343"/>
      <c r="H30" s="16">
        <v>0.599</v>
      </c>
      <c r="I30" s="367"/>
      <c r="J30" s="367"/>
      <c r="K30" s="367"/>
      <c r="L30" s="16"/>
      <c r="M30" s="16"/>
      <c r="N30" s="16"/>
      <c r="O30" s="16"/>
      <c r="P30" s="9">
        <f>'平衡表（全厂）'!F24</f>
        <v>91.2</v>
      </c>
      <c r="Q30" s="11"/>
      <c r="R30" s="421">
        <f>'平衡表（全厂）'!H24</f>
        <v>90.717</v>
      </c>
      <c r="S30" s="343"/>
      <c r="T30" s="16">
        <f>'平衡表（全厂）'!J24</f>
        <v>33.925</v>
      </c>
      <c r="U30" s="343"/>
      <c r="V30" s="16">
        <f>'平衡表（全厂）'!L24</f>
        <v>0.791</v>
      </c>
      <c r="W30" s="283">
        <f t="shared" si="21"/>
        <v>-11.4</v>
      </c>
      <c r="X30" s="283">
        <f t="shared" si="22"/>
        <v>-11.284</v>
      </c>
      <c r="Y30" s="283">
        <f t="shared" si="23"/>
        <v>-7.395</v>
      </c>
      <c r="Z30" s="283">
        <f t="shared" si="24"/>
        <v>-0.192</v>
      </c>
      <c r="AA30" s="445"/>
      <c r="AB30" s="444"/>
      <c r="AC30" s="444"/>
      <c r="AD30" s="463"/>
      <c r="AE30" s="464"/>
      <c r="AF30" s="464"/>
    </row>
    <row r="31" ht="16" customHeight="1" spans="1:32">
      <c r="A31" s="11" t="s">
        <v>38</v>
      </c>
      <c r="B31" s="11">
        <v>881.7</v>
      </c>
      <c r="C31" s="343">
        <v>40.32</v>
      </c>
      <c r="D31" s="16">
        <v>355.512</v>
      </c>
      <c r="E31" s="343">
        <v>91.86</v>
      </c>
      <c r="F31" s="16">
        <v>80.99</v>
      </c>
      <c r="G31" s="343">
        <v>1.68</v>
      </c>
      <c r="H31" s="16">
        <v>1.478</v>
      </c>
      <c r="I31" s="367"/>
      <c r="J31" s="367"/>
      <c r="K31" s="367"/>
      <c r="L31" s="16"/>
      <c r="M31" s="16"/>
      <c r="N31" s="16"/>
      <c r="O31" s="16"/>
      <c r="P31" s="9">
        <f>'平衡表（全厂）'!F25</f>
        <v>667.24</v>
      </c>
      <c r="Q31" s="11">
        <f t="shared" si="25"/>
        <v>43.1</v>
      </c>
      <c r="R31" s="421">
        <f>'平衡表（全厂）'!H25</f>
        <v>287.593</v>
      </c>
      <c r="S31" s="343">
        <f t="shared" si="26"/>
        <v>98.04</v>
      </c>
      <c r="T31" s="16">
        <f>'平衡表（全厂）'!J25</f>
        <v>65.413</v>
      </c>
      <c r="U31" s="343">
        <f t="shared" si="27"/>
        <v>1.64</v>
      </c>
      <c r="V31" s="16">
        <f>'平衡表（全厂）'!L25</f>
        <v>1.095</v>
      </c>
      <c r="W31" s="283">
        <f t="shared" si="21"/>
        <v>214.46</v>
      </c>
      <c r="X31" s="283">
        <f t="shared" si="22"/>
        <v>67.919</v>
      </c>
      <c r="Y31" s="283">
        <f t="shared" si="23"/>
        <v>15.577</v>
      </c>
      <c r="Z31" s="283">
        <f t="shared" si="24"/>
        <v>0.383</v>
      </c>
      <c r="AA31" s="445"/>
      <c r="AB31" s="444"/>
      <c r="AC31" s="444"/>
      <c r="AD31" s="465"/>
      <c r="AE31" s="464"/>
      <c r="AF31" s="464"/>
    </row>
    <row r="32" ht="16" customHeight="1" spans="1:32">
      <c r="A32" s="345" t="s">
        <v>39</v>
      </c>
      <c r="B32" s="11">
        <v>2.75</v>
      </c>
      <c r="C32" s="343"/>
      <c r="D32" s="16">
        <v>1.109</v>
      </c>
      <c r="E32" s="343"/>
      <c r="F32" s="16">
        <v>0.253</v>
      </c>
      <c r="G32" s="343"/>
      <c r="H32" s="16">
        <v>0.005</v>
      </c>
      <c r="I32" s="367"/>
      <c r="J32" s="367"/>
      <c r="K32" s="367"/>
      <c r="L32" s="16"/>
      <c r="M32" s="16"/>
      <c r="N32" s="16"/>
      <c r="O32" s="16"/>
      <c r="P32" s="9">
        <f>'平衡表（全厂）'!F26</f>
        <v>0</v>
      </c>
      <c r="Q32" s="11"/>
      <c r="R32" s="421">
        <f>'平衡表（全厂）'!H26</f>
        <v>0</v>
      </c>
      <c r="S32" s="343"/>
      <c r="T32" s="16">
        <f>'平衡表（全厂）'!J26</f>
        <v>0</v>
      </c>
      <c r="U32" s="343"/>
      <c r="V32" s="16">
        <f>'平衡表（全厂）'!L26</f>
        <v>0</v>
      </c>
      <c r="W32" s="283">
        <f t="shared" si="21"/>
        <v>2.75</v>
      </c>
      <c r="X32" s="283">
        <f t="shared" si="22"/>
        <v>1.109</v>
      </c>
      <c r="Y32" s="283">
        <f t="shared" si="23"/>
        <v>0.253</v>
      </c>
      <c r="Z32" s="283">
        <f t="shared" si="24"/>
        <v>0.005</v>
      </c>
      <c r="AA32" s="445"/>
      <c r="AB32" s="444"/>
      <c r="AC32" s="444"/>
      <c r="AD32" s="465"/>
      <c r="AE32" s="464"/>
      <c r="AF32" s="464"/>
    </row>
    <row r="33" ht="16" customHeight="1" spans="1:32">
      <c r="A33" s="345" t="s">
        <v>40</v>
      </c>
      <c r="B33" s="11">
        <v>0</v>
      </c>
      <c r="C33" s="343"/>
      <c r="D33" s="16">
        <v>0</v>
      </c>
      <c r="E33" s="343"/>
      <c r="F33" s="16">
        <v>0</v>
      </c>
      <c r="G33" s="343"/>
      <c r="H33" s="16">
        <v>0</v>
      </c>
      <c r="I33" s="367"/>
      <c r="J33" s="367"/>
      <c r="K33" s="367"/>
      <c r="L33" s="16"/>
      <c r="M33" s="16"/>
      <c r="N33" s="16"/>
      <c r="O33" s="16"/>
      <c r="P33" s="9">
        <f>'平衡表（全厂）'!F27</f>
        <v>0</v>
      </c>
      <c r="Q33" s="11"/>
      <c r="R33" s="421">
        <f>'平衡表（全厂）'!H27</f>
        <v>0</v>
      </c>
      <c r="S33" s="343"/>
      <c r="T33" s="16">
        <f>'平衡表（全厂）'!J27</f>
        <v>0</v>
      </c>
      <c r="U33" s="343"/>
      <c r="V33" s="16">
        <f>'平衡表（全厂）'!L27</f>
        <v>0</v>
      </c>
      <c r="W33" s="283">
        <f t="shared" si="21"/>
        <v>0</v>
      </c>
      <c r="X33" s="283">
        <f t="shared" si="22"/>
        <v>0</v>
      </c>
      <c r="Y33" s="283">
        <f t="shared" si="23"/>
        <v>0</v>
      </c>
      <c r="Z33" s="283">
        <f t="shared" si="24"/>
        <v>0</v>
      </c>
      <c r="AA33" s="445"/>
      <c r="AB33" s="444"/>
      <c r="AC33" s="444"/>
      <c r="AD33" s="465"/>
      <c r="AE33" s="464"/>
      <c r="AF33" s="464"/>
    </row>
    <row r="34" ht="16" customHeight="1" spans="1:32">
      <c r="A34" s="345" t="s">
        <v>45</v>
      </c>
      <c r="B34" s="9">
        <v>0</v>
      </c>
      <c r="C34" s="343"/>
      <c r="D34" s="16">
        <v>0</v>
      </c>
      <c r="E34" s="343"/>
      <c r="F34" s="16">
        <v>0</v>
      </c>
      <c r="G34" s="343"/>
      <c r="H34" s="16">
        <v>0</v>
      </c>
      <c r="I34" s="367"/>
      <c r="J34" s="367"/>
      <c r="K34" s="367"/>
      <c r="L34" s="16"/>
      <c r="M34" s="16"/>
      <c r="N34" s="16"/>
      <c r="O34" s="16"/>
      <c r="P34" s="9">
        <f>'平衡表（全厂）'!F32</f>
        <v>0</v>
      </c>
      <c r="Q34" s="11"/>
      <c r="R34" s="421">
        <f>'平衡表（全厂）'!H32</f>
        <v>0</v>
      </c>
      <c r="S34" s="343"/>
      <c r="T34" s="16">
        <f>'平衡表（全厂）'!J32</f>
        <v>0</v>
      </c>
      <c r="U34" s="343"/>
      <c r="V34" s="16">
        <f>'平衡表（全厂）'!L32</f>
        <v>0</v>
      </c>
      <c r="W34" s="283">
        <f t="shared" si="21"/>
        <v>0</v>
      </c>
      <c r="X34" s="283">
        <f t="shared" si="22"/>
        <v>0</v>
      </c>
      <c r="Y34" s="283">
        <f t="shared" si="23"/>
        <v>0</v>
      </c>
      <c r="Z34" s="283">
        <f t="shared" si="24"/>
        <v>0</v>
      </c>
      <c r="AA34" s="445"/>
      <c r="AB34" s="444"/>
      <c r="AC34" s="444"/>
      <c r="AD34" s="465"/>
      <c r="AE34" s="464"/>
      <c r="AF34" s="464"/>
    </row>
    <row r="35" ht="16" customHeight="1" spans="1:32">
      <c r="A35" s="351" t="s">
        <v>151</v>
      </c>
      <c r="B35" s="351"/>
      <c r="C35" s="348"/>
      <c r="D35" s="352">
        <f t="shared" ref="D35:H35" si="28">SUM(D21:D34)</f>
        <v>1906.234</v>
      </c>
      <c r="E35" s="348">
        <f t="shared" si="28"/>
        <v>1573.32</v>
      </c>
      <c r="F35" s="352">
        <f t="shared" si="28"/>
        <v>557.094</v>
      </c>
      <c r="G35" s="348">
        <f t="shared" si="28"/>
        <v>35.08</v>
      </c>
      <c r="H35" s="352">
        <f t="shared" si="28"/>
        <v>13.24</v>
      </c>
      <c r="I35" s="351"/>
      <c r="J35" s="351"/>
      <c r="K35" s="351"/>
      <c r="L35" s="352"/>
      <c r="M35" s="352"/>
      <c r="N35" s="352"/>
      <c r="O35" s="352"/>
      <c r="P35" s="349"/>
      <c r="Q35" s="422"/>
      <c r="R35" s="352">
        <f t="shared" ref="R35:V35" si="29">SUM(R21:R34)</f>
        <v>1431.547</v>
      </c>
      <c r="S35" s="352"/>
      <c r="T35" s="352">
        <f t="shared" si="29"/>
        <v>475.479</v>
      </c>
      <c r="U35" s="352"/>
      <c r="V35" s="352">
        <f t="shared" si="29"/>
        <v>10.079</v>
      </c>
      <c r="W35" s="364"/>
      <c r="X35" s="364">
        <f t="shared" ref="X35:Z35" si="30">SUM(X21:X34)</f>
        <v>474.687</v>
      </c>
      <c r="Y35" s="364">
        <f t="shared" si="30"/>
        <v>81.615</v>
      </c>
      <c r="Z35" s="364">
        <f t="shared" si="30"/>
        <v>3.161</v>
      </c>
      <c r="AA35" s="449"/>
      <c r="AB35" s="448"/>
      <c r="AC35" s="470"/>
      <c r="AD35" s="471"/>
      <c r="AE35" s="466"/>
      <c r="AF35" s="466"/>
    </row>
    <row r="36" ht="16" customHeight="1" spans="1:32">
      <c r="A36" s="353" t="s">
        <v>152</v>
      </c>
      <c r="B36" s="354"/>
      <c r="C36" s="350"/>
      <c r="D36" s="354"/>
      <c r="E36" s="350"/>
      <c r="F36" s="354"/>
      <c r="G36" s="350"/>
      <c r="H36" s="382"/>
      <c r="I36" s="337" t="s">
        <v>153</v>
      </c>
      <c r="J36" s="338"/>
      <c r="K36" s="338"/>
      <c r="L36" s="338"/>
      <c r="M36" s="338"/>
      <c r="N36" s="338"/>
      <c r="O36" s="340"/>
      <c r="P36" s="408"/>
      <c r="Q36" s="423"/>
      <c r="R36" s="423"/>
      <c r="S36" s="423"/>
      <c r="T36" s="423"/>
      <c r="U36" s="423"/>
      <c r="V36" s="423"/>
      <c r="W36" s="423"/>
      <c r="X36" s="423"/>
      <c r="Y36" s="423"/>
      <c r="Z36" s="450"/>
      <c r="AA36" s="451"/>
      <c r="AB36" s="442"/>
      <c r="AC36" s="472"/>
      <c r="AD36" s="461"/>
      <c r="AE36" s="441"/>
      <c r="AF36" s="441"/>
    </row>
    <row r="37" ht="16" customHeight="1" spans="1:32">
      <c r="A37" s="355" t="s">
        <v>27</v>
      </c>
      <c r="B37" s="356">
        <v>148.32</v>
      </c>
      <c r="C37" s="357">
        <v>1.89</v>
      </c>
      <c r="D37" s="358">
        <v>2.803</v>
      </c>
      <c r="E37" s="357">
        <v>6.1</v>
      </c>
      <c r="F37" s="358">
        <v>0.905</v>
      </c>
      <c r="G37" s="357">
        <v>0.05</v>
      </c>
      <c r="H37" s="358">
        <v>0.007</v>
      </c>
      <c r="I37" s="367">
        <f>62473-932.636</f>
        <v>61540.36</v>
      </c>
      <c r="J37" s="367">
        <f>2.11-0.34</f>
        <v>1.77</v>
      </c>
      <c r="K37" s="390">
        <f>I37*J37/100</f>
        <v>1089.264</v>
      </c>
      <c r="L37" s="343">
        <f>2.48-0.5</f>
        <v>1.98</v>
      </c>
      <c r="M37" s="16">
        <f>I37*L37/1000</f>
        <v>121.85</v>
      </c>
      <c r="N37" s="343">
        <v>0.04</v>
      </c>
      <c r="O37" s="16">
        <f>I37*N37/1000</f>
        <v>2.462</v>
      </c>
      <c r="P37" s="370">
        <f>'平衡表（全厂）'!F14</f>
        <v>148.32</v>
      </c>
      <c r="Q37" s="371">
        <f>R37/P37*100</f>
        <v>1.89</v>
      </c>
      <c r="R37" s="358">
        <f>'平衡表（全厂）'!H14</f>
        <v>2.803</v>
      </c>
      <c r="S37" s="357">
        <f>T37/P37*1000</f>
        <v>6.1</v>
      </c>
      <c r="T37" s="358">
        <f>'平衡表（全厂）'!J14</f>
        <v>0.905</v>
      </c>
      <c r="U37" s="357">
        <f>V37/P37*1000</f>
        <v>0.05</v>
      </c>
      <c r="V37" s="358">
        <f>'平衡表（全厂）'!L14</f>
        <v>0.007</v>
      </c>
      <c r="W37" s="361">
        <f>B37+I37-P37</f>
        <v>61540.36</v>
      </c>
      <c r="X37" s="361">
        <f>D37+K37-R37</f>
        <v>1089.264</v>
      </c>
      <c r="Y37" s="361">
        <f>F37+M37-T37</f>
        <v>121.85</v>
      </c>
      <c r="Z37" s="361">
        <f>H37+O37-V37</f>
        <v>2.462</v>
      </c>
      <c r="AA37" s="452"/>
      <c r="AB37" s="453"/>
      <c r="AC37" s="473"/>
      <c r="AD37" s="474"/>
      <c r="AE37" s="475"/>
      <c r="AF37" s="475"/>
    </row>
    <row r="38" ht="16" customHeight="1" spans="1:31">
      <c r="A38" s="351" t="s">
        <v>144</v>
      </c>
      <c r="B38" s="351"/>
      <c r="C38" s="348"/>
      <c r="D38" s="352">
        <f t="shared" ref="D38:I38" si="31">SUM(D37:D37)</f>
        <v>2.803</v>
      </c>
      <c r="E38" s="348"/>
      <c r="F38" s="352">
        <f t="shared" si="31"/>
        <v>0.905</v>
      </c>
      <c r="G38" s="348"/>
      <c r="H38" s="352">
        <f t="shared" si="31"/>
        <v>0.007</v>
      </c>
      <c r="I38" s="351">
        <f t="shared" si="31"/>
        <v>61540.36</v>
      </c>
      <c r="J38" s="351"/>
      <c r="K38" s="351">
        <f t="shared" ref="K38:O38" si="32">SUM(K37:K37)</f>
        <v>1089.26</v>
      </c>
      <c r="L38" s="352"/>
      <c r="M38" s="352">
        <f t="shared" si="32"/>
        <v>121.85</v>
      </c>
      <c r="N38" s="352"/>
      <c r="O38" s="352">
        <f t="shared" si="32"/>
        <v>2.462</v>
      </c>
      <c r="P38" s="346"/>
      <c r="Q38" s="422"/>
      <c r="R38" s="352">
        <f t="shared" ref="R38:V38" si="33">SUM(R37:R37)</f>
        <v>2.803</v>
      </c>
      <c r="S38" s="352"/>
      <c r="T38" s="352">
        <f t="shared" si="33"/>
        <v>0.905</v>
      </c>
      <c r="U38" s="352"/>
      <c r="V38" s="352">
        <f t="shared" si="33"/>
        <v>0.007</v>
      </c>
      <c r="W38" s="364"/>
      <c r="X38" s="364"/>
      <c r="Y38" s="364"/>
      <c r="Z38" s="364"/>
      <c r="AA38" s="449"/>
      <c r="AB38" s="448"/>
      <c r="AC38" s="470"/>
      <c r="AD38" s="455"/>
      <c r="AE38" s="466"/>
    </row>
    <row r="39" ht="16" customHeight="1" spans="1:31">
      <c r="A39" s="359" t="s">
        <v>194</v>
      </c>
      <c r="B39" s="360"/>
      <c r="C39" s="350"/>
      <c r="D39" s="360"/>
      <c r="E39" s="350"/>
      <c r="F39" s="360"/>
      <c r="G39" s="350"/>
      <c r="H39" s="360"/>
      <c r="I39" s="392" t="s">
        <v>195</v>
      </c>
      <c r="J39" s="393"/>
      <c r="K39" s="393"/>
      <c r="L39" s="338"/>
      <c r="M39" s="338"/>
      <c r="N39" s="338"/>
      <c r="O39" s="340"/>
      <c r="P39" s="360"/>
      <c r="Q39" s="360"/>
      <c r="R39" s="360"/>
      <c r="S39" s="360"/>
      <c r="T39" s="360"/>
      <c r="U39" s="360"/>
      <c r="V39" s="360"/>
      <c r="W39" s="360"/>
      <c r="X39" s="435"/>
      <c r="Y39" s="360"/>
      <c r="Z39" s="435"/>
      <c r="AA39" s="454"/>
      <c r="AB39" s="442"/>
      <c r="AC39" s="472"/>
      <c r="AD39" s="461"/>
      <c r="AE39" s="441"/>
    </row>
    <row r="40" ht="16" customHeight="1" spans="1:31">
      <c r="A40" s="361" t="s">
        <v>35</v>
      </c>
      <c r="B40" s="362">
        <v>1430</v>
      </c>
      <c r="C40" s="357">
        <v>99.54</v>
      </c>
      <c r="D40" s="363">
        <v>1423.422</v>
      </c>
      <c r="E40" s="357">
        <v>332.45</v>
      </c>
      <c r="F40" s="363">
        <v>475.404</v>
      </c>
      <c r="G40" s="357">
        <v>7.5</v>
      </c>
      <c r="H40" s="383">
        <v>10.725</v>
      </c>
      <c r="I40" s="283">
        <v>28537</v>
      </c>
      <c r="J40" s="394">
        <v>99.47</v>
      </c>
      <c r="K40" s="283">
        <f>I40*J40/100</f>
        <v>28385.754</v>
      </c>
      <c r="L40" s="395">
        <f>343.88+28.1</f>
        <v>371.98</v>
      </c>
      <c r="M40" s="409">
        <f>I40*L40/1000</f>
        <v>10615.193</v>
      </c>
      <c r="N40" s="410">
        <f>9.01-0.34</f>
        <v>8.67</v>
      </c>
      <c r="O40" s="409">
        <f>I40*N40/1000</f>
        <v>247.416</v>
      </c>
      <c r="P40" s="361">
        <f>'平衡表（全厂）'!F22</f>
        <v>487.6</v>
      </c>
      <c r="Q40" s="371">
        <f t="shared" ref="Q40:Q45" si="34">R40/P40*100</f>
        <v>99.47</v>
      </c>
      <c r="R40" s="361">
        <f>'平衡表（全厂）'!H22</f>
        <v>485.016</v>
      </c>
      <c r="S40" s="363">
        <f t="shared" ref="S40:S45" si="35">T40/P40*1000</f>
        <v>371.979</v>
      </c>
      <c r="T40" s="363">
        <f>'平衡表（全厂）'!J22</f>
        <v>181.377</v>
      </c>
      <c r="U40" s="384">
        <f t="shared" ref="U40:U45" si="36">V40/P40*1000</f>
        <v>8.67</v>
      </c>
      <c r="V40" s="363">
        <f>'平衡表（全厂）'!L22</f>
        <v>4.227</v>
      </c>
      <c r="W40" s="361">
        <f t="shared" ref="W40:W45" si="37">B40+I40-P40</f>
        <v>29479.4</v>
      </c>
      <c r="X40" s="361">
        <f t="shared" ref="X40:X45" si="38">D40+K40-R40</f>
        <v>29324.16</v>
      </c>
      <c r="Y40" s="361">
        <f t="shared" ref="Y40:Y45" si="39">F40+M40-T40</f>
        <v>10909.22</v>
      </c>
      <c r="Z40" s="361">
        <f t="shared" ref="Z40:Z45" si="40">H40+O40-V40</f>
        <v>253.914</v>
      </c>
      <c r="AA40" s="452"/>
      <c r="AB40" s="453"/>
      <c r="AC40" s="473"/>
      <c r="AD40" s="474"/>
      <c r="AE40" s="475"/>
    </row>
    <row r="41" ht="17" customHeight="1" spans="1:31">
      <c r="A41" s="364" t="s">
        <v>144</v>
      </c>
      <c r="B41" s="365"/>
      <c r="C41" s="348"/>
      <c r="D41" s="365">
        <f t="shared" ref="D41:I41" si="41">SUM(D40:D40)</f>
        <v>1423.422</v>
      </c>
      <c r="E41" s="365"/>
      <c r="F41" s="365">
        <f t="shared" si="41"/>
        <v>475.404</v>
      </c>
      <c r="G41" s="348"/>
      <c r="H41" s="365">
        <f t="shared" si="41"/>
        <v>10.725</v>
      </c>
      <c r="I41" s="396">
        <f t="shared" si="41"/>
        <v>28537</v>
      </c>
      <c r="J41" s="396"/>
      <c r="K41" s="396">
        <f t="shared" ref="K41:P41" si="42">SUM(K40:K40)</f>
        <v>28385.754</v>
      </c>
      <c r="L41" s="365"/>
      <c r="M41" s="365">
        <f t="shared" si="42"/>
        <v>10615.193</v>
      </c>
      <c r="N41" s="365"/>
      <c r="O41" s="365">
        <f t="shared" si="42"/>
        <v>247.416</v>
      </c>
      <c r="P41" s="364">
        <f t="shared" si="42"/>
        <v>487.6</v>
      </c>
      <c r="Q41" s="364"/>
      <c r="R41" s="364">
        <f t="shared" ref="R41:V41" si="43">SUM(R40:R40)</f>
        <v>485.016</v>
      </c>
      <c r="S41" s="365"/>
      <c r="T41" s="365">
        <f t="shared" si="43"/>
        <v>181.377</v>
      </c>
      <c r="U41" s="365"/>
      <c r="V41" s="365">
        <f t="shared" si="43"/>
        <v>4.227</v>
      </c>
      <c r="W41" s="364"/>
      <c r="X41" s="364"/>
      <c r="Y41" s="364"/>
      <c r="Z41" s="364"/>
      <c r="AA41" s="449"/>
      <c r="AB41" s="455"/>
      <c r="AC41" s="455"/>
      <c r="AD41" s="455"/>
      <c r="AE41" s="466"/>
    </row>
    <row r="42" ht="16" customHeight="1" spans="1:31">
      <c r="A42" s="366" t="s">
        <v>158</v>
      </c>
      <c r="B42" s="10"/>
      <c r="C42" s="367"/>
      <c r="D42" s="368"/>
      <c r="E42" s="343"/>
      <c r="F42" s="16"/>
      <c r="G42" s="343"/>
      <c r="H42" s="16"/>
      <c r="I42" s="337" t="s">
        <v>156</v>
      </c>
      <c r="J42" s="338"/>
      <c r="K42" s="338"/>
      <c r="L42" s="338"/>
      <c r="M42" s="338"/>
      <c r="N42" s="338"/>
      <c r="O42" s="340"/>
      <c r="P42" s="411"/>
      <c r="Q42" s="394"/>
      <c r="R42" s="411"/>
      <c r="S42" s="409"/>
      <c r="T42" s="409"/>
      <c r="U42" s="410"/>
      <c r="V42" s="410"/>
      <c r="W42" s="337" t="s">
        <v>196</v>
      </c>
      <c r="X42" s="338"/>
      <c r="Y42" s="338"/>
      <c r="Z42" s="340"/>
      <c r="AA42" s="445"/>
      <c r="AB42" s="444"/>
      <c r="AC42" s="468"/>
      <c r="AD42" s="465"/>
      <c r="AE42" s="464"/>
    </row>
    <row r="43" ht="16" customHeight="1" spans="1:26">
      <c r="A43" s="369" t="s">
        <v>90</v>
      </c>
      <c r="B43" s="370">
        <v>2310.73</v>
      </c>
      <c r="C43" s="370">
        <v>6.46</v>
      </c>
      <c r="D43" s="370">
        <v>149.32</v>
      </c>
      <c r="E43" s="370">
        <v>74.89</v>
      </c>
      <c r="F43" s="370">
        <v>173.042</v>
      </c>
      <c r="G43" s="370">
        <v>0.56</v>
      </c>
      <c r="H43" s="370">
        <v>1.293</v>
      </c>
      <c r="I43" s="9">
        <v>334.68</v>
      </c>
      <c r="J43" s="11">
        <f t="shared" ref="J43:J45" si="44">K43/I43*100</f>
        <v>3.2</v>
      </c>
      <c r="K43" s="9">
        <v>10.71</v>
      </c>
      <c r="L43" s="11">
        <f t="shared" ref="L43:L45" si="45">M43/I43*1000</f>
        <v>69.48</v>
      </c>
      <c r="M43" s="9">
        <v>23.254</v>
      </c>
      <c r="N43" s="11">
        <f t="shared" ref="N43:N45" si="46">O43/I43*1000</f>
        <v>0.49</v>
      </c>
      <c r="O43" s="9">
        <v>0.164</v>
      </c>
      <c r="P43" s="370">
        <f>'平衡表（全厂）'!F20</f>
        <v>2620.55</v>
      </c>
      <c r="Q43" s="371">
        <f t="shared" si="34"/>
        <v>6.06</v>
      </c>
      <c r="R43" s="370">
        <f>'平衡表（全厂）'!H20</f>
        <v>158.693</v>
      </c>
      <c r="S43" s="384">
        <f t="shared" si="35"/>
        <v>74.25</v>
      </c>
      <c r="T43" s="370">
        <f>'平衡表（全厂）'!J20</f>
        <v>194.569</v>
      </c>
      <c r="U43" s="384">
        <f t="shared" si="36"/>
        <v>0.55</v>
      </c>
      <c r="V43" s="370">
        <f>'平衡表（全厂）'!L20</f>
        <v>1.445</v>
      </c>
      <c r="W43" s="370">
        <f t="shared" si="37"/>
        <v>24.86</v>
      </c>
      <c r="X43" s="370">
        <f t="shared" si="38"/>
        <v>1.337</v>
      </c>
      <c r="Y43" s="370">
        <f t="shared" si="39"/>
        <v>1.727</v>
      </c>
      <c r="Z43" s="370">
        <f t="shared" si="40"/>
        <v>0.012</v>
      </c>
    </row>
    <row r="44" ht="16" customHeight="1" spans="1:26">
      <c r="A44" s="369" t="s">
        <v>44</v>
      </c>
      <c r="B44" s="370">
        <v>48.856</v>
      </c>
      <c r="C44" s="370">
        <v>5.07</v>
      </c>
      <c r="D44" s="370">
        <v>2.479</v>
      </c>
      <c r="E44" s="370">
        <v>180.51</v>
      </c>
      <c r="F44" s="370">
        <v>8.819</v>
      </c>
      <c r="G44" s="370">
        <v>1.96</v>
      </c>
      <c r="H44" s="370">
        <v>0.096</v>
      </c>
      <c r="I44" s="9">
        <v>174.104</v>
      </c>
      <c r="J44" s="11">
        <f t="shared" si="44"/>
        <v>9.6</v>
      </c>
      <c r="K44" s="9">
        <v>16.714</v>
      </c>
      <c r="L44" s="11">
        <f t="shared" si="45"/>
        <v>211.9</v>
      </c>
      <c r="M44" s="9">
        <v>36.893</v>
      </c>
      <c r="N44" s="11">
        <f t="shared" si="46"/>
        <v>0.76</v>
      </c>
      <c r="O44" s="9">
        <v>0.132</v>
      </c>
      <c r="P44" s="370">
        <f>'平衡表（全厂）'!F31</f>
        <v>167.391</v>
      </c>
      <c r="Q44" s="371">
        <f t="shared" si="34"/>
        <v>8.28</v>
      </c>
      <c r="R44" s="370">
        <f>'平衡表（全厂）'!H31</f>
        <v>13.858</v>
      </c>
      <c r="S44" s="384">
        <f t="shared" si="35"/>
        <v>202.74</v>
      </c>
      <c r="T44" s="370">
        <f>'平衡表（全厂）'!J31</f>
        <v>33.937</v>
      </c>
      <c r="U44" s="384">
        <f t="shared" si="36"/>
        <v>1.11</v>
      </c>
      <c r="V44" s="370">
        <f>'平衡表（全厂）'!L31</f>
        <v>0.186</v>
      </c>
      <c r="W44" s="370">
        <f t="shared" si="37"/>
        <v>55.569</v>
      </c>
      <c r="X44" s="370">
        <f t="shared" si="38"/>
        <v>5.335</v>
      </c>
      <c r="Y44" s="370">
        <f t="shared" si="39"/>
        <v>11.775</v>
      </c>
      <c r="Z44" s="370">
        <f t="shared" si="40"/>
        <v>0.042</v>
      </c>
    </row>
    <row r="45" ht="16" customHeight="1" spans="1:31">
      <c r="A45" s="369" t="s">
        <v>46</v>
      </c>
      <c r="B45" s="361">
        <v>1963.262</v>
      </c>
      <c r="C45" s="371">
        <v>1.62</v>
      </c>
      <c r="D45" s="361">
        <v>31.793</v>
      </c>
      <c r="E45" s="384">
        <v>4.45</v>
      </c>
      <c r="F45" s="361">
        <v>8.731</v>
      </c>
      <c r="G45" s="384">
        <v>0.2</v>
      </c>
      <c r="H45" s="361">
        <v>0.402</v>
      </c>
      <c r="I45" s="16">
        <v>183.095</v>
      </c>
      <c r="J45" s="11">
        <f t="shared" si="44"/>
        <v>1.16</v>
      </c>
      <c r="K45" s="16">
        <v>2.124</v>
      </c>
      <c r="L45" s="11">
        <f t="shared" si="45"/>
        <v>3.65</v>
      </c>
      <c r="M45" s="412">
        <v>0.668</v>
      </c>
      <c r="N45" s="11">
        <f t="shared" si="46"/>
        <v>0.03</v>
      </c>
      <c r="O45" s="412">
        <v>0.005</v>
      </c>
      <c r="P45" s="361">
        <f>'平衡表（全厂）'!F33</f>
        <v>2146.357</v>
      </c>
      <c r="Q45" s="371">
        <f t="shared" si="34"/>
        <v>1.58</v>
      </c>
      <c r="R45" s="361">
        <f>'平衡表（全厂）'!H33</f>
        <v>33.917</v>
      </c>
      <c r="S45" s="384">
        <f t="shared" si="35"/>
        <v>4.38</v>
      </c>
      <c r="T45" s="361">
        <f>'平衡表（全厂）'!J33</f>
        <v>9.399</v>
      </c>
      <c r="U45" s="384">
        <f t="shared" si="36"/>
        <v>0.19</v>
      </c>
      <c r="V45" s="361">
        <f>'平衡表（全厂）'!L33</f>
        <v>0.407</v>
      </c>
      <c r="W45" s="370">
        <f t="shared" si="37"/>
        <v>0</v>
      </c>
      <c r="X45" s="370">
        <f t="shared" si="38"/>
        <v>0</v>
      </c>
      <c r="Y45" s="370">
        <f t="shared" si="39"/>
        <v>0</v>
      </c>
      <c r="Z45" s="370">
        <f t="shared" si="40"/>
        <v>0</v>
      </c>
      <c r="AA45" s="452"/>
      <c r="AB45" s="453"/>
      <c r="AC45" s="473"/>
      <c r="AD45" s="474"/>
      <c r="AE45" s="475"/>
    </row>
    <row r="46" ht="17" customHeight="1" spans="1:31">
      <c r="A46" s="364" t="s">
        <v>144</v>
      </c>
      <c r="B46" s="372"/>
      <c r="C46" s="365"/>
      <c r="D46" s="372">
        <f t="shared" ref="D46:H46" si="47">SUM(D43:D45)</f>
        <v>183.592</v>
      </c>
      <c r="E46" s="365">
        <f t="shared" si="47"/>
        <v>259.85</v>
      </c>
      <c r="F46" s="365">
        <f t="shared" si="47"/>
        <v>190.592</v>
      </c>
      <c r="G46" s="365">
        <f t="shared" si="47"/>
        <v>2.72</v>
      </c>
      <c r="H46" s="365">
        <f t="shared" si="47"/>
        <v>1.791</v>
      </c>
      <c r="I46" s="397"/>
      <c r="J46" s="364"/>
      <c r="K46" s="397">
        <f t="shared" ref="K46:O46" si="48">SUM(K43:K45)</f>
        <v>29.548</v>
      </c>
      <c r="L46" s="365"/>
      <c r="M46" s="365">
        <f t="shared" si="48"/>
        <v>60.815</v>
      </c>
      <c r="N46" s="365"/>
      <c r="O46" s="365">
        <f t="shared" si="48"/>
        <v>0.301</v>
      </c>
      <c r="P46" s="397"/>
      <c r="Q46" s="364"/>
      <c r="R46" s="364">
        <f t="shared" ref="R46:V46" si="49">SUM(R43:R45)</f>
        <v>206.468</v>
      </c>
      <c r="S46" s="365"/>
      <c r="T46" s="365">
        <f t="shared" si="49"/>
        <v>237.905</v>
      </c>
      <c r="U46" s="365"/>
      <c r="V46" s="365">
        <f t="shared" si="49"/>
        <v>2.038</v>
      </c>
      <c r="W46" s="364"/>
      <c r="X46" s="364">
        <f t="shared" ref="X46:Z46" si="50">SUM(X43:X45)</f>
        <v>6.672</v>
      </c>
      <c r="Y46" s="364">
        <f t="shared" si="50"/>
        <v>13.502</v>
      </c>
      <c r="Z46" s="364">
        <f t="shared" si="50"/>
        <v>0.054</v>
      </c>
      <c r="AA46" s="449"/>
      <c r="AB46" s="455"/>
      <c r="AC46" s="455"/>
      <c r="AD46" s="455"/>
      <c r="AE46" s="466"/>
    </row>
    <row r="47" ht="17" customHeight="1" spans="1:31">
      <c r="A47" s="373" t="s">
        <v>161</v>
      </c>
      <c r="B47" s="373"/>
      <c r="C47" s="373" t="s">
        <v>162</v>
      </c>
      <c r="D47" s="374" t="s">
        <v>162</v>
      </c>
      <c r="E47" s="385"/>
      <c r="F47" s="374">
        <f>K41</f>
        <v>28385.754</v>
      </c>
      <c r="G47" s="386"/>
      <c r="H47" s="387"/>
      <c r="I47" s="398">
        <f>F47/F48*100</f>
        <v>99.11</v>
      </c>
      <c r="J47" s="399"/>
      <c r="K47" s="373" t="s">
        <v>163</v>
      </c>
      <c r="L47" s="373"/>
      <c r="M47" s="373" t="s">
        <v>162</v>
      </c>
      <c r="N47" s="373">
        <f>M41</f>
        <v>10615.193</v>
      </c>
      <c r="O47" s="373"/>
      <c r="P47" s="373"/>
      <c r="Q47" s="424">
        <f>N47/N48*100</f>
        <v>98.65</v>
      </c>
      <c r="R47" s="424"/>
      <c r="S47" s="373" t="s">
        <v>164</v>
      </c>
      <c r="T47" s="373"/>
      <c r="U47" s="373" t="s">
        <v>162</v>
      </c>
      <c r="V47" s="373">
        <f>O41</f>
        <v>247.416</v>
      </c>
      <c r="W47" s="373"/>
      <c r="X47" s="373"/>
      <c r="Y47" s="424">
        <f>V47/V48*100</f>
        <v>98.19</v>
      </c>
      <c r="Z47" s="424"/>
      <c r="AA47" s="456"/>
      <c r="AB47" s="441"/>
      <c r="AC47" s="441"/>
      <c r="AD47" s="441"/>
      <c r="AE47" s="441"/>
    </row>
    <row r="48" ht="17" customHeight="1" spans="1:31">
      <c r="A48" s="373"/>
      <c r="B48" s="373"/>
      <c r="C48" s="373" t="s">
        <v>165</v>
      </c>
      <c r="D48" s="374" t="s">
        <v>165</v>
      </c>
      <c r="E48" s="385"/>
      <c r="F48" s="374">
        <f>X19+X35-K38</f>
        <v>28639.469</v>
      </c>
      <c r="G48" s="386"/>
      <c r="H48" s="387"/>
      <c r="I48" s="400"/>
      <c r="J48" s="401"/>
      <c r="K48" s="373"/>
      <c r="L48" s="373"/>
      <c r="M48" s="373" t="s">
        <v>165</v>
      </c>
      <c r="N48" s="373">
        <f>Y19+Y35-M38</f>
        <v>10760.296</v>
      </c>
      <c r="O48" s="373"/>
      <c r="P48" s="373"/>
      <c r="Q48" s="424"/>
      <c r="R48" s="424"/>
      <c r="S48" s="373"/>
      <c r="T48" s="373"/>
      <c r="U48" s="373" t="s">
        <v>165</v>
      </c>
      <c r="V48" s="373">
        <f>Z19+Z35-O38</f>
        <v>251.969</v>
      </c>
      <c r="W48" s="373"/>
      <c r="X48" s="373"/>
      <c r="Y48" s="424"/>
      <c r="Z48" s="424"/>
      <c r="AA48" s="456"/>
      <c r="AB48" s="441"/>
      <c r="AC48" s="441"/>
      <c r="AD48" s="441"/>
      <c r="AE48" s="441"/>
    </row>
    <row r="49" ht="25" customHeight="1" spans="1:26">
      <c r="A49" s="373" t="s">
        <v>166</v>
      </c>
      <c r="B49" s="375" t="s">
        <v>197</v>
      </c>
      <c r="C49" s="375"/>
      <c r="D49" s="375"/>
      <c r="E49" s="375"/>
      <c r="F49" s="375"/>
      <c r="G49" s="375"/>
      <c r="H49" s="375"/>
      <c r="I49" s="375"/>
      <c r="J49" s="375"/>
      <c r="K49" s="375"/>
      <c r="L49" s="375"/>
      <c r="M49" s="375"/>
      <c r="N49" s="375"/>
      <c r="O49" s="375"/>
      <c r="P49" s="375"/>
      <c r="Q49" s="375"/>
      <c r="R49" s="375"/>
      <c r="S49" s="375"/>
      <c r="T49" s="375"/>
      <c r="U49" s="375"/>
      <c r="V49" s="375"/>
      <c r="W49" s="375"/>
      <c r="X49" s="375"/>
      <c r="Y49" s="375"/>
      <c r="Z49" s="375"/>
    </row>
    <row r="50" ht="36" customHeight="1" spans="1:27">
      <c r="A50" s="376" t="s">
        <v>198</v>
      </c>
      <c r="B50" s="376"/>
      <c r="C50" s="376"/>
      <c r="D50" s="376"/>
      <c r="E50" s="376"/>
      <c r="F50" s="376"/>
      <c r="G50" s="376"/>
      <c r="H50" s="376"/>
      <c r="I50" s="376"/>
      <c r="J50" s="376"/>
      <c r="K50" s="376"/>
      <c r="L50" s="376"/>
      <c r="M50" s="376"/>
      <c r="N50" s="376"/>
      <c r="O50" s="376"/>
      <c r="P50" s="376"/>
      <c r="Q50" s="376"/>
      <c r="R50" s="376"/>
      <c r="S50" s="376"/>
      <c r="T50" s="376"/>
      <c r="U50" s="376"/>
      <c r="V50" s="376"/>
      <c r="W50" s="376"/>
      <c r="X50" s="376"/>
      <c r="Y50" s="376"/>
      <c r="Z50" s="376"/>
      <c r="AA50" s="457"/>
    </row>
    <row r="51" ht="14.5" spans="1:27">
      <c r="A51" s="377"/>
      <c r="B51" s="378"/>
      <c r="C51" s="379"/>
      <c r="D51" s="379"/>
      <c r="E51" s="379"/>
      <c r="F51" s="388" t="s">
        <v>169</v>
      </c>
      <c r="G51" s="388"/>
      <c r="H51" s="388"/>
      <c r="I51" s="402">
        <v>99.08</v>
      </c>
      <c r="J51" s="403" t="s">
        <v>199</v>
      </c>
      <c r="K51" s="404"/>
      <c r="L51" s="404"/>
      <c r="M51" s="413" t="s">
        <v>170</v>
      </c>
      <c r="N51" s="414"/>
      <c r="O51" s="415">
        <v>98.63</v>
      </c>
      <c r="P51" s="402" t="s">
        <v>199</v>
      </c>
      <c r="Q51" s="404"/>
      <c r="R51" s="407"/>
      <c r="S51" s="413" t="s">
        <v>171</v>
      </c>
      <c r="T51" s="414"/>
      <c r="U51" s="436">
        <v>97.59</v>
      </c>
      <c r="V51" s="437"/>
      <c r="W51" s="402" t="s">
        <v>199</v>
      </c>
      <c r="X51" s="404"/>
      <c r="Y51" s="458"/>
      <c r="Z51" s="459"/>
      <c r="AA51" s="460"/>
    </row>
    <row r="52" ht="21" customHeight="1" spans="1:27">
      <c r="A52" s="380"/>
      <c r="B52" s="380"/>
      <c r="C52" s="380"/>
      <c r="D52" s="380"/>
      <c r="E52" s="380"/>
      <c r="F52" s="380"/>
      <c r="G52" s="380"/>
      <c r="H52" s="389"/>
      <c r="I52" s="405" t="s">
        <v>200</v>
      </c>
      <c r="J52" s="406"/>
      <c r="K52" s="405" t="s">
        <v>201</v>
      </c>
      <c r="L52" s="406"/>
      <c r="M52" s="405" t="s">
        <v>202</v>
      </c>
      <c r="N52" s="380"/>
      <c r="O52" s="416"/>
      <c r="P52" s="417" t="s">
        <v>203</v>
      </c>
      <c r="Q52" s="425"/>
      <c r="R52" s="417" t="s">
        <v>204</v>
      </c>
      <c r="S52" s="425"/>
      <c r="T52" s="426" t="s">
        <v>205</v>
      </c>
      <c r="U52" s="418" t="s">
        <v>206</v>
      </c>
      <c r="V52" s="418"/>
      <c r="W52" s="380"/>
      <c r="X52" s="380"/>
      <c r="Y52" s="380"/>
      <c r="Z52" s="380"/>
      <c r="AA52" s="460"/>
    </row>
    <row r="53" ht="21" customHeight="1" spans="1:27">
      <c r="A53" s="380"/>
      <c r="B53" s="380"/>
      <c r="C53" s="380"/>
      <c r="D53" s="380"/>
      <c r="E53" s="380"/>
      <c r="F53" s="380"/>
      <c r="G53" s="380"/>
      <c r="H53" s="389" t="s">
        <v>207</v>
      </c>
      <c r="I53" s="407">
        <f>F47-F48</f>
        <v>-253.715</v>
      </c>
      <c r="J53" s="407"/>
      <c r="K53" s="407">
        <f>N47-N48</f>
        <v>-145.103000000001</v>
      </c>
      <c r="L53" s="407"/>
      <c r="M53" s="407">
        <f>V47-V48</f>
        <v>-4.553</v>
      </c>
      <c r="N53" s="380"/>
      <c r="O53" s="418" t="s">
        <v>183</v>
      </c>
      <c r="P53" s="419">
        <f>D35</f>
        <v>1906.234</v>
      </c>
      <c r="Q53" s="427"/>
      <c r="R53" s="428">
        <f>R35</f>
        <v>1431.547</v>
      </c>
      <c r="S53" s="429"/>
      <c r="T53" s="430">
        <f>D19+D35+D38+D41+D46</f>
        <v>16411.937</v>
      </c>
      <c r="U53" s="418">
        <f>R19+R35+R38+R41+R46</f>
        <v>10312.738</v>
      </c>
      <c r="V53" s="418"/>
      <c r="W53" s="380"/>
      <c r="X53" s="380"/>
      <c r="Y53" s="380"/>
      <c r="Z53" s="380"/>
      <c r="AA53" s="460"/>
    </row>
    <row r="54" ht="18" customHeight="1" spans="2:22">
      <c r="B54" s="381"/>
      <c r="H54" s="389" t="s">
        <v>208</v>
      </c>
      <c r="I54" s="407">
        <v>-255.191999999999</v>
      </c>
      <c r="J54" s="407"/>
      <c r="K54" s="407">
        <v>-128.657999999999</v>
      </c>
      <c r="L54" s="407"/>
      <c r="M54" s="407">
        <v>-5.13200000000001</v>
      </c>
      <c r="O54" s="418" t="s">
        <v>185</v>
      </c>
      <c r="P54" s="419">
        <f>F35</f>
        <v>557.094</v>
      </c>
      <c r="Q54" s="427"/>
      <c r="R54" s="428">
        <f>T35</f>
        <v>475.479</v>
      </c>
      <c r="S54" s="429"/>
      <c r="T54" s="430">
        <f>F19+F35+F38+F41+F46</f>
        <v>5315.6</v>
      </c>
      <c r="U54" s="418">
        <f>T19+T35+T38+T41+T46</f>
        <v>4739.183</v>
      </c>
      <c r="V54" s="418"/>
    </row>
    <row r="55" ht="18" customHeight="1" spans="2:22">
      <c r="B55" s="381"/>
      <c r="O55" s="418" t="s">
        <v>187</v>
      </c>
      <c r="P55" s="419">
        <f>H35</f>
        <v>13.24</v>
      </c>
      <c r="Q55" s="427"/>
      <c r="R55" s="428">
        <f>V35</f>
        <v>10.079</v>
      </c>
      <c r="S55" s="429"/>
      <c r="T55" s="430">
        <f>H19+H35+H38+H41+H46</f>
        <v>115.413</v>
      </c>
      <c r="U55" s="418">
        <f>V19+V35+V38+V41+V46</f>
        <v>69.65</v>
      </c>
      <c r="V55" s="418"/>
    </row>
    <row r="56" ht="18" customHeight="1" spans="15:22">
      <c r="O56" s="420"/>
      <c r="P56" s="419" t="s">
        <v>189</v>
      </c>
      <c r="Q56" s="427"/>
      <c r="R56" s="428" t="s">
        <v>189</v>
      </c>
      <c r="S56" s="429"/>
      <c r="T56" s="430" t="s">
        <v>188</v>
      </c>
      <c r="U56" s="428" t="s">
        <v>188</v>
      </c>
      <c r="V56" s="429"/>
    </row>
    <row r="57" ht="18" customHeight="1" spans="15:22">
      <c r="O57" s="418" t="s">
        <v>183</v>
      </c>
      <c r="P57" s="419">
        <v>1906.234</v>
      </c>
      <c r="Q57" s="427"/>
      <c r="R57" s="428">
        <f>'平衡表（全厂）'!H36-'平衡表（全厂）'!H5-'平衡表（全厂）'!H6-'平衡表（全厂）'!H7-'平衡表（全厂）'!H8-'平衡表（全厂）'!H9-'平衡表（全厂）'!H10-'平衡表（全厂）'!H11-'平衡表（全厂）'!H14-'平衡表（全厂）'!H20-'平衡表（全厂）'!H22-'平衡表（全厂）'!H28-'平衡表（全厂）'!H29-'平衡表（全厂）'!H30-'平衡表（全厂）'!H31-'平衡表（全厂）'!H33-'平衡表（全厂）'!H34-'平衡表（全厂）'!H35</f>
        <v>1431.547</v>
      </c>
      <c r="S57" s="429"/>
      <c r="T57" s="430">
        <f>12898.063+1906.234+2.803+1423.422+183.592</f>
        <v>16414.114</v>
      </c>
      <c r="U57" s="418">
        <f>'平衡表（全厂）'!H36-'平衡表（全厂）'!H8</f>
        <v>10312.738</v>
      </c>
      <c r="V57" s="418"/>
    </row>
    <row r="58" ht="18" customHeight="1" spans="15:22">
      <c r="O58" s="418" t="s">
        <v>185</v>
      </c>
      <c r="P58" s="419">
        <v>557.094</v>
      </c>
      <c r="Q58" s="427"/>
      <c r="R58" s="428">
        <f>'平衡表（全厂）'!J36-'平衡表（全厂）'!J5-'平衡表（全厂）'!J6-'平衡表（全厂）'!J7-'平衡表（全厂）'!J8-'平衡表（全厂）'!J9-'平衡表（全厂）'!J10-'平衡表（全厂）'!J11-'平衡表（全厂）'!J14-'平衡表（全厂）'!J20-'平衡表（全厂）'!J22-'平衡表（全厂）'!J28-'平衡表（全厂）'!J29-'平衡表（全厂）'!J30-'平衡表（全厂）'!J31-'平衡表（全厂）'!J33-'平衡表（全厂）'!J34-'平衡表（全厂）'!J35</f>
        <v>475.479</v>
      </c>
      <c r="S58" s="429"/>
      <c r="T58" s="430">
        <f>4091.605+557.094+0.905+475.404+190.592</f>
        <v>5315.6</v>
      </c>
      <c r="U58" s="418">
        <f>'平衡表（全厂）'!J36-'平衡表（全厂）'!J8</f>
        <v>4739.183</v>
      </c>
      <c r="V58" s="418"/>
    </row>
    <row r="59" ht="13.5" spans="15:22">
      <c r="O59" s="418" t="s">
        <v>187</v>
      </c>
      <c r="P59" s="419">
        <v>13.24</v>
      </c>
      <c r="Q59" s="427"/>
      <c r="R59" s="428">
        <f>'平衡表（全厂）'!L36-'平衡表（全厂）'!L5-'平衡表（全厂）'!L6-'平衡表（全厂）'!L7-'平衡表（全厂）'!L8-'平衡表（全厂）'!L9-'平衡表（全厂）'!L10-'平衡表（全厂）'!L11-'平衡表（全厂）'!L14-'平衡表（全厂）'!L20-'平衡表（全厂）'!L22-'平衡表（全厂）'!L28-'平衡表（全厂）'!L29-'平衡表（全厂）'!L30-'平衡表（全厂）'!L31-'平衡表（全厂）'!L32-'平衡表（全厂）'!L33-'平衡表（全厂）'!L34-'平衡表（全厂）'!L35</f>
        <v>10.079</v>
      </c>
      <c r="S59" s="429"/>
      <c r="T59" s="430">
        <f>89.65+13.24+0.007+10.725+1.791</f>
        <v>115.413</v>
      </c>
      <c r="U59" s="418">
        <f>'平衡表（全厂）'!L36-'平衡表（全厂）'!L8</f>
        <v>69.65</v>
      </c>
      <c r="V59" s="418"/>
    </row>
    <row r="60" ht="13.5" spans="15:22">
      <c r="O60" s="418"/>
      <c r="P60" s="419"/>
      <c r="Q60" s="427"/>
      <c r="R60" s="428"/>
      <c r="S60" s="429"/>
      <c r="T60" s="431"/>
      <c r="U60" s="418"/>
      <c r="V60" s="418"/>
    </row>
    <row r="61" ht="13.5" spans="15:22">
      <c r="O61" s="418" t="s">
        <v>183</v>
      </c>
      <c r="P61" s="419">
        <f t="shared" ref="P61:P63" si="51">P53-P57</f>
        <v>0</v>
      </c>
      <c r="Q61" s="427"/>
      <c r="R61" s="428">
        <f t="shared" ref="R61:U61" si="52">R53-R57</f>
        <v>0</v>
      </c>
      <c r="S61" s="429"/>
      <c r="T61" s="430">
        <f t="shared" si="52"/>
        <v>-2.17699999999968</v>
      </c>
      <c r="U61" s="418">
        <f t="shared" si="52"/>
        <v>0</v>
      </c>
      <c r="V61" s="418"/>
    </row>
    <row r="62" ht="13.5" spans="15:22">
      <c r="O62" s="418" t="s">
        <v>185</v>
      </c>
      <c r="P62" s="419">
        <f t="shared" si="51"/>
        <v>0</v>
      </c>
      <c r="Q62" s="427"/>
      <c r="R62" s="432">
        <f t="shared" ref="R62:U62" si="53">R54-R58</f>
        <v>0</v>
      </c>
      <c r="S62" s="433"/>
      <c r="T62" s="430">
        <f t="shared" si="53"/>
        <v>0</v>
      </c>
      <c r="U62" s="418">
        <f t="shared" si="53"/>
        <v>0</v>
      </c>
      <c r="V62" s="418"/>
    </row>
    <row r="63" ht="13.5" spans="15:22">
      <c r="O63" s="418" t="s">
        <v>187</v>
      </c>
      <c r="P63" s="419">
        <f t="shared" si="51"/>
        <v>0</v>
      </c>
      <c r="Q63" s="427"/>
      <c r="R63" s="428">
        <f t="shared" ref="R63:U63" si="54">R55-R59</f>
        <v>0</v>
      </c>
      <c r="S63" s="429"/>
      <c r="T63" s="430">
        <f t="shared" si="54"/>
        <v>0</v>
      </c>
      <c r="U63" s="418">
        <f t="shared" si="54"/>
        <v>0</v>
      </c>
      <c r="V63" s="418"/>
    </row>
    <row r="64" ht="20" customHeight="1" spans="20:20">
      <c r="T64" s="434"/>
    </row>
  </sheetData>
  <mergeCells count="81">
    <mergeCell ref="A1:Z1"/>
    <mergeCell ref="B2:H2"/>
    <mergeCell ref="I2:O2"/>
    <mergeCell ref="P2:V2"/>
    <mergeCell ref="W2:Z2"/>
    <mergeCell ref="C3:D3"/>
    <mergeCell ref="E3:F3"/>
    <mergeCell ref="G3:H3"/>
    <mergeCell ref="J3:K3"/>
    <mergeCell ref="L3:M3"/>
    <mergeCell ref="N3:O3"/>
    <mergeCell ref="Q3:R3"/>
    <mergeCell ref="S3:T3"/>
    <mergeCell ref="U3:V3"/>
    <mergeCell ref="A5:X5"/>
    <mergeCell ref="I36:O36"/>
    <mergeCell ref="P36:Z36"/>
    <mergeCell ref="I39:O39"/>
    <mergeCell ref="I42:O42"/>
    <mergeCell ref="W42:Z42"/>
    <mergeCell ref="F47:H47"/>
    <mergeCell ref="N47:P47"/>
    <mergeCell ref="V47:X47"/>
    <mergeCell ref="F48:H48"/>
    <mergeCell ref="N48:P48"/>
    <mergeCell ref="V48:X48"/>
    <mergeCell ref="B49:Z49"/>
    <mergeCell ref="A50:Z50"/>
    <mergeCell ref="F51:H51"/>
    <mergeCell ref="J51:K51"/>
    <mergeCell ref="M51:N51"/>
    <mergeCell ref="P51:Q51"/>
    <mergeCell ref="S51:T51"/>
    <mergeCell ref="U51:V51"/>
    <mergeCell ref="W51:X51"/>
    <mergeCell ref="Y51:Z51"/>
    <mergeCell ref="P52:Q52"/>
    <mergeCell ref="R52:S52"/>
    <mergeCell ref="U52:V52"/>
    <mergeCell ref="P53:Q53"/>
    <mergeCell ref="R53:S53"/>
    <mergeCell ref="U53:V53"/>
    <mergeCell ref="P54:Q54"/>
    <mergeCell ref="R54:S54"/>
    <mergeCell ref="U54:V54"/>
    <mergeCell ref="P55:Q55"/>
    <mergeCell ref="R55:S55"/>
    <mergeCell ref="U55:V55"/>
    <mergeCell ref="P56:Q56"/>
    <mergeCell ref="R56:S56"/>
    <mergeCell ref="U56:V56"/>
    <mergeCell ref="P57:Q57"/>
    <mergeCell ref="R57:S57"/>
    <mergeCell ref="U57:V57"/>
    <mergeCell ref="P58:Q58"/>
    <mergeCell ref="R58:S58"/>
    <mergeCell ref="U58:V58"/>
    <mergeCell ref="P59:Q59"/>
    <mergeCell ref="R59:S59"/>
    <mergeCell ref="U59:V59"/>
    <mergeCell ref="U60:V60"/>
    <mergeCell ref="P61:Q61"/>
    <mergeCell ref="R61:S61"/>
    <mergeCell ref="U61:V61"/>
    <mergeCell ref="P62:Q62"/>
    <mergeCell ref="R62:S62"/>
    <mergeCell ref="U62:V62"/>
    <mergeCell ref="P63:Q63"/>
    <mergeCell ref="R63:S63"/>
    <mergeCell ref="U63:V63"/>
    <mergeCell ref="A2:A4"/>
    <mergeCell ref="B3:B4"/>
    <mergeCell ref="I3:I4"/>
    <mergeCell ref="P3:P4"/>
    <mergeCell ref="W3:W4"/>
    <mergeCell ref="A47:B48"/>
    <mergeCell ref="I47:J48"/>
    <mergeCell ref="K47:L48"/>
    <mergeCell ref="Q47:R48"/>
    <mergeCell ref="S47:T48"/>
    <mergeCell ref="Y47:Z48"/>
  </mergeCells>
  <pageMargins left="0.590277777777778" right="0.354166666666667" top="0.629166666666667" bottom="1" header="0.629166666666667" footer="0.5"/>
  <pageSetup paperSize="8" orientation="landscape"/>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50"/>
  <sheetViews>
    <sheetView showGridLines="0" zoomScale="70" zoomScaleNormal="70" workbookViewId="0">
      <pane xSplit="1" ySplit="5" topLeftCell="I6" activePane="bottomRight" state="frozen"/>
      <selection/>
      <selection pane="topRight"/>
      <selection pane="bottomLeft"/>
      <selection pane="bottomRight" activeCell="W25" sqref="W25:W27"/>
    </sheetView>
  </sheetViews>
  <sheetFormatPr defaultColWidth="9" defaultRowHeight="12.5"/>
  <cols>
    <col min="1" max="1" width="15.4454545454545" customWidth="1"/>
    <col min="2" max="2" width="12.0090909090909" customWidth="1"/>
    <col min="3" max="3" width="10.1090909090909" hidden="1" customWidth="1"/>
    <col min="4" max="4" width="11.5090909090909" customWidth="1"/>
    <col min="5" max="5" width="9.55454545454545" hidden="1" customWidth="1"/>
    <col min="6" max="6" width="10.9" customWidth="1"/>
    <col min="7" max="7" width="7.75454545454545" hidden="1" customWidth="1"/>
    <col min="8" max="8" width="9.25454545454545" customWidth="1"/>
    <col min="9" max="9" width="13.5363636363636" customWidth="1"/>
    <col min="10" max="10" width="8.68181818181818" customWidth="1"/>
    <col min="11" max="11" width="13.7363636363636" customWidth="1"/>
    <col min="12" max="12" width="10.5" customWidth="1"/>
    <col min="13" max="13" width="11.5090909090909" customWidth="1"/>
    <col min="14" max="14" width="8.18181818181818" customWidth="1"/>
    <col min="15" max="15" width="9.9" customWidth="1"/>
    <col min="16" max="16" width="13.0181818181818" customWidth="1"/>
    <col min="17" max="18" width="12.7363636363636" customWidth="1"/>
    <col min="19" max="19" width="10.7" customWidth="1"/>
    <col min="20" max="20" width="12.0181818181818" customWidth="1"/>
    <col min="21" max="21" width="8.47272727272727" customWidth="1"/>
    <col min="22" max="22" width="8.75454545454545" customWidth="1"/>
    <col min="23" max="23" width="13.0272727272727" customWidth="1"/>
    <col min="24" max="24" width="13.4272727272727" customWidth="1"/>
    <col min="25" max="25" width="13.2363636363636" customWidth="1"/>
    <col min="26" max="26" width="9.38181818181818" customWidth="1"/>
    <col min="28" max="28" width="13.1727272727273" customWidth="1"/>
    <col min="29" max="29" width="10.3818181818182"/>
    <col min="30" max="30" width="9.38181818181818"/>
  </cols>
  <sheetData>
    <row r="1" ht="38" customHeight="1" spans="1:26">
      <c r="A1" s="80" t="s">
        <v>209</v>
      </c>
      <c r="B1" s="80"/>
      <c r="C1" s="80"/>
      <c r="D1" s="80"/>
      <c r="E1" s="80"/>
      <c r="F1" s="80"/>
      <c r="G1" s="80"/>
      <c r="H1" s="80"/>
      <c r="I1" s="80"/>
      <c r="J1" s="80"/>
      <c r="K1" s="80"/>
      <c r="L1" s="80"/>
      <c r="M1" s="80"/>
      <c r="N1" s="80"/>
      <c r="O1" s="80"/>
      <c r="P1" s="80"/>
      <c r="Q1" s="80"/>
      <c r="R1" s="80"/>
      <c r="S1" s="80"/>
      <c r="T1" s="80"/>
      <c r="U1" s="80"/>
      <c r="V1" s="80"/>
      <c r="W1" s="80"/>
      <c r="X1" s="80"/>
      <c r="Y1" s="80"/>
      <c r="Z1" s="80"/>
    </row>
    <row r="2" ht="17" customHeight="1" spans="1:26">
      <c r="A2" s="195" t="s">
        <v>130</v>
      </c>
      <c r="B2" s="195" t="s">
        <v>131</v>
      </c>
      <c r="C2" s="195"/>
      <c r="D2" s="195"/>
      <c r="E2" s="195"/>
      <c r="F2" s="195"/>
      <c r="G2" s="195"/>
      <c r="H2" s="195"/>
      <c r="I2" s="195" t="s">
        <v>210</v>
      </c>
      <c r="J2" s="195"/>
      <c r="K2" s="195"/>
      <c r="L2" s="195"/>
      <c r="M2" s="195"/>
      <c r="N2" s="195"/>
      <c r="O2" s="195"/>
      <c r="P2" s="195" t="s">
        <v>133</v>
      </c>
      <c r="Q2" s="195"/>
      <c r="R2" s="195"/>
      <c r="S2" s="195"/>
      <c r="T2" s="195"/>
      <c r="U2" s="195"/>
      <c r="V2" s="195"/>
      <c r="W2" s="195" t="s">
        <v>134</v>
      </c>
      <c r="X2" s="195"/>
      <c r="Y2" s="195"/>
      <c r="Z2" s="196"/>
    </row>
    <row r="3" ht="17" customHeight="1" spans="1:26">
      <c r="A3" s="196"/>
      <c r="B3" s="195" t="s">
        <v>211</v>
      </c>
      <c r="C3" s="195" t="s">
        <v>8</v>
      </c>
      <c r="D3" s="195"/>
      <c r="E3" s="195" t="s">
        <v>9</v>
      </c>
      <c r="F3" s="195"/>
      <c r="G3" s="195" t="s">
        <v>10</v>
      </c>
      <c r="H3" s="195"/>
      <c r="I3" s="195" t="s">
        <v>211</v>
      </c>
      <c r="J3" s="195" t="s">
        <v>8</v>
      </c>
      <c r="K3" s="195"/>
      <c r="L3" s="195" t="s">
        <v>9</v>
      </c>
      <c r="M3" s="195"/>
      <c r="N3" s="195" t="s">
        <v>10</v>
      </c>
      <c r="O3" s="195"/>
      <c r="P3" s="195" t="s">
        <v>211</v>
      </c>
      <c r="Q3" s="195" t="s">
        <v>8</v>
      </c>
      <c r="R3" s="195"/>
      <c r="S3" s="195" t="s">
        <v>9</v>
      </c>
      <c r="T3" s="195"/>
      <c r="U3" s="195" t="s">
        <v>10</v>
      </c>
      <c r="V3" s="195"/>
      <c r="W3" s="195" t="s">
        <v>211</v>
      </c>
      <c r="X3" s="195" t="s">
        <v>8</v>
      </c>
      <c r="Y3" s="195" t="s">
        <v>9</v>
      </c>
      <c r="Z3" s="195" t="s">
        <v>10</v>
      </c>
    </row>
    <row r="4" ht="27" customHeight="1" spans="1:28">
      <c r="A4" s="197"/>
      <c r="B4" s="198"/>
      <c r="C4" s="198" t="s">
        <v>137</v>
      </c>
      <c r="D4" s="198" t="s">
        <v>212</v>
      </c>
      <c r="E4" s="198" t="s">
        <v>13</v>
      </c>
      <c r="F4" s="198" t="s">
        <v>213</v>
      </c>
      <c r="G4" s="198" t="s">
        <v>13</v>
      </c>
      <c r="H4" s="198" t="s">
        <v>213</v>
      </c>
      <c r="I4" s="198"/>
      <c r="J4" s="198" t="s">
        <v>137</v>
      </c>
      <c r="K4" s="198" t="s">
        <v>212</v>
      </c>
      <c r="L4" s="198" t="s">
        <v>13</v>
      </c>
      <c r="M4" s="198" t="s">
        <v>213</v>
      </c>
      <c r="N4" s="198" t="s">
        <v>13</v>
      </c>
      <c r="O4" s="198" t="s">
        <v>213</v>
      </c>
      <c r="P4" s="198"/>
      <c r="Q4" s="198" t="s">
        <v>137</v>
      </c>
      <c r="R4" s="198" t="s">
        <v>212</v>
      </c>
      <c r="S4" s="198" t="s">
        <v>13</v>
      </c>
      <c r="T4" s="198" t="s">
        <v>213</v>
      </c>
      <c r="U4" s="198" t="s">
        <v>13</v>
      </c>
      <c r="V4" s="198" t="s">
        <v>213</v>
      </c>
      <c r="W4" s="198"/>
      <c r="X4" s="198" t="s">
        <v>212</v>
      </c>
      <c r="Y4" s="198" t="s">
        <v>213</v>
      </c>
      <c r="Z4" s="198" t="s">
        <v>213</v>
      </c>
      <c r="AB4" s="188"/>
    </row>
    <row r="5" ht="16" customHeight="1" spans="1:28">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B5" s="189"/>
    </row>
    <row r="6" ht="16" customHeight="1" spans="1:29">
      <c r="A6" s="200" t="s">
        <v>59</v>
      </c>
      <c r="B6" s="201">
        <v>251.6</v>
      </c>
      <c r="C6" s="202">
        <v>99.54</v>
      </c>
      <c r="D6" s="203">
        <v>250.443</v>
      </c>
      <c r="E6" s="224">
        <v>218.45</v>
      </c>
      <c r="F6" s="203">
        <v>54.962</v>
      </c>
      <c r="G6" s="224">
        <v>7.5</v>
      </c>
      <c r="H6" s="203">
        <v>1.887</v>
      </c>
      <c r="I6" s="228">
        <f>'回收率（熔炼） '!W40</f>
        <v>29479.4</v>
      </c>
      <c r="J6" s="202">
        <f>K6/I6*100</f>
        <v>99.47</v>
      </c>
      <c r="K6" s="228">
        <f>'回收率（熔炼） '!X40</f>
        <v>29324.16</v>
      </c>
      <c r="L6" s="224">
        <f>M6/I6*1000</f>
        <v>370.06</v>
      </c>
      <c r="M6" s="228">
        <f>'回收率（熔炼） '!Y40</f>
        <v>10909.22</v>
      </c>
      <c r="N6" s="224">
        <f>O6/I6*1000</f>
        <v>8.61</v>
      </c>
      <c r="O6" s="228">
        <f>'回收率（熔炼） '!Z40</f>
        <v>253.914</v>
      </c>
      <c r="P6" s="201">
        <f>'平衡表（全厂）'!F45</f>
        <v>390.8</v>
      </c>
      <c r="Q6" s="211">
        <f t="shared" ref="Q6:Q13" si="0">R6/P6*100</f>
        <v>99.47</v>
      </c>
      <c r="R6" s="242">
        <f>'平衡表（全厂）'!H45</f>
        <v>388.729</v>
      </c>
      <c r="S6" s="211">
        <f>T6/P6*1000</f>
        <v>371.98</v>
      </c>
      <c r="T6" s="242">
        <f>'平衡表（全厂）'!J45</f>
        <v>145.37</v>
      </c>
      <c r="U6" s="211">
        <f>V6/P6*1000</f>
        <v>8.67</v>
      </c>
      <c r="V6" s="242">
        <f>'平衡表（全厂）'!L45</f>
        <v>3.388</v>
      </c>
      <c r="W6" s="201">
        <f>B6+I6-P6</f>
        <v>29340.2</v>
      </c>
      <c r="X6" s="201">
        <f t="shared" ref="X6:X10" si="1">D6+K6-R6</f>
        <v>29185.874</v>
      </c>
      <c r="Y6" s="201">
        <f t="shared" ref="Y6:Y10" si="2">F6+M6-T6</f>
        <v>10818.812</v>
      </c>
      <c r="Z6" s="201">
        <f>H6+O6-V6</f>
        <v>252.413</v>
      </c>
      <c r="AA6" s="123"/>
      <c r="AB6" s="123"/>
      <c r="AC6" s="253"/>
    </row>
    <row r="7" ht="16" customHeight="1" spans="1:26">
      <c r="A7" s="204" t="s">
        <v>144</v>
      </c>
      <c r="B7" s="205"/>
      <c r="C7" s="206"/>
      <c r="D7" s="207">
        <f t="shared" ref="D7:I7" si="3">SUM(D6:D6)</f>
        <v>250.443</v>
      </c>
      <c r="E7" s="207"/>
      <c r="F7" s="207">
        <f t="shared" si="3"/>
        <v>54.962</v>
      </c>
      <c r="G7" s="207"/>
      <c r="H7" s="207">
        <f t="shared" si="3"/>
        <v>1.887</v>
      </c>
      <c r="I7" s="207">
        <f t="shared" si="3"/>
        <v>29479.4</v>
      </c>
      <c r="J7" s="229"/>
      <c r="K7" s="216">
        <f t="shared" ref="K7:P7" si="4">SUM(K6:K6)</f>
        <v>29324.16</v>
      </c>
      <c r="L7" s="216"/>
      <c r="M7" s="216">
        <f t="shared" si="4"/>
        <v>10909.22</v>
      </c>
      <c r="N7" s="240"/>
      <c r="O7" s="216">
        <f t="shared" si="4"/>
        <v>253.914</v>
      </c>
      <c r="P7" s="207">
        <f t="shared" si="4"/>
        <v>390.8</v>
      </c>
      <c r="Q7" s="206"/>
      <c r="R7" s="207">
        <f t="shared" ref="R7:Z7" si="5">SUM(R6:R6)</f>
        <v>388.729</v>
      </c>
      <c r="S7" s="207"/>
      <c r="T7" s="207">
        <f t="shared" si="5"/>
        <v>145.37</v>
      </c>
      <c r="U7" s="207"/>
      <c r="V7" s="207">
        <f t="shared" si="5"/>
        <v>3.388</v>
      </c>
      <c r="W7" s="207">
        <f t="shared" si="5"/>
        <v>29340.2</v>
      </c>
      <c r="X7" s="207">
        <f t="shared" si="5"/>
        <v>29185.874</v>
      </c>
      <c r="Y7" s="207">
        <f t="shared" si="5"/>
        <v>10818.812</v>
      </c>
      <c r="Z7" s="207">
        <f t="shared" si="5"/>
        <v>252.413</v>
      </c>
    </row>
    <row r="8" ht="16" customHeight="1" spans="1:26">
      <c r="A8" s="208" t="s">
        <v>145</v>
      </c>
      <c r="B8" s="208"/>
      <c r="C8" s="208"/>
      <c r="D8" s="208"/>
      <c r="E8" s="208"/>
      <c r="F8" s="208"/>
      <c r="G8" s="208"/>
      <c r="H8" s="208"/>
      <c r="I8" s="208"/>
      <c r="J8" s="208"/>
      <c r="K8" s="208"/>
      <c r="L8" s="208"/>
      <c r="M8" s="208"/>
      <c r="N8" s="208"/>
      <c r="O8" s="208"/>
      <c r="P8" s="208"/>
      <c r="Q8" s="208"/>
      <c r="R8" s="208"/>
      <c r="S8" s="208"/>
      <c r="T8" s="208"/>
      <c r="U8" s="208"/>
      <c r="V8" s="208"/>
      <c r="W8" s="208"/>
      <c r="X8" s="208"/>
      <c r="Y8" s="208"/>
      <c r="Z8" s="208"/>
    </row>
    <row r="9" ht="16" customHeight="1" spans="1:28">
      <c r="A9" s="200" t="s">
        <v>57</v>
      </c>
      <c r="B9" s="209">
        <v>3511.18</v>
      </c>
      <c r="C9" s="202">
        <v>99.54</v>
      </c>
      <c r="D9" s="203">
        <v>3495.029</v>
      </c>
      <c r="E9" s="224">
        <v>218.45</v>
      </c>
      <c r="F9" s="203">
        <v>767.017</v>
      </c>
      <c r="G9" s="224">
        <v>7.5</v>
      </c>
      <c r="H9" s="203">
        <v>26.334</v>
      </c>
      <c r="I9" s="230"/>
      <c r="J9" s="230"/>
      <c r="K9" s="201"/>
      <c r="L9" s="201"/>
      <c r="M9" s="201"/>
      <c r="N9" s="201"/>
      <c r="O9" s="201"/>
      <c r="P9" s="230">
        <f>'平衡表（全厂）'!F43</f>
        <v>4786.73</v>
      </c>
      <c r="Q9" s="211">
        <f t="shared" si="0"/>
        <v>99.47</v>
      </c>
      <c r="R9" s="230">
        <f>'平衡表（全厂）'!H43</f>
        <v>4761.36</v>
      </c>
      <c r="S9" s="211">
        <f t="shared" ref="S9:S15" si="6">T9/P9*1000</f>
        <v>371.98</v>
      </c>
      <c r="T9" s="230">
        <f>'平衡表（全厂）'!J43</f>
        <v>1780.568</v>
      </c>
      <c r="U9" s="211">
        <f t="shared" ref="U9:U14" si="7">V9/P9*1000</f>
        <v>8.67</v>
      </c>
      <c r="V9" s="230">
        <f>'平衡表（全厂）'!L43</f>
        <v>41.501</v>
      </c>
      <c r="W9" s="244">
        <f>B9+I9-P9</f>
        <v>-1275.55</v>
      </c>
      <c r="X9" s="244">
        <f t="shared" si="1"/>
        <v>-1266.331</v>
      </c>
      <c r="Y9" s="244">
        <f t="shared" si="2"/>
        <v>-1013.551</v>
      </c>
      <c r="Z9" s="220">
        <f>H9+O9-V9</f>
        <v>-15.167</v>
      </c>
      <c r="AB9" s="189"/>
    </row>
    <row r="10" ht="16" customHeight="1" spans="1:28">
      <c r="A10" s="200" t="s">
        <v>58</v>
      </c>
      <c r="B10" s="209">
        <v>5248.4</v>
      </c>
      <c r="C10" s="202">
        <v>99.54</v>
      </c>
      <c r="D10" s="203">
        <v>5224.257</v>
      </c>
      <c r="E10" s="224">
        <v>218.45</v>
      </c>
      <c r="F10" s="203">
        <v>1146.513</v>
      </c>
      <c r="G10" s="224">
        <v>7.5</v>
      </c>
      <c r="H10" s="203">
        <v>39.363</v>
      </c>
      <c r="I10" s="230"/>
      <c r="J10" s="230"/>
      <c r="K10" s="201"/>
      <c r="L10" s="201"/>
      <c r="M10" s="201"/>
      <c r="N10" s="201"/>
      <c r="O10" s="201"/>
      <c r="P10" s="230">
        <f>'平衡表（全厂）'!F44</f>
        <v>4750.74</v>
      </c>
      <c r="Q10" s="211">
        <f t="shared" si="0"/>
        <v>99.47</v>
      </c>
      <c r="R10" s="230">
        <f>'平衡表（全厂）'!H44</f>
        <v>4725.561</v>
      </c>
      <c r="S10" s="211">
        <f t="shared" si="6"/>
        <v>371.98</v>
      </c>
      <c r="T10" s="230">
        <f>'平衡表（全厂）'!J44</f>
        <v>1767.18</v>
      </c>
      <c r="U10" s="211">
        <f t="shared" si="7"/>
        <v>8.67</v>
      </c>
      <c r="V10" s="230">
        <f>'平衡表（全厂）'!L44</f>
        <v>41.189</v>
      </c>
      <c r="W10" s="244">
        <f t="shared" ref="W10:W15" si="8">B10+I10-P10</f>
        <v>497.66</v>
      </c>
      <c r="X10" s="244">
        <f t="shared" si="1"/>
        <v>498.696</v>
      </c>
      <c r="Y10" s="244">
        <f t="shared" si="2"/>
        <v>-620.667</v>
      </c>
      <c r="Z10" s="220">
        <f t="shared" ref="Z10:Z15" si="9">H10+O10-V10</f>
        <v>-1.826</v>
      </c>
      <c r="AB10" s="189"/>
    </row>
    <row r="11" ht="16" customHeight="1" spans="1:29">
      <c r="A11" s="210" t="s">
        <v>60</v>
      </c>
      <c r="B11" s="211">
        <v>23.52</v>
      </c>
      <c r="C11" s="202">
        <v>13.84</v>
      </c>
      <c r="D11" s="203">
        <v>3.255</v>
      </c>
      <c r="E11" s="224">
        <v>33290.01</v>
      </c>
      <c r="F11" s="203">
        <v>782.981</v>
      </c>
      <c r="G11" s="224">
        <v>1394.98</v>
      </c>
      <c r="H11" s="203">
        <v>32.81</v>
      </c>
      <c r="I11" s="202"/>
      <c r="J11" s="202"/>
      <c r="K11" s="228"/>
      <c r="L11" s="228"/>
      <c r="M11" s="228"/>
      <c r="N11" s="228"/>
      <c r="O11" s="228"/>
      <c r="P11" s="201">
        <f>'平衡表（全厂）'!F47</f>
        <v>23.02</v>
      </c>
      <c r="Q11" s="211">
        <f t="shared" si="0"/>
        <v>13.84</v>
      </c>
      <c r="R11" s="242">
        <f>'平衡表（全厂）'!H47</f>
        <v>3.186</v>
      </c>
      <c r="S11" s="211">
        <f t="shared" si="6"/>
        <v>59040.01</v>
      </c>
      <c r="T11" s="242">
        <f>'平衡表（全厂）'!J47</f>
        <v>1359.101</v>
      </c>
      <c r="U11" s="206">
        <f t="shared" si="7"/>
        <v>1580.02</v>
      </c>
      <c r="V11" s="242">
        <f>'平衡表（全厂）'!L47</f>
        <v>36.372</v>
      </c>
      <c r="W11" s="244">
        <f t="shared" si="8"/>
        <v>0.5</v>
      </c>
      <c r="X11" s="244">
        <f t="shared" ref="X10:X15" si="10">D11+K11-R11</f>
        <v>0.069</v>
      </c>
      <c r="Y11" s="244">
        <f t="shared" ref="Y10:Y15" si="11">F11+M11-T11</f>
        <v>-576.12</v>
      </c>
      <c r="Z11" s="220">
        <f t="shared" si="9"/>
        <v>-3.562</v>
      </c>
      <c r="AA11" s="246"/>
      <c r="AB11" s="247"/>
      <c r="AC11" s="254"/>
    </row>
    <row r="12" ht="16" customHeight="1" spans="1:29">
      <c r="A12" s="210" t="s">
        <v>61</v>
      </c>
      <c r="B12" s="211">
        <v>21.41</v>
      </c>
      <c r="C12" s="202">
        <v>14.29</v>
      </c>
      <c r="D12" s="203">
        <v>3.059</v>
      </c>
      <c r="E12" s="224">
        <v>32870.01</v>
      </c>
      <c r="F12" s="203">
        <v>703.747</v>
      </c>
      <c r="G12" s="224">
        <v>1365.02</v>
      </c>
      <c r="H12" s="203">
        <v>29.225</v>
      </c>
      <c r="I12" s="202"/>
      <c r="J12" s="202"/>
      <c r="K12" s="321"/>
      <c r="L12" s="228"/>
      <c r="M12" s="228"/>
      <c r="N12" s="228"/>
      <c r="O12" s="228"/>
      <c r="P12" s="201">
        <f>'平衡表（全厂）'!F48</f>
        <v>24</v>
      </c>
      <c r="Q12" s="211">
        <f t="shared" si="0"/>
        <v>14.29</v>
      </c>
      <c r="R12" s="242">
        <f>'平衡表（全厂）'!H48</f>
        <v>3.43</v>
      </c>
      <c r="S12" s="211">
        <f t="shared" si="6"/>
        <v>64140</v>
      </c>
      <c r="T12" s="242">
        <f>'平衡表（全厂）'!J48</f>
        <v>1539.36</v>
      </c>
      <c r="U12" s="206">
        <f t="shared" si="7"/>
        <v>1860</v>
      </c>
      <c r="V12" s="242">
        <f>'平衡表（全厂）'!L48</f>
        <v>44.64</v>
      </c>
      <c r="W12" s="244">
        <f t="shared" si="8"/>
        <v>-2.59</v>
      </c>
      <c r="X12" s="244">
        <f t="shared" si="10"/>
        <v>-0.371</v>
      </c>
      <c r="Y12" s="244">
        <f t="shared" si="11"/>
        <v>-835.613</v>
      </c>
      <c r="Z12" s="220">
        <f t="shared" si="9"/>
        <v>-15.415</v>
      </c>
      <c r="AA12" s="246"/>
      <c r="AB12" s="247"/>
      <c r="AC12" s="254"/>
    </row>
    <row r="13" ht="16" customHeight="1" spans="1:29">
      <c r="A13" s="212" t="s">
        <v>62</v>
      </c>
      <c r="B13" s="211">
        <v>1882.61</v>
      </c>
      <c r="C13" s="202">
        <v>100</v>
      </c>
      <c r="D13" s="203">
        <v>1882.561</v>
      </c>
      <c r="E13" s="224">
        <v>6.02</v>
      </c>
      <c r="F13" s="203">
        <v>11.333</v>
      </c>
      <c r="G13" s="224">
        <v>0</v>
      </c>
      <c r="H13" s="203">
        <v>0</v>
      </c>
      <c r="I13" s="202"/>
      <c r="J13" s="202"/>
      <c r="K13" s="228"/>
      <c r="L13" s="228"/>
      <c r="M13" s="228"/>
      <c r="N13" s="228"/>
      <c r="O13" s="228"/>
      <c r="P13" s="201">
        <f>'平衡表（全厂）'!F49</f>
        <v>2790.79</v>
      </c>
      <c r="Q13" s="211">
        <f t="shared" si="0"/>
        <v>100</v>
      </c>
      <c r="R13" s="242">
        <f>'平衡表（全厂）'!H49</f>
        <v>2790.712</v>
      </c>
      <c r="S13" s="211">
        <f t="shared" si="6"/>
        <v>5.52</v>
      </c>
      <c r="T13" s="242">
        <f>'平衡表（全厂）'!J49</f>
        <v>15.405</v>
      </c>
      <c r="U13" s="206">
        <f t="shared" si="7"/>
        <v>0</v>
      </c>
      <c r="V13" s="242">
        <f>'平衡表（全厂）'!L49</f>
        <v>0</v>
      </c>
      <c r="W13" s="244">
        <f t="shared" si="8"/>
        <v>-908.18</v>
      </c>
      <c r="X13" s="244">
        <f t="shared" si="10"/>
        <v>-908.151</v>
      </c>
      <c r="Y13" s="244">
        <f t="shared" si="11"/>
        <v>-4.072</v>
      </c>
      <c r="Z13" s="220">
        <f t="shared" si="9"/>
        <v>0</v>
      </c>
      <c r="AA13" s="246"/>
      <c r="AB13" s="247"/>
      <c r="AC13" s="254"/>
    </row>
    <row r="14" ht="16" customHeight="1" spans="1:30">
      <c r="A14" s="212" t="s">
        <v>64</v>
      </c>
      <c r="B14" s="210">
        <v>8270</v>
      </c>
      <c r="C14" s="202">
        <v>48.52</v>
      </c>
      <c r="D14" s="203">
        <v>401.249</v>
      </c>
      <c r="E14" s="224">
        <v>0</v>
      </c>
      <c r="F14" s="203">
        <v>0</v>
      </c>
      <c r="G14" s="224">
        <v>0</v>
      </c>
      <c r="H14" s="203">
        <v>0</v>
      </c>
      <c r="I14" s="202"/>
      <c r="J14" s="202"/>
      <c r="K14" s="228"/>
      <c r="L14" s="228"/>
      <c r="M14" s="228"/>
      <c r="N14" s="228"/>
      <c r="O14" s="228"/>
      <c r="P14" s="211">
        <f>'平衡表（全厂）'!F51</f>
        <v>8450</v>
      </c>
      <c r="Q14" s="211">
        <f>R14/P14*1000</f>
        <v>48.75</v>
      </c>
      <c r="R14" s="242">
        <f>'平衡表（全厂）'!H51</f>
        <v>411.931</v>
      </c>
      <c r="S14" s="211">
        <f t="shared" si="6"/>
        <v>0</v>
      </c>
      <c r="T14" s="242">
        <v>0</v>
      </c>
      <c r="U14" s="211">
        <f t="shared" si="7"/>
        <v>0</v>
      </c>
      <c r="V14" s="242">
        <v>0</v>
      </c>
      <c r="W14" s="244">
        <f t="shared" si="8"/>
        <v>-180</v>
      </c>
      <c r="X14" s="244">
        <f t="shared" si="10"/>
        <v>-10.682</v>
      </c>
      <c r="Y14" s="244">
        <f t="shared" si="11"/>
        <v>0</v>
      </c>
      <c r="Z14" s="220">
        <f t="shared" si="9"/>
        <v>0</v>
      </c>
      <c r="AA14" s="246"/>
      <c r="AB14" s="246"/>
      <c r="AC14" s="254"/>
      <c r="AD14" s="255"/>
    </row>
    <row r="15" ht="16" customHeight="1" spans="1:29">
      <c r="A15" s="213" t="s">
        <v>65</v>
      </c>
      <c r="B15" s="201">
        <v>88.23</v>
      </c>
      <c r="C15" s="202">
        <v>100</v>
      </c>
      <c r="D15" s="203">
        <v>88.23</v>
      </c>
      <c r="E15" s="224">
        <v>6.02</v>
      </c>
      <c r="F15" s="203">
        <v>0.531</v>
      </c>
      <c r="G15" s="224"/>
      <c r="H15" s="203">
        <v>0</v>
      </c>
      <c r="I15" s="202"/>
      <c r="J15" s="202"/>
      <c r="K15" s="228"/>
      <c r="L15" s="228"/>
      <c r="M15" s="228"/>
      <c r="N15" s="228"/>
      <c r="O15" s="228"/>
      <c r="P15" s="201">
        <f>'平衡表（全厂）'!F53</f>
        <v>52.456</v>
      </c>
      <c r="Q15" s="211">
        <f t="shared" ref="Q15:Q20" si="12">R15/P15*100</f>
        <v>100</v>
      </c>
      <c r="R15" s="242">
        <f>'平衡表（全厂）'!H53</f>
        <v>52.456</v>
      </c>
      <c r="S15" s="211">
        <f t="shared" si="6"/>
        <v>5.53</v>
      </c>
      <c r="T15" s="242">
        <f>'平衡表（全厂）'!J53</f>
        <v>0.29</v>
      </c>
      <c r="U15" s="211"/>
      <c r="V15" s="242">
        <v>0</v>
      </c>
      <c r="W15" s="244">
        <f t="shared" si="8"/>
        <v>35.774</v>
      </c>
      <c r="X15" s="244">
        <f t="shared" si="10"/>
        <v>35.774</v>
      </c>
      <c r="Y15" s="244">
        <f t="shared" si="11"/>
        <v>0.241</v>
      </c>
      <c r="Z15" s="220">
        <f t="shared" si="9"/>
        <v>0</v>
      </c>
      <c r="AA15" s="246"/>
      <c r="AB15" s="247"/>
      <c r="AC15" s="254"/>
    </row>
    <row r="16" ht="16" customHeight="1" spans="1:29">
      <c r="A16" s="214" t="s">
        <v>214</v>
      </c>
      <c r="B16" s="215"/>
      <c r="C16" s="215"/>
      <c r="D16" s="216">
        <f t="shared" ref="D16:H16" si="13">SUM(D9:D15)</f>
        <v>11097.64</v>
      </c>
      <c r="E16" s="216"/>
      <c r="F16" s="216">
        <f t="shared" si="13"/>
        <v>3412.122</v>
      </c>
      <c r="G16" s="216"/>
      <c r="H16" s="216">
        <f t="shared" si="13"/>
        <v>127.732</v>
      </c>
      <c r="I16" s="215"/>
      <c r="J16" s="215"/>
      <c r="K16" s="231"/>
      <c r="L16" s="231"/>
      <c r="M16" s="231"/>
      <c r="N16" s="231"/>
      <c r="O16" s="231"/>
      <c r="P16" s="206"/>
      <c r="Q16" s="243"/>
      <c r="R16" s="216">
        <f t="shared" ref="R16:V16" si="14">SUM(R9:R15)</f>
        <v>12748.636</v>
      </c>
      <c r="S16" s="216"/>
      <c r="T16" s="216">
        <f t="shared" si="14"/>
        <v>6461.904</v>
      </c>
      <c r="U16" s="216"/>
      <c r="V16" s="216">
        <f t="shared" si="14"/>
        <v>163.702</v>
      </c>
      <c r="W16" s="244"/>
      <c r="X16" s="116">
        <f t="shared" ref="X16:Z16" si="15">SUM(X9:X15)</f>
        <v>-1650.996</v>
      </c>
      <c r="Y16" s="116">
        <f t="shared" si="15"/>
        <v>-3049.782</v>
      </c>
      <c r="Z16" s="116">
        <f t="shared" si="15"/>
        <v>-35.97</v>
      </c>
      <c r="AA16" s="248"/>
      <c r="AB16" s="249"/>
      <c r="AC16" s="256"/>
    </row>
    <row r="17" ht="16" customHeight="1" spans="1:29">
      <c r="A17" s="217" t="s">
        <v>152</v>
      </c>
      <c r="B17" s="218"/>
      <c r="C17" s="218"/>
      <c r="D17" s="218"/>
      <c r="E17" s="218"/>
      <c r="F17" s="218"/>
      <c r="G17" s="218"/>
      <c r="H17" s="225"/>
      <c r="I17" s="232" t="s">
        <v>215</v>
      </c>
      <c r="J17" s="233"/>
      <c r="K17" s="233"/>
      <c r="L17" s="233"/>
      <c r="M17" s="233"/>
      <c r="N17" s="233"/>
      <c r="O17" s="241"/>
      <c r="P17" s="232"/>
      <c r="Q17" s="233"/>
      <c r="R17" s="233"/>
      <c r="S17" s="233"/>
      <c r="T17" s="233"/>
      <c r="U17" s="233"/>
      <c r="V17" s="241"/>
      <c r="W17" s="232" t="s">
        <v>216</v>
      </c>
      <c r="X17" s="233"/>
      <c r="Y17" s="233"/>
      <c r="Z17" s="241"/>
      <c r="AA17" s="250"/>
      <c r="AB17" s="251"/>
      <c r="AC17" s="257"/>
    </row>
    <row r="18" ht="16" customHeight="1" spans="1:29">
      <c r="A18" s="267" t="s">
        <v>41</v>
      </c>
      <c r="B18" s="267">
        <v>135.4</v>
      </c>
      <c r="C18" s="267">
        <v>99.54</v>
      </c>
      <c r="D18" s="269">
        <v>134.777</v>
      </c>
      <c r="E18" s="260">
        <v>218.45</v>
      </c>
      <c r="F18" s="269">
        <v>29.578</v>
      </c>
      <c r="G18" s="260">
        <v>7.5</v>
      </c>
      <c r="H18" s="269">
        <v>1.016</v>
      </c>
      <c r="I18" s="267">
        <v>4027.28</v>
      </c>
      <c r="J18" s="275">
        <f>'平衡表（全厂）'!G46</f>
        <v>99.47</v>
      </c>
      <c r="K18" s="268">
        <f t="shared" ref="K18:K22" si="16">I18*J18/100</f>
        <v>4005.935</v>
      </c>
      <c r="L18" s="267">
        <f>'平衡表（全厂）'!I46</f>
        <v>371.98</v>
      </c>
      <c r="M18" s="268">
        <f>I18*L18/1000</f>
        <v>1498.068</v>
      </c>
      <c r="N18" s="322">
        <f>'平衡表（全厂）'!K46</f>
        <v>8.67</v>
      </c>
      <c r="O18" s="268">
        <f>I18*N18/1000</f>
        <v>34.917</v>
      </c>
      <c r="P18" s="259">
        <f>'平衡表（全厂）'!F46</f>
        <v>506.2</v>
      </c>
      <c r="Q18" s="304">
        <f t="shared" si="12"/>
        <v>99.47</v>
      </c>
      <c r="R18" s="269">
        <f>'平衡表（全厂）'!H46</f>
        <v>503.517</v>
      </c>
      <c r="S18" s="260">
        <f>T18/P18*1000</f>
        <v>371.98</v>
      </c>
      <c r="T18" s="269">
        <f>'平衡表（全厂）'!J46</f>
        <v>188.296</v>
      </c>
      <c r="U18" s="260">
        <f>V18/P18*1000</f>
        <v>8.67</v>
      </c>
      <c r="V18" s="269">
        <f>'平衡表（全厂）'!L46</f>
        <v>4.389</v>
      </c>
      <c r="W18" s="220">
        <f>B18+I18-P18</f>
        <v>3656.48</v>
      </c>
      <c r="X18" s="220">
        <f t="shared" ref="X18:X22" si="17">D18+K18-R18</f>
        <v>3637.195</v>
      </c>
      <c r="Y18" s="220">
        <f t="shared" ref="Y18:Y22" si="18">F18+M18-T18</f>
        <v>1339.35</v>
      </c>
      <c r="Z18" s="220">
        <f t="shared" ref="Z18:Z22" si="19">H18+O18-V18</f>
        <v>31.544</v>
      </c>
      <c r="AA18" s="311"/>
      <c r="AB18" s="312"/>
      <c r="AC18" s="314"/>
    </row>
    <row r="19" ht="16" customHeight="1" spans="1:29">
      <c r="A19" s="267" t="s">
        <v>217</v>
      </c>
      <c r="B19" s="267">
        <v>0</v>
      </c>
      <c r="C19" s="267"/>
      <c r="D19" s="269">
        <v>0</v>
      </c>
      <c r="E19" s="260"/>
      <c r="F19" s="269">
        <v>0</v>
      </c>
      <c r="G19" s="260"/>
      <c r="H19" s="269">
        <v>0</v>
      </c>
      <c r="I19" s="267">
        <v>13.8</v>
      </c>
      <c r="J19" s="275">
        <f>J25</f>
        <v>100</v>
      </c>
      <c r="K19" s="268">
        <f t="shared" si="16"/>
        <v>13.8</v>
      </c>
      <c r="L19" s="267"/>
      <c r="M19" s="268">
        <v>0</v>
      </c>
      <c r="N19" s="322"/>
      <c r="O19" s="268">
        <v>0</v>
      </c>
      <c r="P19" s="259">
        <v>0</v>
      </c>
      <c r="Q19" s="304"/>
      <c r="R19" s="269">
        <v>0</v>
      </c>
      <c r="S19" s="260"/>
      <c r="T19" s="269"/>
      <c r="U19" s="260"/>
      <c r="V19" s="269"/>
      <c r="W19" s="220">
        <f t="shared" ref="W18:W22" si="20">B19+I19-P19</f>
        <v>13.8</v>
      </c>
      <c r="X19" s="236">
        <f t="shared" si="17"/>
        <v>13.8</v>
      </c>
      <c r="Y19" s="220">
        <f t="shared" si="18"/>
        <v>0</v>
      </c>
      <c r="Z19" s="220">
        <f t="shared" si="19"/>
        <v>0</v>
      </c>
      <c r="AA19" s="311"/>
      <c r="AB19" s="312"/>
      <c r="AC19" s="314"/>
    </row>
    <row r="20" ht="16" customHeight="1" spans="1:30">
      <c r="A20" s="258" t="s">
        <v>63</v>
      </c>
      <c r="B20" s="259">
        <v>422.9</v>
      </c>
      <c r="C20" s="267">
        <v>16.45</v>
      </c>
      <c r="D20" s="269">
        <v>69.571</v>
      </c>
      <c r="E20" s="260">
        <v>68664.38</v>
      </c>
      <c r="F20" s="269">
        <v>29038.165</v>
      </c>
      <c r="G20" s="260">
        <v>1634.29</v>
      </c>
      <c r="H20" s="318">
        <v>691.14</v>
      </c>
      <c r="I20" s="202">
        <f>P20+W20-B20</f>
        <v>124.73</v>
      </c>
      <c r="J20" s="202">
        <f t="shared" ref="J20:J27" si="21">K20/I20*100</f>
        <v>14.9</v>
      </c>
      <c r="K20" s="228">
        <f t="shared" ref="K20:O20" si="22">R20+X20-D20</f>
        <v>18.583</v>
      </c>
      <c r="L20" s="202">
        <f t="shared" ref="L20:L27" si="23">M20/I20*1000</f>
        <v>49564.78</v>
      </c>
      <c r="M20" s="228">
        <f t="shared" si="22"/>
        <v>6182.215</v>
      </c>
      <c r="N20" s="202">
        <f>O20/I20*1000</f>
        <v>1438.54</v>
      </c>
      <c r="O20" s="228">
        <f t="shared" si="22"/>
        <v>179.429</v>
      </c>
      <c r="P20" s="259">
        <f>'平衡表（全厂）'!F50</f>
        <v>547.63</v>
      </c>
      <c r="Q20" s="275">
        <f t="shared" si="12"/>
        <v>16.1</v>
      </c>
      <c r="R20" s="261">
        <f>'平衡表（全厂）'!H50</f>
        <v>88.154</v>
      </c>
      <c r="S20" s="275">
        <f>T20/P20*1000</f>
        <v>64314.19</v>
      </c>
      <c r="T20" s="261">
        <f>'平衡表（全厂）'!J50</f>
        <v>35220.38</v>
      </c>
      <c r="U20" s="275">
        <f>V20/P20*1000</f>
        <v>1589.7</v>
      </c>
      <c r="V20" s="261">
        <f>'平衡表（全厂）'!L50</f>
        <v>870.569</v>
      </c>
      <c r="W20" s="326">
        <v>0</v>
      </c>
      <c r="X20" s="304">
        <v>0</v>
      </c>
      <c r="Y20" s="306">
        <v>0</v>
      </c>
      <c r="Z20" s="306">
        <v>0</v>
      </c>
      <c r="AA20" s="329"/>
      <c r="AB20" s="329"/>
      <c r="AC20" s="332"/>
      <c r="AD20" s="333"/>
    </row>
    <row r="21" ht="16" customHeight="1" spans="1:30">
      <c r="A21" s="258" t="s">
        <v>69</v>
      </c>
      <c r="B21" s="259">
        <v>0</v>
      </c>
      <c r="C21" s="267"/>
      <c r="D21" s="269">
        <v>0</v>
      </c>
      <c r="E21" s="260"/>
      <c r="F21" s="269">
        <v>0</v>
      </c>
      <c r="G21" s="260"/>
      <c r="H21" s="318">
        <v>0</v>
      </c>
      <c r="I21" s="268">
        <v>28.9</v>
      </c>
      <c r="J21" s="267">
        <f t="shared" si="21"/>
        <v>99.97</v>
      </c>
      <c r="K21" s="268">
        <v>28.891</v>
      </c>
      <c r="L21" s="322">
        <f t="shared" si="23"/>
        <v>5.64</v>
      </c>
      <c r="M21" s="268">
        <v>0.163</v>
      </c>
      <c r="N21" s="322"/>
      <c r="O21" s="268">
        <v>0</v>
      </c>
      <c r="P21" s="259">
        <f>'平衡表（全厂）'!F52</f>
        <v>2.16</v>
      </c>
      <c r="Q21" s="275"/>
      <c r="R21" s="261">
        <f>'平衡表（全厂）'!H52</f>
        <v>2.16</v>
      </c>
      <c r="S21" s="325"/>
      <c r="T21" s="261">
        <f>'平衡表（全厂）'!J52</f>
        <v>0</v>
      </c>
      <c r="U21" s="325"/>
      <c r="V21" s="261">
        <f>'平衡表（全厂）'!L52</f>
        <v>0</v>
      </c>
      <c r="W21" s="220">
        <f t="shared" si="20"/>
        <v>26.74</v>
      </c>
      <c r="X21" s="236">
        <f t="shared" si="17"/>
        <v>26.73</v>
      </c>
      <c r="Y21" s="220">
        <f t="shared" si="18"/>
        <v>0.163</v>
      </c>
      <c r="Z21" s="220">
        <f t="shared" si="19"/>
        <v>0</v>
      </c>
      <c r="AA21" s="329"/>
      <c r="AB21" s="329"/>
      <c r="AC21" s="332"/>
      <c r="AD21" s="333"/>
    </row>
    <row r="22" ht="16" customHeight="1" spans="1:30">
      <c r="A22" s="258" t="s">
        <v>193</v>
      </c>
      <c r="B22" s="259">
        <v>0</v>
      </c>
      <c r="C22" s="267"/>
      <c r="D22" s="269">
        <v>0</v>
      </c>
      <c r="E22" s="260"/>
      <c r="F22" s="269">
        <v>0</v>
      </c>
      <c r="G22" s="260"/>
      <c r="H22" s="318">
        <v>0</v>
      </c>
      <c r="I22" s="268">
        <v>35.22</v>
      </c>
      <c r="J22" s="267">
        <f>J25</f>
        <v>100</v>
      </c>
      <c r="K22" s="268">
        <f t="shared" si="16"/>
        <v>35.22</v>
      </c>
      <c r="L22" s="322">
        <f>L25</f>
        <v>5.52</v>
      </c>
      <c r="M22" s="268">
        <f>I22*L22/1000</f>
        <v>0.194</v>
      </c>
      <c r="N22" s="322"/>
      <c r="O22" s="268"/>
      <c r="P22" s="259">
        <v>0</v>
      </c>
      <c r="Q22" s="275"/>
      <c r="R22" s="261">
        <v>0</v>
      </c>
      <c r="S22" s="325"/>
      <c r="T22" s="261">
        <v>0</v>
      </c>
      <c r="U22" s="325"/>
      <c r="V22" s="261">
        <v>0</v>
      </c>
      <c r="W22" s="220">
        <f t="shared" si="20"/>
        <v>35.22</v>
      </c>
      <c r="X22" s="220">
        <f t="shared" si="17"/>
        <v>35.22</v>
      </c>
      <c r="Y22" s="220">
        <f t="shared" si="18"/>
        <v>0.194</v>
      </c>
      <c r="Z22" s="220">
        <f t="shared" si="19"/>
        <v>0</v>
      </c>
      <c r="AA22" s="329"/>
      <c r="AB22" s="329"/>
      <c r="AC22" s="332"/>
      <c r="AD22" s="333"/>
    </row>
    <row r="23" ht="16" customHeight="1" spans="1:29">
      <c r="A23" s="214" t="s">
        <v>214</v>
      </c>
      <c r="B23" s="215"/>
      <c r="C23" s="215"/>
      <c r="D23" s="216">
        <f t="shared" ref="D23:H23" si="24">SUM(D18:D22)</f>
        <v>204.348</v>
      </c>
      <c r="E23" s="216"/>
      <c r="F23" s="216">
        <f t="shared" si="24"/>
        <v>29067.743</v>
      </c>
      <c r="G23" s="216"/>
      <c r="H23" s="216">
        <f t="shared" si="24"/>
        <v>692.156</v>
      </c>
      <c r="I23" s="215"/>
      <c r="J23" s="215"/>
      <c r="K23" s="231">
        <f t="shared" ref="K23:O23" si="25">SUM(K18:K22)</f>
        <v>4102.429</v>
      </c>
      <c r="L23" s="231"/>
      <c r="M23" s="231">
        <f t="shared" si="25"/>
        <v>7680.64</v>
      </c>
      <c r="N23" s="231"/>
      <c r="O23" s="231">
        <f t="shared" si="25"/>
        <v>214.346</v>
      </c>
      <c r="P23" s="206"/>
      <c r="Q23" s="243"/>
      <c r="R23" s="216">
        <f t="shared" ref="R23:V23" si="26">SUM(R18:R22)</f>
        <v>593.831</v>
      </c>
      <c r="S23" s="216"/>
      <c r="T23" s="216">
        <f t="shared" si="26"/>
        <v>35408.676</v>
      </c>
      <c r="U23" s="216"/>
      <c r="V23" s="216">
        <f t="shared" si="26"/>
        <v>874.958</v>
      </c>
      <c r="W23" s="116"/>
      <c r="X23" s="116">
        <f t="shared" ref="X23:Z23" si="27">SUM(X18:X22)</f>
        <v>3712.945</v>
      </c>
      <c r="Y23" s="116">
        <f t="shared" si="27"/>
        <v>1339.707</v>
      </c>
      <c r="Z23" s="116">
        <f t="shared" si="27"/>
        <v>31.544</v>
      </c>
      <c r="AA23" s="248"/>
      <c r="AB23" s="249"/>
      <c r="AC23" s="256"/>
    </row>
    <row r="24" ht="16" customHeight="1" spans="1:29">
      <c r="A24" s="219" t="s">
        <v>155</v>
      </c>
      <c r="B24" s="219"/>
      <c r="C24" s="219"/>
      <c r="D24" s="219"/>
      <c r="E24" s="219"/>
      <c r="F24" s="219"/>
      <c r="G24" s="219"/>
      <c r="H24" s="219"/>
      <c r="I24" s="232" t="s">
        <v>195</v>
      </c>
      <c r="J24" s="233"/>
      <c r="K24" s="233"/>
      <c r="L24" s="233"/>
      <c r="M24" s="233"/>
      <c r="N24" s="233"/>
      <c r="O24" s="241"/>
      <c r="P24" s="219"/>
      <c r="Q24" s="219"/>
      <c r="R24" s="219"/>
      <c r="S24" s="219"/>
      <c r="T24" s="219"/>
      <c r="U24" s="219"/>
      <c r="V24" s="219"/>
      <c r="W24" s="232" t="s">
        <v>218</v>
      </c>
      <c r="X24" s="233"/>
      <c r="Y24" s="233"/>
      <c r="Z24" s="241"/>
      <c r="AA24" s="250"/>
      <c r="AB24" s="251"/>
      <c r="AC24" s="257"/>
    </row>
    <row r="25" ht="16" customHeight="1" spans="1:29">
      <c r="A25" s="306" t="s">
        <v>67</v>
      </c>
      <c r="B25" s="315">
        <v>3106.2672</v>
      </c>
      <c r="C25" s="316">
        <v>100</v>
      </c>
      <c r="D25" s="317">
        <v>3106.2112</v>
      </c>
      <c r="E25" s="316">
        <v>5.9</v>
      </c>
      <c r="F25" s="319">
        <v>18.316</v>
      </c>
      <c r="G25" s="320"/>
      <c r="H25" s="319"/>
      <c r="I25" s="323">
        <v>23055.7948</v>
      </c>
      <c r="J25" s="304">
        <f t="shared" si="21"/>
        <v>100</v>
      </c>
      <c r="K25" s="323">
        <v>23055.3476</v>
      </c>
      <c r="L25" s="304">
        <f t="shared" si="23"/>
        <v>5.52</v>
      </c>
      <c r="M25" s="306">
        <v>127.381</v>
      </c>
      <c r="N25" s="306"/>
      <c r="O25" s="306"/>
      <c r="P25" s="323">
        <f>'平衡表（全厂）'!F54</f>
        <v>3412.6304</v>
      </c>
      <c r="Q25" s="304">
        <f t="shared" ref="Q25:Q27" si="28">R25/P25*100</f>
        <v>100</v>
      </c>
      <c r="R25" s="323">
        <f>'平衡表（全厂）'!H54</f>
        <v>3412.5447</v>
      </c>
      <c r="S25" s="304">
        <f t="shared" ref="S25:S27" si="29">T25/P25*1000</f>
        <v>6.13</v>
      </c>
      <c r="T25" s="306">
        <f>'平衡表（全厂）'!J54</f>
        <v>20.907</v>
      </c>
      <c r="U25" s="306"/>
      <c r="V25" s="306"/>
      <c r="W25" s="235">
        <f t="shared" ref="W25:W27" si="30">B25+I25-P25</f>
        <v>22749.4316</v>
      </c>
      <c r="X25" s="235">
        <f t="shared" ref="X25:X27" si="31">D25+K25-R25</f>
        <v>22749.0141</v>
      </c>
      <c r="Y25" s="220">
        <f t="shared" ref="Y25:Y27" si="32">F25+M25-T25</f>
        <v>124.79</v>
      </c>
      <c r="Z25" s="220"/>
      <c r="AA25" s="311"/>
      <c r="AB25" s="312"/>
      <c r="AC25" s="314"/>
    </row>
    <row r="26" ht="16" customHeight="1" spans="1:29">
      <c r="A26" s="306" t="s">
        <v>88</v>
      </c>
      <c r="B26" s="315">
        <v>65.4948</v>
      </c>
      <c r="C26" s="316">
        <v>99.99</v>
      </c>
      <c r="D26" s="317">
        <v>65.4883</v>
      </c>
      <c r="E26" s="320">
        <v>0</v>
      </c>
      <c r="F26" s="319">
        <v>0</v>
      </c>
      <c r="G26" s="320"/>
      <c r="H26" s="319"/>
      <c r="I26" s="323">
        <v>350.8835</v>
      </c>
      <c r="J26" s="304">
        <f t="shared" si="21"/>
        <v>99.99</v>
      </c>
      <c r="K26" s="323">
        <v>350.8483</v>
      </c>
      <c r="L26" s="304">
        <f t="shared" si="23"/>
        <v>0.27</v>
      </c>
      <c r="M26" s="306">
        <v>0.096</v>
      </c>
      <c r="N26" s="306"/>
      <c r="O26" s="306"/>
      <c r="P26" s="323">
        <f>'平衡表（全厂）'!F55</f>
        <v>120.2117</v>
      </c>
      <c r="Q26" s="304">
        <f t="shared" si="28"/>
        <v>99.99</v>
      </c>
      <c r="R26" s="323">
        <f>'平衡表（全厂）'!H55</f>
        <v>120.1996</v>
      </c>
      <c r="S26" s="304">
        <f t="shared" si="29"/>
        <v>0</v>
      </c>
      <c r="T26" s="306">
        <f>'平衡表（全厂）'!J55</f>
        <v>0</v>
      </c>
      <c r="U26" s="306"/>
      <c r="V26" s="306"/>
      <c r="W26" s="235">
        <f t="shared" si="30"/>
        <v>296.1666</v>
      </c>
      <c r="X26" s="235">
        <f t="shared" si="31"/>
        <v>296.137</v>
      </c>
      <c r="Y26" s="220">
        <f t="shared" si="32"/>
        <v>0.096</v>
      </c>
      <c r="Z26" s="220"/>
      <c r="AA26" s="311"/>
      <c r="AB26" s="312"/>
      <c r="AC26" s="314"/>
    </row>
    <row r="27" ht="16" customHeight="1" spans="1:29">
      <c r="A27" s="306" t="s">
        <v>69</v>
      </c>
      <c r="B27" s="315">
        <v>9.8942</v>
      </c>
      <c r="C27" s="316">
        <v>99.99</v>
      </c>
      <c r="D27" s="317">
        <v>9.8932</v>
      </c>
      <c r="E27" s="320">
        <v>0</v>
      </c>
      <c r="F27" s="319">
        <v>0</v>
      </c>
      <c r="G27" s="320"/>
      <c r="H27" s="319"/>
      <c r="I27" s="323">
        <v>10.7953</v>
      </c>
      <c r="J27" s="304">
        <f t="shared" si="21"/>
        <v>99.99</v>
      </c>
      <c r="K27" s="323">
        <v>10.7942</v>
      </c>
      <c r="L27" s="304">
        <f t="shared" si="23"/>
        <v>0</v>
      </c>
      <c r="M27" s="306">
        <v>0</v>
      </c>
      <c r="N27" s="306"/>
      <c r="O27" s="306"/>
      <c r="P27" s="323">
        <f>'平衡表（全厂）'!F56</f>
        <v>10.7953</v>
      </c>
      <c r="Q27" s="304">
        <f t="shared" si="28"/>
        <v>99.99</v>
      </c>
      <c r="R27" s="323">
        <f>'平衡表（全厂）'!H56</f>
        <v>10.7942</v>
      </c>
      <c r="S27" s="304">
        <f t="shared" si="29"/>
        <v>0</v>
      </c>
      <c r="T27" s="306">
        <f>'平衡表（全厂）'!J56</f>
        <v>0</v>
      </c>
      <c r="U27" s="306"/>
      <c r="V27" s="306"/>
      <c r="W27" s="235">
        <f t="shared" si="30"/>
        <v>9.8942</v>
      </c>
      <c r="X27" s="235">
        <f t="shared" si="31"/>
        <v>9.8932</v>
      </c>
      <c r="Y27" s="220">
        <f t="shared" si="32"/>
        <v>0</v>
      </c>
      <c r="Z27" s="220"/>
      <c r="AA27" s="311"/>
      <c r="AB27" s="312"/>
      <c r="AC27" s="314"/>
    </row>
    <row r="28" ht="16" customHeight="1" spans="1:29">
      <c r="A28" s="214" t="s">
        <v>214</v>
      </c>
      <c r="B28" s="222">
        <f t="shared" ref="B28:F28" si="33">SUM(B25:B27)</f>
        <v>3181.6562</v>
      </c>
      <c r="C28" s="223"/>
      <c r="D28" s="222">
        <f t="shared" si="33"/>
        <v>3181.5927</v>
      </c>
      <c r="E28" s="223"/>
      <c r="F28" s="223">
        <f t="shared" si="33"/>
        <v>18.316</v>
      </c>
      <c r="G28" s="223"/>
      <c r="H28" s="223"/>
      <c r="I28" s="237">
        <f t="shared" ref="I28:M28" si="34">SUM(I25:I27)</f>
        <v>23417.4736</v>
      </c>
      <c r="J28" s="117"/>
      <c r="K28" s="237">
        <f t="shared" si="34"/>
        <v>23416.9901</v>
      </c>
      <c r="L28" s="117"/>
      <c r="M28" s="117">
        <f t="shared" si="34"/>
        <v>127.477</v>
      </c>
      <c r="N28" s="117"/>
      <c r="O28" s="117"/>
      <c r="P28" s="237">
        <f t="shared" ref="P28:T28" si="35">SUM(P25:P27)</f>
        <v>3543.6374</v>
      </c>
      <c r="Q28" s="117"/>
      <c r="R28" s="237">
        <f t="shared" si="35"/>
        <v>3543.5385</v>
      </c>
      <c r="S28" s="117"/>
      <c r="T28" s="117">
        <f t="shared" si="35"/>
        <v>20.907</v>
      </c>
      <c r="U28" s="117"/>
      <c r="V28" s="117"/>
      <c r="W28" s="237">
        <f t="shared" ref="W28:Y28" si="36">SUM(W25:W27)</f>
        <v>23055.4924</v>
      </c>
      <c r="X28" s="237">
        <f t="shared" si="36"/>
        <v>23055.0443</v>
      </c>
      <c r="Y28" s="117">
        <f t="shared" si="36"/>
        <v>124.886</v>
      </c>
      <c r="Z28" s="117"/>
      <c r="AA28" s="252"/>
      <c r="AB28" s="252"/>
      <c r="AC28" s="252"/>
    </row>
    <row r="29" ht="17" customHeight="1" spans="1:26">
      <c r="A29" s="116" t="s">
        <v>161</v>
      </c>
      <c r="B29" s="116"/>
      <c r="C29" s="117" t="s">
        <v>162</v>
      </c>
      <c r="D29" s="117" t="s">
        <v>162</v>
      </c>
      <c r="E29" s="129"/>
      <c r="F29" s="117">
        <f>K28</f>
        <v>23416.99</v>
      </c>
      <c r="G29" s="117"/>
      <c r="H29" s="117"/>
      <c r="I29" s="139">
        <f ca="1">F29/F30*100</f>
        <v>99.93</v>
      </c>
      <c r="J29" s="140"/>
      <c r="K29" s="117" t="s">
        <v>163</v>
      </c>
      <c r="L29" s="117"/>
      <c r="M29" s="117" t="s">
        <v>162</v>
      </c>
      <c r="N29" s="154">
        <f>M20</f>
        <v>6182.215</v>
      </c>
      <c r="O29" s="155"/>
      <c r="P29" s="167"/>
      <c r="Q29" s="139">
        <f>N29/N30*100</f>
        <v>98.59</v>
      </c>
      <c r="R29" s="140"/>
      <c r="S29" s="117" t="s">
        <v>164</v>
      </c>
      <c r="T29" s="117"/>
      <c r="U29" s="117" t="s">
        <v>162</v>
      </c>
      <c r="V29" s="117"/>
      <c r="W29" s="117">
        <f>O20</f>
        <v>179.429</v>
      </c>
      <c r="X29" s="117"/>
      <c r="Y29" s="139">
        <f>W29/W30*100</f>
        <v>98.84</v>
      </c>
      <c r="Z29" s="140"/>
    </row>
    <row r="30" ht="17" customHeight="1" spans="1:26">
      <c r="A30" s="116"/>
      <c r="B30" s="116"/>
      <c r="C30" s="118" t="s">
        <v>165</v>
      </c>
      <c r="D30" s="118" t="s">
        <v>165</v>
      </c>
      <c r="E30" s="129"/>
      <c r="F30" s="117">
        <f ca="1">X7+X16-K23</f>
        <v>23432.449</v>
      </c>
      <c r="G30" s="117"/>
      <c r="H30" s="117"/>
      <c r="I30" s="141"/>
      <c r="J30" s="142"/>
      <c r="K30" s="117"/>
      <c r="L30" s="117"/>
      <c r="M30" s="118" t="s">
        <v>165</v>
      </c>
      <c r="N30" s="154">
        <f>Y7+Y16-(M23-M20)</f>
        <v>6270.605</v>
      </c>
      <c r="O30" s="155"/>
      <c r="P30" s="167"/>
      <c r="Q30" s="141"/>
      <c r="R30" s="142"/>
      <c r="S30" s="117"/>
      <c r="T30" s="117"/>
      <c r="U30" s="117" t="s">
        <v>165</v>
      </c>
      <c r="V30" s="117"/>
      <c r="W30" s="117">
        <f>Z7+Z16-(O23-O20)</f>
        <v>181.526</v>
      </c>
      <c r="X30" s="117"/>
      <c r="Y30" s="141"/>
      <c r="Z30" s="142"/>
    </row>
    <row r="31" ht="25" customHeight="1" spans="1:26">
      <c r="A31" s="117" t="s">
        <v>166</v>
      </c>
      <c r="B31" s="119" t="s">
        <v>219</v>
      </c>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25" customHeight="1" spans="1:26">
      <c r="A32" s="117"/>
      <c r="B32" s="119" t="s">
        <v>220</v>
      </c>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25" customHeight="1" spans="1:26">
      <c r="A33" s="117"/>
      <c r="B33" s="119" t="s">
        <v>221</v>
      </c>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7" customHeight="1" spans="1:26">
      <c r="A34" s="116" t="s">
        <v>222</v>
      </c>
      <c r="B34" s="116"/>
      <c r="C34" s="120" t="s">
        <v>223</v>
      </c>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7" customHeight="1" spans="1:29">
      <c r="A35" s="116"/>
      <c r="B35" s="116"/>
      <c r="C35" s="121" t="s">
        <v>224</v>
      </c>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B35" s="189"/>
      <c r="AC35" s="194"/>
    </row>
    <row r="36" ht="17" customHeight="1" spans="1:26">
      <c r="A36" s="116"/>
      <c r="B36" s="116"/>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ht="36" customHeight="1" spans="1:26">
      <c r="A37" s="123" t="s">
        <v>225</v>
      </c>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7" customHeight="1" spans="1:26">
      <c r="A38" s="123"/>
      <c r="B38" s="123"/>
      <c r="C38" s="123"/>
      <c r="D38" s="123"/>
      <c r="E38" s="123"/>
      <c r="F38" s="130" t="s">
        <v>169</v>
      </c>
      <c r="G38" s="130"/>
      <c r="H38" s="130"/>
      <c r="I38" s="238">
        <v>99.89</v>
      </c>
      <c r="J38" s="144" t="s">
        <v>199</v>
      </c>
      <c r="K38" s="145"/>
      <c r="L38" s="156"/>
      <c r="M38" s="157" t="s">
        <v>170</v>
      </c>
      <c r="N38" s="158"/>
      <c r="O38" s="324">
        <v>98.34</v>
      </c>
      <c r="P38" s="168" t="s">
        <v>199</v>
      </c>
      <c r="Q38" s="145"/>
      <c r="R38" s="169">
        <v>96.9</v>
      </c>
      <c r="S38" s="157" t="s">
        <v>171</v>
      </c>
      <c r="T38" s="158"/>
      <c r="U38" s="327">
        <v>98.78</v>
      </c>
      <c r="V38" s="328"/>
      <c r="W38" s="168" t="s">
        <v>199</v>
      </c>
      <c r="X38" s="145"/>
      <c r="Y38" s="163"/>
      <c r="Z38" s="164"/>
    </row>
    <row r="39" ht="18" customHeight="1" spans="6:26">
      <c r="F39" s="178" t="s">
        <v>226</v>
      </c>
      <c r="G39" s="227"/>
      <c r="H39" s="179"/>
      <c r="I39" s="239">
        <v>99.75</v>
      </c>
      <c r="J39" s="148"/>
      <c r="K39" s="148"/>
      <c r="L39" s="160" t="s">
        <v>200</v>
      </c>
      <c r="M39" s="160"/>
      <c r="N39" s="160" t="s">
        <v>201</v>
      </c>
      <c r="O39" s="160"/>
      <c r="P39" s="160" t="s">
        <v>202</v>
      </c>
      <c r="Q39" s="160"/>
      <c r="S39" s="170"/>
      <c r="T39" s="174" t="s">
        <v>203</v>
      </c>
      <c r="U39" s="175"/>
      <c r="V39" s="174" t="s">
        <v>227</v>
      </c>
      <c r="W39" s="175"/>
      <c r="X39" s="183" t="s">
        <v>205</v>
      </c>
      <c r="Y39" s="184" t="s">
        <v>206</v>
      </c>
      <c r="Z39" s="184"/>
    </row>
    <row r="40" ht="18" customHeight="1" spans="10:26">
      <c r="J40" s="149" t="s">
        <v>228</v>
      </c>
      <c r="K40" s="149"/>
      <c r="L40" s="161"/>
      <c r="M40" s="161"/>
      <c r="N40" s="161">
        <f>N41+M28</f>
        <v>39.0870000000006</v>
      </c>
      <c r="O40" s="161"/>
      <c r="P40" s="161"/>
      <c r="Q40" s="161"/>
      <c r="S40" s="54" t="s">
        <v>183</v>
      </c>
      <c r="T40" s="176">
        <f>D16</f>
        <v>11097.64</v>
      </c>
      <c r="U40" s="177"/>
      <c r="V40" s="176">
        <f>R16</f>
        <v>12748.636</v>
      </c>
      <c r="W40" s="177"/>
      <c r="X40" s="176">
        <f>D7+D16+D23+D28</f>
        <v>14734.0237</v>
      </c>
      <c r="Y40" s="226">
        <f>R7+R16+R23+R28</f>
        <v>17274.7345</v>
      </c>
      <c r="Z40" s="226"/>
    </row>
    <row r="41" ht="18" customHeight="1" spans="10:26">
      <c r="J41" s="149" t="s">
        <v>229</v>
      </c>
      <c r="K41" s="149"/>
      <c r="L41" s="162">
        <f ca="1">F29-F30</f>
        <v>-15.4589999999989</v>
      </c>
      <c r="M41" s="162"/>
      <c r="N41" s="163">
        <f>N29-N30</f>
        <v>-88.3899999999994</v>
      </c>
      <c r="O41" s="164"/>
      <c r="P41" s="163">
        <f>W29-W30</f>
        <v>-2.09700000000001</v>
      </c>
      <c r="Q41" s="164"/>
      <c r="S41" s="54" t="s">
        <v>185</v>
      </c>
      <c r="T41" s="176">
        <f>F16</f>
        <v>3412.122</v>
      </c>
      <c r="U41" s="177"/>
      <c r="V41" s="176">
        <f>T16</f>
        <v>6461.904</v>
      </c>
      <c r="W41" s="177"/>
      <c r="X41" s="176">
        <f>F7+F16+F23+F28</f>
        <v>32553.143</v>
      </c>
      <c r="Y41" s="226">
        <f>T7+T16+T23+T28</f>
        <v>42036.857</v>
      </c>
      <c r="Z41" s="226"/>
    </row>
    <row r="42" ht="18" customHeight="1" spans="10:26">
      <c r="J42" s="149" t="s">
        <v>208</v>
      </c>
      <c r="K42" s="149"/>
      <c r="L42" s="162">
        <v>-26.3230000000003</v>
      </c>
      <c r="M42" s="162"/>
      <c r="N42" s="163">
        <v>-147.632</v>
      </c>
      <c r="O42" s="164"/>
      <c r="P42" s="163">
        <v>-2.255</v>
      </c>
      <c r="Q42" s="164"/>
      <c r="S42" s="54" t="s">
        <v>187</v>
      </c>
      <c r="T42" s="176">
        <f>H16</f>
        <v>127.732</v>
      </c>
      <c r="U42" s="177"/>
      <c r="V42" s="176">
        <f>V16</f>
        <v>163.702</v>
      </c>
      <c r="W42" s="177"/>
      <c r="X42" s="176">
        <f>H7+H16+H23+H28</f>
        <v>821.775</v>
      </c>
      <c r="Y42" s="226">
        <f>V7+V16+V23+V28</f>
        <v>1042.048</v>
      </c>
      <c r="Z42" s="226"/>
    </row>
    <row r="43" ht="18" customHeight="1" spans="19:26">
      <c r="S43" s="171"/>
      <c r="T43" s="176" t="s">
        <v>189</v>
      </c>
      <c r="U43" s="177"/>
      <c r="V43" s="176" t="s">
        <v>189</v>
      </c>
      <c r="W43" s="177"/>
      <c r="X43" s="54" t="s">
        <v>188</v>
      </c>
      <c r="Y43" s="330" t="s">
        <v>188</v>
      </c>
      <c r="Z43" s="331"/>
    </row>
    <row r="44" ht="18" customHeight="1" spans="9:26">
      <c r="I44" s="29">
        <f>X7+X16</f>
        <v>27534.878</v>
      </c>
      <c r="S44" s="54" t="s">
        <v>183</v>
      </c>
      <c r="T44" s="178">
        <v>11097.64</v>
      </c>
      <c r="U44" s="179"/>
      <c r="V44" s="176">
        <f>'平衡表（全厂）'!H57--'平衡表（全厂）'!H37-'平衡表（全厂）'!H38-'平衡表（全厂）'!H42-'平衡表（全厂）'!H46-'平衡表（全厂）'!H50-'平衡表（全厂）'!H52-'平衡表（全厂）'!H54-'平衡表（全厂）'!H55-'平衡表（全厂）'!H56-'平衡表（全厂）'!H45</f>
        <v>12748.636</v>
      </c>
      <c r="W44" s="177"/>
      <c r="X44" s="149">
        <f>250.443+11097.64+204.348+3181.5927</f>
        <v>14734.0237</v>
      </c>
      <c r="Y44" s="226">
        <f>'平衡表（全厂）'!H57-'平衡表（全厂）'!H37-'平衡表（全厂）'!H38-'平衡表（全厂）'!H42</f>
        <v>17274.7345</v>
      </c>
      <c r="Z44" s="226"/>
    </row>
    <row r="45" ht="18" customHeight="1" spans="9:26">
      <c r="I45" s="29">
        <f>K28</f>
        <v>23416.9901</v>
      </c>
      <c r="S45" s="54" t="s">
        <v>185</v>
      </c>
      <c r="T45" s="178">
        <v>3412.122</v>
      </c>
      <c r="U45" s="179"/>
      <c r="V45" s="176">
        <f>'平衡表（全厂）'!J57-'平衡表（全厂）'!J37-'平衡表（全厂）'!J38-'平衡表（全厂）'!J42-'平衡表（全厂）'!J45-'平衡表（全厂）'!J46-'平衡表（全厂）'!J50-'平衡表（全厂）'!J52-'平衡表（全厂）'!J54-'平衡表（全厂）'!J55-'平衡表（全厂）'!J56-'平衡表（全厂）'!J39-'平衡表（全厂）'!J40-'平衡表（全厂）'!J41</f>
        <v>6461.90399999999</v>
      </c>
      <c r="W45" s="177"/>
      <c r="X45" s="149">
        <f>54.962+3412.122+29067.743+18.316</f>
        <v>32553.143</v>
      </c>
      <c r="Y45" s="226">
        <f>'平衡表（全厂）'!J57-'平衡表（全厂）'!J37-'平衡表（全厂）'!J38-'平衡表（全厂）'!J42-'平衡表（全厂）'!J39-'平衡表（全厂）'!J40-'平衡表（全厂）'!J41</f>
        <v>42036.857</v>
      </c>
      <c r="Z45" s="226"/>
    </row>
    <row r="46" ht="18" customHeight="1" spans="9:26">
      <c r="I46" s="29">
        <f>I45/I44*100</f>
        <v>85.0448296883683</v>
      </c>
      <c r="S46" s="54" t="s">
        <v>187</v>
      </c>
      <c r="T46" s="178">
        <v>127.732</v>
      </c>
      <c r="U46" s="179"/>
      <c r="V46" s="176">
        <f>'平衡表（全厂）'!L57-'平衡表（全厂）'!L42-'平衡表（全厂）'!L45-'平衡表（全厂）'!L46-'平衡表（全厂）'!L50-'平衡表（全厂）'!L52-'平衡表（全厂）'!L54-'平衡表（全厂）'!L55-'平衡表（全厂）'!L56</f>
        <v>163.702</v>
      </c>
      <c r="W46" s="177"/>
      <c r="X46" s="149">
        <f>1.887+127.732+692.156</f>
        <v>821.775</v>
      </c>
      <c r="Y46" s="226">
        <f>'平衡表（全厂）'!L57-'平衡表（全厂）'!L42</f>
        <v>1042.048</v>
      </c>
      <c r="Z46" s="226"/>
    </row>
    <row r="47" ht="18" customHeight="1" spans="16:26">
      <c r="P47" s="29"/>
      <c r="S47" s="54"/>
      <c r="T47" s="178"/>
      <c r="U47" s="179"/>
      <c r="V47" s="176"/>
      <c r="W47" s="177"/>
      <c r="X47" s="187"/>
      <c r="Y47" s="184"/>
      <c r="Z47" s="184"/>
    </row>
    <row r="48" ht="18" customHeight="1" spans="19:26">
      <c r="S48" s="54" t="s">
        <v>183</v>
      </c>
      <c r="T48" s="178">
        <f t="shared" ref="T48:T50" si="37">T40-T44</f>
        <v>0</v>
      </c>
      <c r="U48" s="179"/>
      <c r="V48" s="176">
        <f t="shared" ref="V48:Y48" si="38">V40-V44</f>
        <v>0</v>
      </c>
      <c r="W48" s="177"/>
      <c r="X48" s="149">
        <f t="shared" si="38"/>
        <v>0</v>
      </c>
      <c r="Y48" s="184">
        <f t="shared" si="38"/>
        <v>0</v>
      </c>
      <c r="Z48" s="184"/>
    </row>
    <row r="49" ht="18" customHeight="1" spans="19:26">
      <c r="S49" s="54" t="s">
        <v>185</v>
      </c>
      <c r="T49" s="178">
        <f t="shared" si="37"/>
        <v>0</v>
      </c>
      <c r="U49" s="179"/>
      <c r="V49" s="176">
        <f t="shared" ref="V49:Y49" si="39">V41-V45</f>
        <v>1.00044417195022e-11</v>
      </c>
      <c r="W49" s="177"/>
      <c r="X49" s="149">
        <f t="shared" si="39"/>
        <v>0</v>
      </c>
      <c r="Y49" s="184">
        <f t="shared" si="39"/>
        <v>0</v>
      </c>
      <c r="Z49" s="184"/>
    </row>
    <row r="50" ht="18" customHeight="1" spans="19:26">
      <c r="S50" s="54" t="s">
        <v>187</v>
      </c>
      <c r="T50" s="178">
        <f t="shared" si="37"/>
        <v>0</v>
      </c>
      <c r="U50" s="179"/>
      <c r="V50" s="176">
        <f t="shared" ref="V50:Y50" si="40">V42-V46</f>
        <v>0</v>
      </c>
      <c r="W50" s="177"/>
      <c r="X50" s="149">
        <f t="shared" si="40"/>
        <v>0</v>
      </c>
      <c r="Y50" s="184">
        <f t="shared" si="40"/>
        <v>0</v>
      </c>
      <c r="Z50" s="184"/>
    </row>
  </sheetData>
  <mergeCells count="109">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7:H17"/>
    <mergeCell ref="I17:O17"/>
    <mergeCell ref="P17:V17"/>
    <mergeCell ref="W17:Z17"/>
    <mergeCell ref="I24:O24"/>
    <mergeCell ref="W24:Z24"/>
    <mergeCell ref="F29:H29"/>
    <mergeCell ref="N29:P29"/>
    <mergeCell ref="U29:V29"/>
    <mergeCell ref="W29:X29"/>
    <mergeCell ref="F30:H30"/>
    <mergeCell ref="N30:P30"/>
    <mergeCell ref="U30:V30"/>
    <mergeCell ref="W30:X30"/>
    <mergeCell ref="B31:Z31"/>
    <mergeCell ref="B32:Z32"/>
    <mergeCell ref="B33:Z33"/>
    <mergeCell ref="C34:Z34"/>
    <mergeCell ref="C35:Z35"/>
    <mergeCell ref="C36:Z36"/>
    <mergeCell ref="A37:Z37"/>
    <mergeCell ref="F38:H38"/>
    <mergeCell ref="J38:K38"/>
    <mergeCell ref="M38:N38"/>
    <mergeCell ref="P38:Q38"/>
    <mergeCell ref="S38:T38"/>
    <mergeCell ref="U38:V38"/>
    <mergeCell ref="W38:X38"/>
    <mergeCell ref="Y38:Z38"/>
    <mergeCell ref="F39:H39"/>
    <mergeCell ref="J39:K39"/>
    <mergeCell ref="L39:M39"/>
    <mergeCell ref="N39:O39"/>
    <mergeCell ref="P39:Q39"/>
    <mergeCell ref="T39:U39"/>
    <mergeCell ref="V39:W39"/>
    <mergeCell ref="Y39:Z39"/>
    <mergeCell ref="J40:K40"/>
    <mergeCell ref="L40:M40"/>
    <mergeCell ref="N40:O40"/>
    <mergeCell ref="P40:Q40"/>
    <mergeCell ref="T40:U40"/>
    <mergeCell ref="V40:W40"/>
    <mergeCell ref="Y40:Z40"/>
    <mergeCell ref="J41:K41"/>
    <mergeCell ref="L41:M41"/>
    <mergeCell ref="N41:O41"/>
    <mergeCell ref="P41:Q41"/>
    <mergeCell ref="T41:U41"/>
    <mergeCell ref="V41:W41"/>
    <mergeCell ref="Y41:Z41"/>
    <mergeCell ref="J42:K42"/>
    <mergeCell ref="L42:M42"/>
    <mergeCell ref="N42:O42"/>
    <mergeCell ref="P42:Q42"/>
    <mergeCell ref="T42:U42"/>
    <mergeCell ref="V42:W42"/>
    <mergeCell ref="Y42:Z42"/>
    <mergeCell ref="T43:U43"/>
    <mergeCell ref="V43:W43"/>
    <mergeCell ref="Y43:Z43"/>
    <mergeCell ref="T44:U44"/>
    <mergeCell ref="V44:W44"/>
    <mergeCell ref="Y44:Z44"/>
    <mergeCell ref="T45:U45"/>
    <mergeCell ref="V45:W45"/>
    <mergeCell ref="Y45:Z45"/>
    <mergeCell ref="T46:U46"/>
    <mergeCell ref="V46:W46"/>
    <mergeCell ref="Y46:Z46"/>
    <mergeCell ref="Y47:Z47"/>
    <mergeCell ref="T48:U48"/>
    <mergeCell ref="V48:W48"/>
    <mergeCell ref="Y48:Z48"/>
    <mergeCell ref="T49:U49"/>
    <mergeCell ref="V49:W49"/>
    <mergeCell ref="Y49:Z49"/>
    <mergeCell ref="T50:U50"/>
    <mergeCell ref="V50:W50"/>
    <mergeCell ref="Y50:Z50"/>
    <mergeCell ref="A2:A4"/>
    <mergeCell ref="A31:A33"/>
    <mergeCell ref="B3:B4"/>
    <mergeCell ref="I3:I4"/>
    <mergeCell ref="P3:P4"/>
    <mergeCell ref="W3:W4"/>
    <mergeCell ref="A29:B30"/>
    <mergeCell ref="I29:J30"/>
    <mergeCell ref="K29:L30"/>
    <mergeCell ref="Q29:R30"/>
    <mergeCell ref="S29:T30"/>
    <mergeCell ref="Y29:Z30"/>
    <mergeCell ref="A34:B36"/>
  </mergeCells>
  <pageMargins left="0.471527777777778" right="0.432638888888889" top="1" bottom="1" header="0.5" footer="0.5"/>
  <pageSetup paperSize="8" orientation="landscape" horizont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1"/>
  <sheetViews>
    <sheetView showGridLines="0" tabSelected="1" zoomScale="70" zoomScaleNormal="70" workbookViewId="0">
      <pane xSplit="1" ySplit="5" topLeftCell="L8" activePane="bottomRight" state="frozen"/>
      <selection/>
      <selection pane="topRight"/>
      <selection pane="bottomLeft"/>
      <selection pane="bottomRight" activeCell="A1" sqref="$A1:$XFD1048576"/>
    </sheetView>
  </sheetViews>
  <sheetFormatPr defaultColWidth="9" defaultRowHeight="12.5"/>
  <cols>
    <col min="1" max="1" width="16" customWidth="1"/>
    <col min="2" max="2" width="11.3363636363636" customWidth="1"/>
    <col min="3" max="3" width="0.336363636363636" hidden="1" customWidth="1"/>
    <col min="4" max="4" width="9.76363636363636" customWidth="1"/>
    <col min="5" max="5" width="9.55454545454545" hidden="1" customWidth="1"/>
    <col min="6" max="6" width="10.8909090909091" customWidth="1"/>
    <col min="7" max="7" width="7.75454545454545" hidden="1" customWidth="1"/>
    <col min="8" max="8" width="9.25454545454545" customWidth="1"/>
    <col min="9" max="9" width="12.4454545454545" customWidth="1"/>
    <col min="10" max="10" width="7.03636363636364" customWidth="1"/>
    <col min="11" max="11" width="10.4454545454545" customWidth="1"/>
    <col min="12" max="12" width="7.88181818181818" customWidth="1"/>
    <col min="13" max="13" width="9.55454545454545" customWidth="1"/>
    <col min="14" max="14" width="6.38181818181818" customWidth="1"/>
    <col min="15" max="15" width="7.63636363636364" customWidth="1"/>
    <col min="16" max="16" width="10.5636363636364" customWidth="1"/>
    <col min="17" max="17" width="7.26363636363636" customWidth="1"/>
    <col min="18" max="18" width="10.6636363636364" customWidth="1"/>
    <col min="19" max="19" width="8.88181818181818" customWidth="1"/>
    <col min="20" max="20" width="10.2272727272727" customWidth="1"/>
    <col min="21" max="21" width="7.13636363636364" customWidth="1"/>
    <col min="22" max="22" width="8.75454545454545" customWidth="1"/>
    <col min="23" max="23" width="11.8818181818182" customWidth="1"/>
    <col min="24" max="24" width="9.55454545454545" customWidth="1"/>
    <col min="25" max="25" width="8.63636363636364" customWidth="1"/>
    <col min="26" max="26" width="9.38181818181818" customWidth="1"/>
    <col min="27" max="27" width="10.8" customWidth="1"/>
    <col min="28" max="28" width="13.1727272727273" customWidth="1"/>
    <col min="29" max="29" width="10.3818181818182"/>
    <col min="30" max="30" width="9.38181818181818"/>
  </cols>
  <sheetData>
    <row r="1" ht="38" customHeight="1" spans="1:26">
      <c r="A1" s="80" t="s">
        <v>230</v>
      </c>
      <c r="B1" s="80"/>
      <c r="C1" s="80"/>
      <c r="D1" s="80"/>
      <c r="E1" s="80"/>
      <c r="F1" s="80"/>
      <c r="G1" s="80"/>
      <c r="H1" s="80"/>
      <c r="I1" s="80"/>
      <c r="J1" s="80"/>
      <c r="K1" s="80"/>
      <c r="L1" s="80"/>
      <c r="M1" s="80"/>
      <c r="N1" s="80"/>
      <c r="O1" s="80"/>
      <c r="P1" s="80"/>
      <c r="Q1" s="80"/>
      <c r="R1" s="80"/>
      <c r="S1" s="80"/>
      <c r="T1" s="80"/>
      <c r="U1" s="80"/>
      <c r="V1" s="80"/>
      <c r="W1" s="80"/>
      <c r="X1" s="80"/>
      <c r="Y1" s="80"/>
      <c r="Z1" s="80"/>
    </row>
    <row r="2" ht="17" customHeight="1" spans="1:26">
      <c r="A2" s="195" t="s">
        <v>130</v>
      </c>
      <c r="B2" s="195" t="s">
        <v>131</v>
      </c>
      <c r="C2" s="195"/>
      <c r="D2" s="195"/>
      <c r="E2" s="195"/>
      <c r="F2" s="195"/>
      <c r="G2" s="195"/>
      <c r="H2" s="195"/>
      <c r="I2" s="195" t="s">
        <v>210</v>
      </c>
      <c r="J2" s="195"/>
      <c r="K2" s="195"/>
      <c r="L2" s="195"/>
      <c r="M2" s="195"/>
      <c r="N2" s="195"/>
      <c r="O2" s="195"/>
      <c r="P2" s="195" t="s">
        <v>133</v>
      </c>
      <c r="Q2" s="195"/>
      <c r="R2" s="195"/>
      <c r="S2" s="195"/>
      <c r="T2" s="195"/>
      <c r="U2" s="195"/>
      <c r="V2" s="195"/>
      <c r="W2" s="195" t="s">
        <v>134</v>
      </c>
      <c r="X2" s="195"/>
      <c r="Y2" s="195"/>
      <c r="Z2" s="196"/>
    </row>
    <row r="3" ht="17" customHeight="1" spans="1:26">
      <c r="A3" s="196"/>
      <c r="B3" s="195" t="s">
        <v>211</v>
      </c>
      <c r="C3" s="195" t="s">
        <v>8</v>
      </c>
      <c r="D3" s="195"/>
      <c r="E3" s="195" t="s">
        <v>9</v>
      </c>
      <c r="F3" s="195"/>
      <c r="G3" s="195" t="s">
        <v>10</v>
      </c>
      <c r="H3" s="195"/>
      <c r="I3" s="195" t="s">
        <v>211</v>
      </c>
      <c r="J3" s="195" t="s">
        <v>8</v>
      </c>
      <c r="K3" s="195"/>
      <c r="L3" s="195" t="s">
        <v>9</v>
      </c>
      <c r="M3" s="195"/>
      <c r="N3" s="195" t="s">
        <v>10</v>
      </c>
      <c r="O3" s="195"/>
      <c r="P3" s="195" t="s">
        <v>211</v>
      </c>
      <c r="Q3" s="195" t="s">
        <v>8</v>
      </c>
      <c r="R3" s="195"/>
      <c r="S3" s="195" t="s">
        <v>9</v>
      </c>
      <c r="T3" s="195"/>
      <c r="U3" s="195" t="s">
        <v>10</v>
      </c>
      <c r="V3" s="195"/>
      <c r="W3" s="195" t="s">
        <v>211</v>
      </c>
      <c r="X3" s="195" t="s">
        <v>8</v>
      </c>
      <c r="Y3" s="195" t="s">
        <v>9</v>
      </c>
      <c r="Z3" s="195" t="s">
        <v>10</v>
      </c>
    </row>
    <row r="4" ht="27" customHeight="1" spans="1:28">
      <c r="A4" s="197"/>
      <c r="B4" s="198"/>
      <c r="C4" s="198" t="s">
        <v>137</v>
      </c>
      <c r="D4" s="198" t="s">
        <v>212</v>
      </c>
      <c r="E4" s="198" t="s">
        <v>13</v>
      </c>
      <c r="F4" s="198" t="s">
        <v>213</v>
      </c>
      <c r="G4" s="198" t="s">
        <v>13</v>
      </c>
      <c r="H4" s="198" t="s">
        <v>213</v>
      </c>
      <c r="I4" s="198"/>
      <c r="J4" s="198" t="s">
        <v>137</v>
      </c>
      <c r="K4" s="198" t="s">
        <v>212</v>
      </c>
      <c r="L4" s="198" t="s">
        <v>13</v>
      </c>
      <c r="M4" s="198" t="s">
        <v>213</v>
      </c>
      <c r="N4" s="198" t="s">
        <v>13</v>
      </c>
      <c r="O4" s="198" t="s">
        <v>213</v>
      </c>
      <c r="P4" s="198"/>
      <c r="Q4" s="198" t="s">
        <v>137</v>
      </c>
      <c r="R4" s="198" t="s">
        <v>212</v>
      </c>
      <c r="S4" s="198" t="s">
        <v>13</v>
      </c>
      <c r="T4" s="198" t="s">
        <v>213</v>
      </c>
      <c r="U4" s="198" t="s">
        <v>13</v>
      </c>
      <c r="V4" s="198" t="s">
        <v>213</v>
      </c>
      <c r="W4" s="198"/>
      <c r="X4" s="198" t="s">
        <v>212</v>
      </c>
      <c r="Y4" s="198" t="s">
        <v>213</v>
      </c>
      <c r="Z4" s="198" t="s">
        <v>213</v>
      </c>
      <c r="AA4" s="308"/>
      <c r="AB4" s="188"/>
    </row>
    <row r="5" ht="16" customHeight="1" spans="1:28">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B5" s="189"/>
    </row>
    <row r="6" ht="16" customHeight="1" spans="1:26">
      <c r="A6" s="258" t="s">
        <v>27</v>
      </c>
      <c r="B6" s="259">
        <v>11500</v>
      </c>
      <c r="C6" s="260">
        <v>2.1</v>
      </c>
      <c r="D6" s="261">
        <v>241.5</v>
      </c>
      <c r="E6" s="278">
        <v>3.53</v>
      </c>
      <c r="F6" s="261">
        <v>40.595</v>
      </c>
      <c r="G6" s="278">
        <v>0.01</v>
      </c>
      <c r="H6" s="261">
        <v>0.115</v>
      </c>
      <c r="I6" s="203">
        <f>'回收率（熔炼） '!I37</f>
        <v>61540.36</v>
      </c>
      <c r="J6" s="224">
        <f>K6/I6*100</f>
        <v>1.77</v>
      </c>
      <c r="K6" s="203">
        <f>'回收率（熔炼） '!X37</f>
        <v>1089.264</v>
      </c>
      <c r="L6" s="281">
        <f>M6/I6*1000</f>
        <v>1.98</v>
      </c>
      <c r="M6" s="203">
        <f>'回收率（熔炼） '!Y37</f>
        <v>121.85</v>
      </c>
      <c r="N6" s="224">
        <f>O6/I6*1000</f>
        <v>0.04</v>
      </c>
      <c r="O6" s="203">
        <f>'回收率（熔炼） '!Z37</f>
        <v>2.462</v>
      </c>
      <c r="P6" s="259">
        <f>'平衡表（全厂）'!F58</f>
        <v>13986.2</v>
      </c>
      <c r="Q6" s="260">
        <f t="shared" ref="Q6:Q13" si="0">R6/P6*100</f>
        <v>1.77</v>
      </c>
      <c r="R6" s="261">
        <f>'平衡表（全厂）'!H58</f>
        <v>247.556</v>
      </c>
      <c r="S6" s="278">
        <f t="shared" ref="S6:S13" si="1">T6/P6*1000</f>
        <v>1.98</v>
      </c>
      <c r="T6" s="261">
        <f>'平衡表（全厂）'!J58</f>
        <v>27.693</v>
      </c>
      <c r="U6" s="278">
        <f>V6/P6*1000</f>
        <v>0.04</v>
      </c>
      <c r="V6" s="261">
        <f>'平衡表（全厂）'!L58</f>
        <v>0.559</v>
      </c>
      <c r="W6" s="259">
        <f>B6+I6-P6</f>
        <v>59054.16</v>
      </c>
      <c r="X6" s="259">
        <f>D6+K6-R6</f>
        <v>1083.208</v>
      </c>
      <c r="Y6" s="259">
        <f>F6+M6-T6</f>
        <v>134.752</v>
      </c>
      <c r="Z6" s="259">
        <f>H6+O6-V6</f>
        <v>2.018</v>
      </c>
    </row>
    <row r="7" ht="16" customHeight="1" spans="1:26">
      <c r="A7" s="204" t="s">
        <v>144</v>
      </c>
      <c r="B7" s="205">
        <f t="shared" ref="B7:F7" si="2">SUM(B6:B6)</f>
        <v>11500</v>
      </c>
      <c r="C7" s="206"/>
      <c r="D7" s="207">
        <f t="shared" si="2"/>
        <v>241.5</v>
      </c>
      <c r="E7" s="207"/>
      <c r="F7" s="207">
        <f t="shared" si="2"/>
        <v>40.595</v>
      </c>
      <c r="G7" s="207"/>
      <c r="H7" s="207">
        <f t="shared" ref="H7:M7" si="3">SUM(H6:H6)</f>
        <v>0.115</v>
      </c>
      <c r="I7" s="207"/>
      <c r="J7" s="229"/>
      <c r="K7" s="216">
        <f t="shared" si="3"/>
        <v>1089.264</v>
      </c>
      <c r="L7" s="216"/>
      <c r="M7" s="216">
        <f t="shared" si="3"/>
        <v>121.85</v>
      </c>
      <c r="N7" s="240"/>
      <c r="O7" s="216">
        <f>SUM(O6:O6)</f>
        <v>2.462</v>
      </c>
      <c r="P7" s="207">
        <f>SUM(P6:P6)</f>
        <v>13986.2</v>
      </c>
      <c r="Q7" s="206"/>
      <c r="R7" s="207">
        <f t="shared" ref="R7:Z7" si="4">SUM(R6:R6)</f>
        <v>247.556</v>
      </c>
      <c r="S7" s="207"/>
      <c r="T7" s="207">
        <f t="shared" si="4"/>
        <v>27.693</v>
      </c>
      <c r="U7" s="207"/>
      <c r="V7" s="207">
        <f t="shared" si="4"/>
        <v>0.559</v>
      </c>
      <c r="W7" s="207">
        <f t="shared" si="4"/>
        <v>59054.16</v>
      </c>
      <c r="X7" s="207">
        <f t="shared" si="4"/>
        <v>1083.208</v>
      </c>
      <c r="Y7" s="207">
        <f t="shared" si="4"/>
        <v>134.752</v>
      </c>
      <c r="Z7" s="207">
        <f t="shared" si="4"/>
        <v>2.018</v>
      </c>
    </row>
    <row r="8" ht="16" customHeight="1" spans="1:26">
      <c r="A8" s="208" t="s">
        <v>145</v>
      </c>
      <c r="B8" s="208"/>
      <c r="C8" s="208"/>
      <c r="D8" s="208"/>
      <c r="E8" s="208"/>
      <c r="F8" s="208"/>
      <c r="G8" s="208"/>
      <c r="H8" s="208"/>
      <c r="I8" s="208"/>
      <c r="J8" s="208"/>
      <c r="K8" s="208"/>
      <c r="L8" s="208"/>
      <c r="M8" s="208"/>
      <c r="N8" s="208"/>
      <c r="O8" s="208"/>
      <c r="P8" s="208"/>
      <c r="Q8" s="208"/>
      <c r="R8" s="208"/>
      <c r="S8" s="208"/>
      <c r="T8" s="208"/>
      <c r="U8" s="208"/>
      <c r="V8" s="208"/>
      <c r="W8" s="208"/>
      <c r="X8" s="208"/>
      <c r="Y8" s="208"/>
      <c r="Z8" s="208"/>
    </row>
    <row r="9" ht="21" customHeight="1" spans="1:28">
      <c r="A9" s="262" t="s">
        <v>71</v>
      </c>
      <c r="B9" s="209">
        <v>765.14</v>
      </c>
      <c r="C9" s="202">
        <v>23.29</v>
      </c>
      <c r="D9" s="203">
        <v>178.201</v>
      </c>
      <c r="E9" s="224">
        <v>31.86</v>
      </c>
      <c r="F9" s="203">
        <v>24.377</v>
      </c>
      <c r="G9" s="203">
        <v>0.2</v>
      </c>
      <c r="H9" s="203">
        <v>0.153</v>
      </c>
      <c r="I9" s="230"/>
      <c r="J9" s="230"/>
      <c r="K9" s="201"/>
      <c r="L9" s="201"/>
      <c r="M9" s="201"/>
      <c r="N9" s="201"/>
      <c r="O9" s="201"/>
      <c r="P9" s="230">
        <f>'平衡表（全厂）'!F60</f>
        <v>765.14</v>
      </c>
      <c r="Q9" s="211">
        <f t="shared" si="0"/>
        <v>23.29</v>
      </c>
      <c r="R9" s="230">
        <f>'平衡表（全厂）'!H60</f>
        <v>178.201</v>
      </c>
      <c r="S9" s="211">
        <f t="shared" si="1"/>
        <v>31.86</v>
      </c>
      <c r="T9" s="230">
        <f>'平衡表（全厂）'!J60</f>
        <v>24.377</v>
      </c>
      <c r="U9" s="211">
        <f t="shared" ref="U9:U13" si="5">V9/P9*1000</f>
        <v>0.2</v>
      </c>
      <c r="V9" s="230">
        <f>'平衡表（全厂）'!L60</f>
        <v>0.153</v>
      </c>
      <c r="W9" s="244">
        <f t="shared" ref="W9:W13" si="6">B9-P9</f>
        <v>0</v>
      </c>
      <c r="X9" s="244">
        <f t="shared" ref="X9:X13" si="7">D9-R9</f>
        <v>0</v>
      </c>
      <c r="Y9" s="244">
        <f t="shared" ref="Y9:Y13" si="8">F9-T9</f>
        <v>0</v>
      </c>
      <c r="Z9" s="117">
        <f t="shared" ref="Z9:Z13" si="9">H9-V9</f>
        <v>0</v>
      </c>
      <c r="AB9" s="189"/>
    </row>
    <row r="10" ht="21" customHeight="1" spans="1:28">
      <c r="A10" s="262" t="s">
        <v>72</v>
      </c>
      <c r="B10" s="209">
        <v>765.14</v>
      </c>
      <c r="C10" s="202">
        <v>0.31</v>
      </c>
      <c r="D10" s="203">
        <v>2.372</v>
      </c>
      <c r="E10" s="224">
        <v>0.8</v>
      </c>
      <c r="F10" s="203">
        <v>0.612</v>
      </c>
      <c r="G10" s="203"/>
      <c r="H10" s="203">
        <v>0</v>
      </c>
      <c r="I10" s="230"/>
      <c r="J10" s="230"/>
      <c r="K10" s="201"/>
      <c r="L10" s="201"/>
      <c r="M10" s="201"/>
      <c r="N10" s="201"/>
      <c r="O10" s="201"/>
      <c r="P10" s="230">
        <f>'平衡表（全厂）'!F61</f>
        <v>765.14</v>
      </c>
      <c r="Q10" s="211">
        <f t="shared" si="0"/>
        <v>0.31</v>
      </c>
      <c r="R10" s="230">
        <f>'平衡表（全厂）'!H61</f>
        <v>2.372</v>
      </c>
      <c r="S10" s="211">
        <f t="shared" si="1"/>
        <v>0.8</v>
      </c>
      <c r="T10" s="201">
        <f>'平衡表（全厂）'!J61</f>
        <v>0.612</v>
      </c>
      <c r="U10" s="211"/>
      <c r="V10" s="230">
        <f>'平衡表（全厂）'!L61</f>
        <v>0</v>
      </c>
      <c r="W10" s="244">
        <f t="shared" si="6"/>
        <v>0</v>
      </c>
      <c r="X10" s="244">
        <f t="shared" si="7"/>
        <v>0</v>
      </c>
      <c r="Y10" s="244">
        <f t="shared" si="8"/>
        <v>0</v>
      </c>
      <c r="Z10" s="117">
        <f t="shared" si="9"/>
        <v>0</v>
      </c>
      <c r="AB10" s="189"/>
    </row>
    <row r="11" ht="21" customHeight="1" spans="1:29">
      <c r="A11" s="262" t="s">
        <v>231</v>
      </c>
      <c r="B11" s="211">
        <v>765.14</v>
      </c>
      <c r="C11" s="202">
        <v>0.27</v>
      </c>
      <c r="D11" s="203">
        <v>2.066</v>
      </c>
      <c r="E11" s="203">
        <v>1.3</v>
      </c>
      <c r="F11" s="203">
        <v>0.995</v>
      </c>
      <c r="G11" s="203"/>
      <c r="H11" s="203">
        <v>0</v>
      </c>
      <c r="I11" s="202"/>
      <c r="J11" s="202"/>
      <c r="K11" s="228"/>
      <c r="L11" s="228"/>
      <c r="M11" s="228"/>
      <c r="N11" s="228"/>
      <c r="O11" s="228"/>
      <c r="P11" s="230">
        <f>'平衡表（全厂）'!F62</f>
        <v>765.14</v>
      </c>
      <c r="Q11" s="211">
        <f t="shared" si="0"/>
        <v>0.27</v>
      </c>
      <c r="R11" s="230">
        <f>'平衡表（全厂）'!H62</f>
        <v>2.066</v>
      </c>
      <c r="S11" s="211">
        <f t="shared" si="1"/>
        <v>1.3</v>
      </c>
      <c r="T11" s="230">
        <f>'平衡表（全厂）'!J62</f>
        <v>0.995</v>
      </c>
      <c r="U11" s="211"/>
      <c r="V11" s="230">
        <f>'平衡表（全厂）'!L62</f>
        <v>0</v>
      </c>
      <c r="W11" s="244">
        <f t="shared" si="6"/>
        <v>0</v>
      </c>
      <c r="X11" s="244">
        <f t="shared" si="7"/>
        <v>0</v>
      </c>
      <c r="Y11" s="244">
        <f t="shared" si="8"/>
        <v>0</v>
      </c>
      <c r="Z11" s="117">
        <f t="shared" si="9"/>
        <v>0</v>
      </c>
      <c r="AA11" s="246"/>
      <c r="AB11" s="247"/>
      <c r="AC11" s="254"/>
    </row>
    <row r="12" ht="21" customHeight="1" spans="1:29">
      <c r="A12" s="262" t="s">
        <v>74</v>
      </c>
      <c r="B12" s="211">
        <v>220.23</v>
      </c>
      <c r="C12" s="202">
        <v>1.89</v>
      </c>
      <c r="D12" s="203">
        <v>4.163</v>
      </c>
      <c r="E12" s="203">
        <v>3.53</v>
      </c>
      <c r="F12" s="203">
        <v>0.777</v>
      </c>
      <c r="G12" s="203">
        <v>0.01</v>
      </c>
      <c r="H12" s="203">
        <v>0.002</v>
      </c>
      <c r="I12" s="202"/>
      <c r="J12" s="202"/>
      <c r="K12" s="228"/>
      <c r="L12" s="228"/>
      <c r="M12" s="228"/>
      <c r="N12" s="228"/>
      <c r="O12" s="228"/>
      <c r="P12" s="230">
        <f>'平衡表（全厂）'!F63</f>
        <v>220.23</v>
      </c>
      <c r="Q12" s="211">
        <f t="shared" si="0"/>
        <v>1.89</v>
      </c>
      <c r="R12" s="230">
        <f>'平衡表（全厂）'!H63</f>
        <v>4.163</v>
      </c>
      <c r="S12" s="211">
        <f t="shared" si="1"/>
        <v>1.98</v>
      </c>
      <c r="T12" s="230">
        <f>'平衡表（全厂）'!J63</f>
        <v>0.436</v>
      </c>
      <c r="U12" s="211">
        <f t="shared" si="5"/>
        <v>0.04</v>
      </c>
      <c r="V12" s="230">
        <f>'平衡表（全厂）'!L63</f>
        <v>0.009</v>
      </c>
      <c r="W12" s="244">
        <f t="shared" si="6"/>
        <v>0</v>
      </c>
      <c r="X12" s="244">
        <f t="shared" si="7"/>
        <v>0</v>
      </c>
      <c r="Y12" s="244">
        <f t="shared" si="8"/>
        <v>0.341</v>
      </c>
      <c r="Z12" s="117">
        <f t="shared" si="9"/>
        <v>-0.007</v>
      </c>
      <c r="AA12" s="246"/>
      <c r="AB12" s="247"/>
      <c r="AC12" s="254"/>
    </row>
    <row r="13" ht="21" customHeight="1" spans="1:29">
      <c r="A13" s="262" t="s">
        <v>75</v>
      </c>
      <c r="B13" s="211">
        <v>117.82</v>
      </c>
      <c r="C13" s="202">
        <v>3.84</v>
      </c>
      <c r="D13" s="203">
        <v>4.53</v>
      </c>
      <c r="E13" s="203">
        <v>3.53</v>
      </c>
      <c r="F13" s="203">
        <v>0.416</v>
      </c>
      <c r="G13" s="203">
        <v>0.01</v>
      </c>
      <c r="H13" s="203">
        <v>0.001</v>
      </c>
      <c r="I13" s="202"/>
      <c r="J13" s="202"/>
      <c r="K13" s="228"/>
      <c r="L13" s="228"/>
      <c r="M13" s="228"/>
      <c r="N13" s="228"/>
      <c r="O13" s="228"/>
      <c r="P13" s="230">
        <f>'平衡表（全厂）'!F64</f>
        <v>117.819</v>
      </c>
      <c r="Q13" s="211">
        <f t="shared" si="0"/>
        <v>3.84</v>
      </c>
      <c r="R13" s="201">
        <f>'平衡表（全厂）'!H64</f>
        <v>4.53</v>
      </c>
      <c r="S13" s="211">
        <f t="shared" si="1"/>
        <v>1.98</v>
      </c>
      <c r="T13" s="230">
        <f>'平衡表（全厂）'!J64</f>
        <v>0.233</v>
      </c>
      <c r="U13" s="211">
        <f t="shared" si="5"/>
        <v>0.04</v>
      </c>
      <c r="V13" s="230">
        <f>'平衡表（全厂）'!L64</f>
        <v>0.005</v>
      </c>
      <c r="W13" s="244">
        <f t="shared" si="6"/>
        <v>0.001</v>
      </c>
      <c r="X13" s="244">
        <f t="shared" si="7"/>
        <v>0</v>
      </c>
      <c r="Y13" s="244">
        <f t="shared" si="8"/>
        <v>0.183</v>
      </c>
      <c r="Z13" s="117">
        <f t="shared" si="9"/>
        <v>-0.004</v>
      </c>
      <c r="AA13" s="246"/>
      <c r="AB13" s="247"/>
      <c r="AC13" s="254"/>
    </row>
    <row r="14" ht="21" customHeight="1" spans="1:29">
      <c r="A14" s="263" t="s">
        <v>214</v>
      </c>
      <c r="B14" s="264"/>
      <c r="C14" s="265"/>
      <c r="D14" s="266">
        <f t="shared" ref="D14:H14" si="10">SUM(D9:D13)</f>
        <v>191.332</v>
      </c>
      <c r="E14" s="266">
        <f t="shared" si="10"/>
        <v>41.02</v>
      </c>
      <c r="F14" s="266">
        <f t="shared" si="10"/>
        <v>27.177</v>
      </c>
      <c r="G14" s="266">
        <f t="shared" si="10"/>
        <v>0.22</v>
      </c>
      <c r="H14" s="266">
        <f t="shared" si="10"/>
        <v>0.156</v>
      </c>
      <c r="I14" s="265"/>
      <c r="J14" s="265"/>
      <c r="K14" s="282">
        <f>SUM(K11:K11)</f>
        <v>0</v>
      </c>
      <c r="L14" s="282"/>
      <c r="M14" s="282"/>
      <c r="N14" s="282"/>
      <c r="O14" s="282"/>
      <c r="P14" s="195"/>
      <c r="Q14" s="264"/>
      <c r="R14" s="195">
        <f t="shared" ref="R14:V14" si="11">SUM(R9:R13)</f>
        <v>191.332</v>
      </c>
      <c r="S14" s="264"/>
      <c r="T14" s="195">
        <f t="shared" si="11"/>
        <v>26.653</v>
      </c>
      <c r="U14" s="264"/>
      <c r="V14" s="195">
        <f t="shared" si="11"/>
        <v>0.167</v>
      </c>
      <c r="W14" s="116"/>
      <c r="X14" s="116">
        <f t="shared" ref="X14:Z14" si="12">SUM(X9:X13)</f>
        <v>0</v>
      </c>
      <c r="Y14" s="116">
        <f t="shared" si="12"/>
        <v>0.524</v>
      </c>
      <c r="Z14" s="117">
        <f t="shared" si="12"/>
        <v>-0.011</v>
      </c>
      <c r="AA14" s="309"/>
      <c r="AB14" s="310"/>
      <c r="AC14" s="313"/>
    </row>
    <row r="15" ht="16" customHeight="1" spans="1:29">
      <c r="A15" s="217" t="s">
        <v>152</v>
      </c>
      <c r="B15" s="218"/>
      <c r="C15" s="218"/>
      <c r="D15" s="218"/>
      <c r="E15" s="218"/>
      <c r="F15" s="218"/>
      <c r="G15" s="218"/>
      <c r="H15" s="225"/>
      <c r="I15" s="232" t="s">
        <v>215</v>
      </c>
      <c r="J15" s="233"/>
      <c r="K15" s="233"/>
      <c r="L15" s="233"/>
      <c r="M15" s="233"/>
      <c r="N15" s="233"/>
      <c r="O15" s="241"/>
      <c r="P15" s="232"/>
      <c r="Q15" s="233"/>
      <c r="R15" s="233"/>
      <c r="S15" s="233"/>
      <c r="T15" s="233"/>
      <c r="U15" s="233"/>
      <c r="V15" s="241"/>
      <c r="W15" s="195" t="s">
        <v>232</v>
      </c>
      <c r="X15" s="195"/>
      <c r="Y15" s="195"/>
      <c r="Z15" s="196"/>
      <c r="AA15" s="250"/>
      <c r="AB15" s="251"/>
      <c r="AC15" s="257"/>
    </row>
    <row r="16" ht="16" customHeight="1" spans="1:29">
      <c r="A16" s="267" t="s">
        <v>24</v>
      </c>
      <c r="B16" s="268">
        <v>167.29</v>
      </c>
      <c r="C16" s="267">
        <v>34</v>
      </c>
      <c r="D16" s="269">
        <v>56.879</v>
      </c>
      <c r="E16" s="260">
        <v>42.05</v>
      </c>
      <c r="F16" s="269">
        <v>7.035</v>
      </c>
      <c r="G16" s="260">
        <v>0.24</v>
      </c>
      <c r="H16" s="269">
        <v>0.04</v>
      </c>
      <c r="I16" s="228">
        <f t="shared" ref="I16:I22" si="13">P16+W16-B16</f>
        <v>3196.628</v>
      </c>
      <c r="J16" s="211">
        <f>K16/I16*100</f>
        <v>28.19</v>
      </c>
      <c r="K16" s="228">
        <f t="shared" ref="K16:K22" si="14">R16+X16-D16</f>
        <v>901.175</v>
      </c>
      <c r="L16" s="202">
        <f t="shared" ref="L16:L21" si="15">M16/I16*1000</f>
        <v>34.5</v>
      </c>
      <c r="M16" s="228">
        <f t="shared" ref="M16:M22" si="16">T16+Y16-F16</f>
        <v>110.286</v>
      </c>
      <c r="N16" s="215">
        <f>O16/I16*1000</f>
        <v>0.34</v>
      </c>
      <c r="O16" s="228">
        <f t="shared" ref="O16:O21" si="17">V16+Z16-H16</f>
        <v>1.097</v>
      </c>
      <c r="P16" s="259">
        <f>'平衡表（全厂）'!F59</f>
        <v>912.636</v>
      </c>
      <c r="Q16" s="304">
        <f t="shared" ref="Q16:Q21" si="18">R16/P16*100</f>
        <v>33.34</v>
      </c>
      <c r="R16" s="269">
        <f>'平衡表（全厂）'!H59</f>
        <v>304.273</v>
      </c>
      <c r="S16" s="260">
        <f t="shared" ref="S16:S21" si="19">T16/P16*1000</f>
        <v>34.88</v>
      </c>
      <c r="T16" s="269">
        <f>'平衡表（全厂）'!J59</f>
        <v>31.833</v>
      </c>
      <c r="U16" s="260">
        <f>V16/P16*1000</f>
        <v>0.34</v>
      </c>
      <c r="V16" s="269">
        <f>'平衡表（全厂）'!L59</f>
        <v>0.31</v>
      </c>
      <c r="W16" s="306">
        <v>2451.282</v>
      </c>
      <c r="X16" s="306">
        <v>653.781</v>
      </c>
      <c r="Y16" s="306">
        <v>85.488</v>
      </c>
      <c r="Z16" s="306">
        <v>0.827</v>
      </c>
      <c r="AA16" s="311"/>
      <c r="AB16" s="312"/>
      <c r="AC16" s="314"/>
    </row>
    <row r="17" ht="16" customHeight="1" spans="1:29">
      <c r="A17" s="270"/>
      <c r="B17" s="202"/>
      <c r="C17" s="202"/>
      <c r="D17" s="203"/>
      <c r="E17" s="224"/>
      <c r="F17" s="203"/>
      <c r="G17" s="224"/>
      <c r="H17" s="203"/>
      <c r="I17" s="202"/>
      <c r="J17" s="202"/>
      <c r="K17" s="228"/>
      <c r="L17" s="202"/>
      <c r="M17" s="228"/>
      <c r="N17" s="215"/>
      <c r="O17" s="228"/>
      <c r="P17" s="211"/>
      <c r="Q17" s="236"/>
      <c r="R17" s="203"/>
      <c r="S17" s="224"/>
      <c r="T17" s="203"/>
      <c r="U17" s="224"/>
      <c r="V17" s="203"/>
      <c r="W17" s="220"/>
      <c r="X17" s="220"/>
      <c r="Y17" s="220"/>
      <c r="Z17" s="220"/>
      <c r="AA17" s="250"/>
      <c r="AB17" s="251"/>
      <c r="AC17" s="257"/>
    </row>
    <row r="18" ht="16" customHeight="1" spans="1:29">
      <c r="A18" s="214" t="s">
        <v>214</v>
      </c>
      <c r="B18" s="215"/>
      <c r="C18" s="215"/>
      <c r="D18" s="216">
        <f t="shared" ref="D18:H18" si="20">SUM(D16:D17)</f>
        <v>56.879</v>
      </c>
      <c r="E18" s="216"/>
      <c r="F18" s="216">
        <f t="shared" si="20"/>
        <v>7.035</v>
      </c>
      <c r="G18" s="216"/>
      <c r="H18" s="216">
        <f t="shared" si="20"/>
        <v>0.04</v>
      </c>
      <c r="I18" s="215"/>
      <c r="J18" s="215"/>
      <c r="K18" s="231">
        <f t="shared" ref="K18:O18" si="21">SUM(K16:K17)</f>
        <v>901.175</v>
      </c>
      <c r="L18" s="231"/>
      <c r="M18" s="231">
        <f t="shared" si="21"/>
        <v>110.286</v>
      </c>
      <c r="N18" s="231"/>
      <c r="O18" s="231">
        <f t="shared" si="21"/>
        <v>1.097</v>
      </c>
      <c r="P18" s="206"/>
      <c r="Q18" s="243"/>
      <c r="R18" s="216">
        <f t="shared" ref="R18:V18" si="22">SUM(R16:R17)</f>
        <v>304.273</v>
      </c>
      <c r="S18" s="216"/>
      <c r="T18" s="216">
        <f t="shared" si="22"/>
        <v>31.833</v>
      </c>
      <c r="U18" s="216"/>
      <c r="V18" s="216">
        <f t="shared" si="22"/>
        <v>0.31</v>
      </c>
      <c r="W18" s="116"/>
      <c r="X18" s="116">
        <f t="shared" ref="X18:Z18" si="23">SUM(X16:X17)</f>
        <v>653.781</v>
      </c>
      <c r="Y18" s="116">
        <f t="shared" si="23"/>
        <v>85.488</v>
      </c>
      <c r="Z18" s="116">
        <f t="shared" si="23"/>
        <v>0.827</v>
      </c>
      <c r="AA18" s="248"/>
      <c r="AB18" s="249"/>
      <c r="AC18" s="256"/>
    </row>
    <row r="19" ht="16" customHeight="1" spans="1:29">
      <c r="A19" s="271" t="s">
        <v>155</v>
      </c>
      <c r="B19" s="272"/>
      <c r="C19" s="272"/>
      <c r="D19" s="272"/>
      <c r="E19" s="272"/>
      <c r="F19" s="272"/>
      <c r="G19" s="272"/>
      <c r="H19" s="272"/>
      <c r="I19" s="232" t="s">
        <v>195</v>
      </c>
      <c r="J19" s="233"/>
      <c r="K19" s="233"/>
      <c r="L19" s="233"/>
      <c r="M19" s="233"/>
      <c r="N19" s="233"/>
      <c r="O19" s="241"/>
      <c r="P19" s="272"/>
      <c r="Q19" s="272"/>
      <c r="R19" s="272"/>
      <c r="S19" s="272"/>
      <c r="T19" s="272"/>
      <c r="U19" s="272"/>
      <c r="V19" s="307"/>
      <c r="W19" s="232" t="s">
        <v>218</v>
      </c>
      <c r="X19" s="233"/>
      <c r="Y19" s="233"/>
      <c r="Z19" s="241"/>
      <c r="AA19" s="250"/>
      <c r="AB19" s="251"/>
      <c r="AC19" s="257"/>
    </row>
    <row r="20" ht="16" customHeight="1" spans="1:29">
      <c r="A20" s="273" t="s">
        <v>76</v>
      </c>
      <c r="B20" s="274">
        <v>17468.219</v>
      </c>
      <c r="C20" s="273">
        <v>0.4</v>
      </c>
      <c r="D20" s="274">
        <v>69.873</v>
      </c>
      <c r="E20" s="259">
        <v>4.07</v>
      </c>
      <c r="F20" s="279">
        <v>71.096</v>
      </c>
      <c r="G20" s="259"/>
      <c r="H20" s="279">
        <v>0</v>
      </c>
      <c r="I20" s="283">
        <f t="shared" si="13"/>
        <v>18579.751</v>
      </c>
      <c r="J20" s="281">
        <f t="shared" ref="J20:J22" si="24">K20/I20*100</f>
        <v>0.31</v>
      </c>
      <c r="K20" s="16">
        <f t="shared" si="14"/>
        <v>56.734</v>
      </c>
      <c r="L20" s="281">
        <f t="shared" si="15"/>
        <v>0.2</v>
      </c>
      <c r="M20" s="16">
        <f t="shared" si="16"/>
        <v>3.717</v>
      </c>
      <c r="N20" s="281"/>
      <c r="O20" s="16">
        <f t="shared" si="17"/>
        <v>0</v>
      </c>
      <c r="P20" s="259">
        <f>'平衡表（全厂）'!F66</f>
        <v>21386.476</v>
      </c>
      <c r="Q20" s="275">
        <f t="shared" si="18"/>
        <v>0.34</v>
      </c>
      <c r="R20" s="273">
        <f>'平衡表（全厂）'!H66</f>
        <v>72.714</v>
      </c>
      <c r="S20" s="275">
        <f t="shared" si="19"/>
        <v>3.1</v>
      </c>
      <c r="T20" s="273">
        <f>'平衡表（全厂）'!J66</f>
        <v>66.255</v>
      </c>
      <c r="U20" s="275"/>
      <c r="V20" s="259">
        <f>'平衡表（全厂）'!L66</f>
        <v>0</v>
      </c>
      <c r="W20" s="259">
        <v>14661.494</v>
      </c>
      <c r="X20" s="259">
        <v>53.893</v>
      </c>
      <c r="Y20" s="259">
        <v>8.558</v>
      </c>
      <c r="Z20" s="259"/>
      <c r="AA20" s="311"/>
      <c r="AB20" s="312"/>
      <c r="AC20" s="314"/>
    </row>
    <row r="21" ht="16" customHeight="1" spans="1:29">
      <c r="A21" s="273" t="s">
        <v>89</v>
      </c>
      <c r="B21" s="274">
        <v>21736.098</v>
      </c>
      <c r="C21" s="273">
        <v>0.24</v>
      </c>
      <c r="D21" s="274">
        <v>52.167</v>
      </c>
      <c r="E21" s="259">
        <v>3.92</v>
      </c>
      <c r="F21" s="279">
        <v>85.206</v>
      </c>
      <c r="G21" s="259"/>
      <c r="H21" s="279">
        <v>0</v>
      </c>
      <c r="I21" s="283">
        <f t="shared" si="13"/>
        <v>37277.785</v>
      </c>
      <c r="J21" s="281">
        <f t="shared" si="24"/>
        <v>0.25</v>
      </c>
      <c r="K21" s="16">
        <f t="shared" si="14"/>
        <v>94.022</v>
      </c>
      <c r="L21" s="281">
        <f t="shared" si="15"/>
        <v>0.53</v>
      </c>
      <c r="M21" s="16">
        <f t="shared" si="16"/>
        <v>19.9</v>
      </c>
      <c r="N21" s="281"/>
      <c r="O21" s="16">
        <f t="shared" si="17"/>
        <v>0</v>
      </c>
      <c r="P21" s="259">
        <f>'平衡表（全厂）'!F67</f>
        <v>14878.623</v>
      </c>
      <c r="Q21" s="275">
        <f t="shared" si="18"/>
        <v>0.26</v>
      </c>
      <c r="R21" s="273">
        <f>'平衡表（全厂）'!H67</f>
        <v>38.684</v>
      </c>
      <c r="S21" s="275">
        <f t="shared" si="19"/>
        <v>6.38</v>
      </c>
      <c r="T21" s="273">
        <f>'平衡表（全厂）'!J67</f>
        <v>94.926</v>
      </c>
      <c r="U21" s="275"/>
      <c r="V21" s="259">
        <f>'平衡表（全厂）'!L67</f>
        <v>0</v>
      </c>
      <c r="W21" s="259">
        <v>44135.26</v>
      </c>
      <c r="X21" s="259">
        <v>107.505</v>
      </c>
      <c r="Y21" s="259">
        <v>10.18</v>
      </c>
      <c r="Z21" s="259"/>
      <c r="AA21" s="311"/>
      <c r="AB21" s="312"/>
      <c r="AC21" s="314"/>
    </row>
    <row r="22" ht="16" customHeight="1" spans="1:29">
      <c r="A22" s="273" t="s">
        <v>78</v>
      </c>
      <c r="B22" s="259">
        <v>143.488</v>
      </c>
      <c r="C22" s="275">
        <v>0.02</v>
      </c>
      <c r="D22" s="261">
        <v>0.029</v>
      </c>
      <c r="E22" s="260">
        <v>0</v>
      </c>
      <c r="F22" s="269">
        <v>0</v>
      </c>
      <c r="G22" s="260">
        <v>0</v>
      </c>
      <c r="H22" s="269">
        <v>0</v>
      </c>
      <c r="I22" s="283">
        <f t="shared" si="13"/>
        <v>577.34</v>
      </c>
      <c r="J22" s="236">
        <f t="shared" si="24"/>
        <v>0.2</v>
      </c>
      <c r="K22" s="16">
        <f t="shared" si="14"/>
        <v>1.136</v>
      </c>
      <c r="L22" s="203"/>
      <c r="M22" s="16">
        <f t="shared" si="16"/>
        <v>0</v>
      </c>
      <c r="N22" s="203"/>
      <c r="O22" s="203">
        <v>0</v>
      </c>
      <c r="P22" s="259">
        <f>'平衡表（全厂）'!F68</f>
        <v>153.648</v>
      </c>
      <c r="Q22" s="259">
        <f>'平衡表（全厂）'!G68</f>
        <v>0.02</v>
      </c>
      <c r="R22" s="259">
        <f>'平衡表（全厂）'!H68</f>
        <v>0.031</v>
      </c>
      <c r="S22" s="259">
        <f>'平衡表（全厂）'!I68</f>
        <v>0</v>
      </c>
      <c r="T22" s="259">
        <f>'平衡表（全厂）'!J68</f>
        <v>0</v>
      </c>
      <c r="U22" s="259">
        <f>'平衡表（全厂）'!K68</f>
        <v>0</v>
      </c>
      <c r="V22" s="259">
        <f>'平衡表（全厂）'!L68</f>
        <v>0</v>
      </c>
      <c r="W22" s="259">
        <v>567.18</v>
      </c>
      <c r="X22" s="259">
        <v>1.134</v>
      </c>
      <c r="Y22" s="259">
        <v>0</v>
      </c>
      <c r="Z22" s="259"/>
      <c r="AA22" s="311"/>
      <c r="AB22" s="312"/>
      <c r="AC22" s="314"/>
    </row>
    <row r="23" ht="17" customHeight="1" spans="1:29">
      <c r="A23" s="214" t="s">
        <v>214</v>
      </c>
      <c r="B23" s="223"/>
      <c r="C23" s="223"/>
      <c r="D23" s="223">
        <f t="shared" ref="D23:H23" si="25">SUM(D20:D21)</f>
        <v>122.04</v>
      </c>
      <c r="E23" s="223"/>
      <c r="F23" s="223">
        <f t="shared" si="25"/>
        <v>156.302</v>
      </c>
      <c r="G23" s="223"/>
      <c r="H23" s="223">
        <f t="shared" si="25"/>
        <v>0</v>
      </c>
      <c r="I23" s="117"/>
      <c r="J23" s="117"/>
      <c r="K23" s="117">
        <f t="shared" ref="K23:O23" si="26">SUM(K20:K21)</f>
        <v>150.756</v>
      </c>
      <c r="L23" s="117"/>
      <c r="M23" s="117">
        <f t="shared" si="26"/>
        <v>23.617</v>
      </c>
      <c r="N23" s="117"/>
      <c r="O23" s="117">
        <f t="shared" si="26"/>
        <v>0</v>
      </c>
      <c r="P23" s="117"/>
      <c r="Q23" s="117"/>
      <c r="R23" s="117">
        <f t="shared" ref="R23:V23" si="27">SUM(R20:R21)</f>
        <v>111.398</v>
      </c>
      <c r="S23" s="117"/>
      <c r="T23" s="117">
        <f t="shared" si="27"/>
        <v>161.181</v>
      </c>
      <c r="U23" s="117"/>
      <c r="V23" s="117">
        <f t="shared" si="27"/>
        <v>0</v>
      </c>
      <c r="W23" s="117"/>
      <c r="X23" s="117"/>
      <c r="Y23" s="117"/>
      <c r="Z23" s="117"/>
      <c r="AA23" s="252"/>
      <c r="AB23" s="252"/>
      <c r="AC23" s="252"/>
    </row>
    <row r="24" ht="17" customHeight="1" spans="1:26">
      <c r="A24" s="117" t="s">
        <v>233</v>
      </c>
      <c r="B24" s="117"/>
      <c r="C24" s="117" t="s">
        <v>162</v>
      </c>
      <c r="D24" s="117" t="s">
        <v>162</v>
      </c>
      <c r="E24" s="129"/>
      <c r="F24" s="117">
        <f>K18</f>
        <v>901.175</v>
      </c>
      <c r="G24" s="117"/>
      <c r="H24" s="117"/>
      <c r="I24" s="139">
        <f>F24/F25*100</f>
        <v>83.2</v>
      </c>
      <c r="J24" s="140"/>
      <c r="K24" s="116" t="s">
        <v>163</v>
      </c>
      <c r="L24" s="116"/>
      <c r="M24" s="117" t="s">
        <v>162</v>
      </c>
      <c r="N24" s="294">
        <f>M18</f>
        <v>110.286</v>
      </c>
      <c r="O24" s="295"/>
      <c r="P24" s="296"/>
      <c r="Q24" s="139">
        <f>N24/N25*100</f>
        <v>81.53</v>
      </c>
      <c r="R24" s="140"/>
      <c r="S24" s="116" t="s">
        <v>164</v>
      </c>
      <c r="T24" s="116"/>
      <c r="U24" s="117" t="s">
        <v>162</v>
      </c>
      <c r="V24" s="117"/>
      <c r="W24" s="154">
        <f>O16</f>
        <v>1.097</v>
      </c>
      <c r="X24" s="167"/>
      <c r="Y24" s="139">
        <f>W24/W25*100</f>
        <v>54.66</v>
      </c>
      <c r="Z24" s="140"/>
    </row>
    <row r="25" ht="17" customHeight="1" spans="1:26">
      <c r="A25" s="118"/>
      <c r="B25" s="118"/>
      <c r="C25" s="118" t="s">
        <v>165</v>
      </c>
      <c r="D25" s="117" t="s">
        <v>165</v>
      </c>
      <c r="E25" s="280"/>
      <c r="F25" s="118">
        <f>X7+X14</f>
        <v>1083.208</v>
      </c>
      <c r="G25" s="118"/>
      <c r="H25" s="118"/>
      <c r="I25" s="284"/>
      <c r="J25" s="285"/>
      <c r="K25" s="116"/>
      <c r="L25" s="116"/>
      <c r="M25" s="118" t="s">
        <v>165</v>
      </c>
      <c r="N25" s="297">
        <f>Y7+Y14</f>
        <v>135.276</v>
      </c>
      <c r="O25" s="298"/>
      <c r="P25" s="299"/>
      <c r="Q25" s="284"/>
      <c r="R25" s="285"/>
      <c r="S25" s="116"/>
      <c r="T25" s="116"/>
      <c r="U25" s="117" t="s">
        <v>165</v>
      </c>
      <c r="V25" s="117"/>
      <c r="W25" s="154">
        <f>Z7+Z14</f>
        <v>2.007</v>
      </c>
      <c r="X25" s="167"/>
      <c r="Y25" s="284"/>
      <c r="Z25" s="285"/>
    </row>
    <row r="26" ht="25" customHeight="1" spans="1:26">
      <c r="A26" s="276" t="s">
        <v>166</v>
      </c>
      <c r="B26" s="119" t="s">
        <v>234</v>
      </c>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ht="36" customHeight="1" spans="1:28">
      <c r="A27" s="123" t="s">
        <v>225</v>
      </c>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c r="AB27" s="29" t="s">
        <v>235</v>
      </c>
    </row>
    <row r="28" ht="18" customHeight="1" spans="1:30">
      <c r="A28" s="277"/>
      <c r="B28" s="277"/>
      <c r="C28" s="277"/>
      <c r="D28" s="277"/>
      <c r="I28" s="187"/>
      <c r="J28" s="149"/>
      <c r="K28" s="149"/>
      <c r="L28" s="161" t="s">
        <v>200</v>
      </c>
      <c r="M28" s="161"/>
      <c r="N28" s="161" t="s">
        <v>201</v>
      </c>
      <c r="O28" s="161"/>
      <c r="P28" s="161" t="s">
        <v>202</v>
      </c>
      <c r="Q28" s="161"/>
      <c r="S28" s="171"/>
      <c r="T28" s="176" t="s">
        <v>236</v>
      </c>
      <c r="U28" s="177"/>
      <c r="V28" s="176" t="s">
        <v>237</v>
      </c>
      <c r="W28" s="177"/>
      <c r="X28" s="171"/>
      <c r="Z28" s="149" t="s">
        <v>238</v>
      </c>
      <c r="AA28" s="149" t="s">
        <v>239</v>
      </c>
      <c r="AB28" s="149" t="s">
        <v>8</v>
      </c>
      <c r="AC28" s="149" t="s">
        <v>9</v>
      </c>
      <c r="AD28" s="149" t="s">
        <v>10</v>
      </c>
    </row>
    <row r="29" ht="18" customHeight="1" spans="1:30">
      <c r="A29" s="247"/>
      <c r="B29" s="131"/>
      <c r="C29" s="131"/>
      <c r="D29" s="131"/>
      <c r="I29" s="149" t="s">
        <v>240</v>
      </c>
      <c r="J29" s="149"/>
      <c r="K29" s="149"/>
      <c r="L29" s="161">
        <f>F24-F25</f>
        <v>-182.033</v>
      </c>
      <c r="M29" s="161"/>
      <c r="N29" s="161">
        <f>N24-N25</f>
        <v>-24.99</v>
      </c>
      <c r="O29" s="161"/>
      <c r="P29" s="300">
        <f>W24-W25</f>
        <v>-0.91</v>
      </c>
      <c r="Q29" s="300"/>
      <c r="S29" s="54" t="s">
        <v>183</v>
      </c>
      <c r="T29" s="176">
        <f>D7+D14+D18+D23</f>
        <v>611.751</v>
      </c>
      <c r="U29" s="177"/>
      <c r="V29" s="176">
        <f>R7+R14+R18+R23</f>
        <v>854.559</v>
      </c>
      <c r="W29" s="177"/>
      <c r="X29" s="171"/>
      <c r="Y29" s="52" t="s">
        <v>241</v>
      </c>
      <c r="Z29" s="149">
        <f>[1]年度产量汇总!$Y$31</f>
        <v>38366.61</v>
      </c>
      <c r="AA29" s="149">
        <f>[1]年度产量汇总!$Z$31</f>
        <v>36290.898</v>
      </c>
      <c r="AB29" s="149">
        <f>[1]年度产量汇总!$AA$31</f>
        <v>127.147</v>
      </c>
      <c r="AC29" s="149">
        <f>[1]年度产量汇总!$AB$31</f>
        <v>17.482</v>
      </c>
      <c r="AD29" s="149">
        <f>[1]年度产量汇总!$AC$31</f>
        <v>1.44</v>
      </c>
    </row>
    <row r="30" ht="18" customHeight="1" spans="1:30">
      <c r="A30" s="247"/>
      <c r="B30" s="131"/>
      <c r="C30" s="131"/>
      <c r="D30" s="131"/>
      <c r="I30" s="286" t="s">
        <v>242</v>
      </c>
      <c r="J30" s="286"/>
      <c r="K30" s="286"/>
      <c r="L30" s="162">
        <f t="shared" ref="L30:P30" si="28">L29+K23</f>
        <v>-31.277</v>
      </c>
      <c r="M30" s="162"/>
      <c r="N30" s="163">
        <f t="shared" si="28"/>
        <v>-1.373</v>
      </c>
      <c r="O30" s="164"/>
      <c r="P30" s="163">
        <f t="shared" si="28"/>
        <v>-0.91</v>
      </c>
      <c r="Q30" s="164"/>
      <c r="S30" s="54" t="s">
        <v>185</v>
      </c>
      <c r="T30" s="176">
        <f>F7++F14+F18+F23</f>
        <v>231.109</v>
      </c>
      <c r="U30" s="177"/>
      <c r="V30" s="176">
        <f>T6+T14+T18+T23</f>
        <v>247.36</v>
      </c>
      <c r="W30" s="177"/>
      <c r="X30" s="171"/>
      <c r="Y30" s="52" t="s">
        <v>243</v>
      </c>
      <c r="Z30" s="149">
        <f>[1]年度产量汇总!$Y$50</f>
        <v>40568.2</v>
      </c>
      <c r="AA30" s="149">
        <f>[1]年度产量汇总!$Z$50</f>
        <v>37428.184</v>
      </c>
      <c r="AB30" s="149">
        <f>[1]年度产量汇总!$AA$50</f>
        <v>91.361</v>
      </c>
      <c r="AC30" s="149">
        <f>[1]年度产量汇总!$AB$50</f>
        <v>33.59</v>
      </c>
      <c r="AD30" s="149">
        <f>[1]年度产量汇总!$AC$50</f>
        <v>4.636</v>
      </c>
    </row>
    <row r="31" ht="18" customHeight="1" spans="9:30">
      <c r="I31" s="178" t="s">
        <v>244</v>
      </c>
      <c r="J31" s="227"/>
      <c r="K31" s="179"/>
      <c r="L31" s="287">
        <v>83.67</v>
      </c>
      <c r="M31" s="301"/>
      <c r="N31" s="287">
        <v>59.6</v>
      </c>
      <c r="O31" s="301"/>
      <c r="P31" s="302">
        <v>72.5</v>
      </c>
      <c r="Q31" s="305"/>
      <c r="S31" s="54" t="s">
        <v>187</v>
      </c>
      <c r="T31" s="176">
        <f>H7+H14+H18+H23</f>
        <v>0.311</v>
      </c>
      <c r="U31" s="177"/>
      <c r="V31" s="176">
        <f>V7+V14+V18+V23</f>
        <v>1.036</v>
      </c>
      <c r="W31" s="177"/>
      <c r="X31" s="171"/>
      <c r="Y31" s="52" t="s">
        <v>241</v>
      </c>
      <c r="Z31" s="149"/>
      <c r="AA31" s="149">
        <f>P20-AA29</f>
        <v>-14904.422</v>
      </c>
      <c r="AB31" s="149">
        <f>R20-AB29</f>
        <v>-54.433</v>
      </c>
      <c r="AC31" s="149">
        <f>T20-AC29</f>
        <v>48.773</v>
      </c>
      <c r="AD31" s="149">
        <f>V20-AD29</f>
        <v>-1.44</v>
      </c>
    </row>
    <row r="32" ht="18" customHeight="1" spans="9:30">
      <c r="I32" s="149" t="s">
        <v>245</v>
      </c>
      <c r="J32" s="149"/>
      <c r="K32" s="149"/>
      <c r="L32" s="178">
        <v>-15.229</v>
      </c>
      <c r="M32" s="179"/>
      <c r="N32" s="178">
        <v>-5.90599999999999</v>
      </c>
      <c r="O32" s="179"/>
      <c r="P32" s="178">
        <v>-0.3</v>
      </c>
      <c r="Q32" s="179"/>
      <c r="S32" s="171"/>
      <c r="T32" s="176" t="s">
        <v>189</v>
      </c>
      <c r="U32" s="177"/>
      <c r="V32" s="176" t="s">
        <v>189</v>
      </c>
      <c r="W32" s="177"/>
      <c r="X32" s="171"/>
      <c r="Y32" s="52" t="s">
        <v>243</v>
      </c>
      <c r="Z32" s="149"/>
      <c r="AA32" s="149">
        <f>P21-AA30</f>
        <v>-22549.561</v>
      </c>
      <c r="AB32" s="149">
        <f>R21-AB30</f>
        <v>-52.677</v>
      </c>
      <c r="AC32" s="149">
        <f>T21-AC30</f>
        <v>61.336</v>
      </c>
      <c r="AD32" s="149">
        <f>V21-AD30</f>
        <v>-4.636</v>
      </c>
    </row>
    <row r="33" ht="18" customHeight="1" spans="9:24">
      <c r="I33" s="288" t="s">
        <v>246</v>
      </c>
      <c r="J33" s="289" t="s">
        <v>24</v>
      </c>
      <c r="K33" s="290"/>
      <c r="L33" s="291">
        <v>89.03</v>
      </c>
      <c r="M33" s="291"/>
      <c r="N33" s="303"/>
      <c r="O33" s="187"/>
      <c r="P33" s="187"/>
      <c r="Q33" s="187"/>
      <c r="S33" s="54" t="s">
        <v>183</v>
      </c>
      <c r="T33" s="178">
        <f>241.5+191.332+56.879+122.04</f>
        <v>611.751</v>
      </c>
      <c r="U33" s="179"/>
      <c r="V33" s="176">
        <f>'平衡表（全厂）'!H69-'平衡表（全厂）'!H65-'平衡表（全厂）'!H68</f>
        <v>854.559</v>
      </c>
      <c r="W33" s="177"/>
      <c r="X33" s="187"/>
    </row>
    <row r="34" ht="18" customHeight="1" spans="9:24">
      <c r="I34" s="292"/>
      <c r="J34" s="289" t="s">
        <v>76</v>
      </c>
      <c r="K34" s="290"/>
      <c r="L34" s="291">
        <v>3.6</v>
      </c>
      <c r="M34" s="291"/>
      <c r="N34" s="187"/>
      <c r="O34" s="187"/>
      <c r="P34" s="187"/>
      <c r="Q34" s="187"/>
      <c r="S34" s="54" t="s">
        <v>185</v>
      </c>
      <c r="T34" s="178">
        <f>40.595+27.177+7.035+156.302</f>
        <v>231.109</v>
      </c>
      <c r="U34" s="179"/>
      <c r="V34" s="176">
        <f>'平衡表（全厂）'!J69-'平衡表（全厂）'!J65</f>
        <v>247.36</v>
      </c>
      <c r="W34" s="177"/>
      <c r="X34" s="187"/>
    </row>
    <row r="35" ht="18" customHeight="1" spans="9:24">
      <c r="I35" s="293"/>
      <c r="J35" s="289" t="s">
        <v>77</v>
      </c>
      <c r="K35" s="290"/>
      <c r="L35" s="291">
        <v>7.37</v>
      </c>
      <c r="M35" s="291"/>
      <c r="N35" s="187"/>
      <c r="O35" s="187"/>
      <c r="P35" s="187"/>
      <c r="Q35" s="187"/>
      <c r="S35" s="54" t="s">
        <v>187</v>
      </c>
      <c r="T35" s="178">
        <f>0.115+0.156+0.04</f>
        <v>0.311</v>
      </c>
      <c r="U35" s="179"/>
      <c r="V35" s="176">
        <f>'平衡表（全厂）'!L69-'平衡表（全厂）'!L65</f>
        <v>1.036</v>
      </c>
      <c r="W35" s="177"/>
      <c r="X35" s="187"/>
    </row>
    <row r="36" ht="18" customHeight="1" spans="19:24">
      <c r="S36" s="54"/>
      <c r="T36" s="178"/>
      <c r="U36" s="179"/>
      <c r="V36" s="176"/>
      <c r="W36" s="177"/>
      <c r="X36" s="187"/>
    </row>
    <row r="37" ht="18" customHeight="1" spans="19:24">
      <c r="S37" s="54" t="s">
        <v>183</v>
      </c>
      <c r="T37" s="178">
        <f t="shared" ref="T37:T39" si="29">T29-T33</f>
        <v>0</v>
      </c>
      <c r="U37" s="179"/>
      <c r="V37" s="176">
        <f t="shared" ref="V37:V39" si="30">V29-V33</f>
        <v>0</v>
      </c>
      <c r="W37" s="177"/>
      <c r="X37" s="187"/>
    </row>
    <row r="38" ht="18" customHeight="1" spans="19:24">
      <c r="S38" s="54" t="s">
        <v>185</v>
      </c>
      <c r="T38" s="178">
        <f t="shared" si="29"/>
        <v>0</v>
      </c>
      <c r="U38" s="179"/>
      <c r="V38" s="176">
        <f t="shared" si="30"/>
        <v>0</v>
      </c>
      <c r="W38" s="177"/>
      <c r="X38" s="187"/>
    </row>
    <row r="39" ht="18" customHeight="1" spans="19:24">
      <c r="S39" s="54" t="s">
        <v>187</v>
      </c>
      <c r="T39" s="178">
        <f t="shared" si="29"/>
        <v>0</v>
      </c>
      <c r="U39" s="179"/>
      <c r="V39" s="176">
        <f t="shared" si="30"/>
        <v>0</v>
      </c>
      <c r="W39" s="177"/>
      <c r="X39" s="187"/>
    </row>
    <row r="40" spans="19:23">
      <c r="S40" s="29"/>
      <c r="T40" s="29"/>
      <c r="U40" s="29"/>
      <c r="V40" s="29"/>
      <c r="W40" s="29"/>
    </row>
    <row r="41" spans="20:22">
      <c r="T41" s="29"/>
      <c r="U41" s="29"/>
      <c r="V41" s="29"/>
    </row>
  </sheetData>
  <mergeCells count="94">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5:H15"/>
    <mergeCell ref="I15:O15"/>
    <mergeCell ref="P15:V15"/>
    <mergeCell ref="W15:Z15"/>
    <mergeCell ref="I19:O19"/>
    <mergeCell ref="W19:Z19"/>
    <mergeCell ref="F24:H24"/>
    <mergeCell ref="N24:P24"/>
    <mergeCell ref="U24:V24"/>
    <mergeCell ref="W24:X24"/>
    <mergeCell ref="F25:H25"/>
    <mergeCell ref="N25:P25"/>
    <mergeCell ref="U25:V25"/>
    <mergeCell ref="W25:X25"/>
    <mergeCell ref="B26:Z26"/>
    <mergeCell ref="A27:Z27"/>
    <mergeCell ref="J28:K28"/>
    <mergeCell ref="L28:M28"/>
    <mergeCell ref="N28:O28"/>
    <mergeCell ref="P28:Q28"/>
    <mergeCell ref="T28:U28"/>
    <mergeCell ref="V28:W28"/>
    <mergeCell ref="B29:D29"/>
    <mergeCell ref="I29:K29"/>
    <mergeCell ref="L29:M29"/>
    <mergeCell ref="N29:O29"/>
    <mergeCell ref="P29:Q29"/>
    <mergeCell ref="T29:U29"/>
    <mergeCell ref="V29:W29"/>
    <mergeCell ref="B30:D30"/>
    <mergeCell ref="I30:K30"/>
    <mergeCell ref="L30:M30"/>
    <mergeCell ref="N30:O30"/>
    <mergeCell ref="P30:Q30"/>
    <mergeCell ref="T30:U30"/>
    <mergeCell ref="V30:W30"/>
    <mergeCell ref="I31:K31"/>
    <mergeCell ref="L31:M31"/>
    <mergeCell ref="N31:O31"/>
    <mergeCell ref="P31:Q31"/>
    <mergeCell ref="T31:U31"/>
    <mergeCell ref="V31:W31"/>
    <mergeCell ref="I32:K32"/>
    <mergeCell ref="L32:M32"/>
    <mergeCell ref="N32:O32"/>
    <mergeCell ref="P32:Q32"/>
    <mergeCell ref="T32:U32"/>
    <mergeCell ref="V32:W32"/>
    <mergeCell ref="J33:K33"/>
    <mergeCell ref="L33:M33"/>
    <mergeCell ref="T33:U33"/>
    <mergeCell ref="V33:W33"/>
    <mergeCell ref="J34:K34"/>
    <mergeCell ref="L34:M34"/>
    <mergeCell ref="T34:U34"/>
    <mergeCell ref="V34:W34"/>
    <mergeCell ref="J35:K35"/>
    <mergeCell ref="L35:M35"/>
    <mergeCell ref="T35:U35"/>
    <mergeCell ref="V35:W35"/>
    <mergeCell ref="T37:U37"/>
    <mergeCell ref="V37:W37"/>
    <mergeCell ref="T38:U38"/>
    <mergeCell ref="V38:W38"/>
    <mergeCell ref="T39:U39"/>
    <mergeCell ref="V39:W39"/>
    <mergeCell ref="A2:A4"/>
    <mergeCell ref="B3:B4"/>
    <mergeCell ref="I3:I4"/>
    <mergeCell ref="I33:I35"/>
    <mergeCell ref="P3:P4"/>
    <mergeCell ref="W3:W4"/>
    <mergeCell ref="A24:B25"/>
    <mergeCell ref="I24:J25"/>
    <mergeCell ref="K24:L25"/>
    <mergeCell ref="Q24:R25"/>
    <mergeCell ref="S24:T25"/>
    <mergeCell ref="Y24:Z25"/>
  </mergeCells>
  <pageMargins left="0.471527777777778" right="0.432638888888889" top="1" bottom="1" header="0.5" footer="0.5"/>
  <pageSetup paperSize="8" orientation="landscape" horizont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50"/>
  <sheetViews>
    <sheetView showGridLines="0" workbookViewId="0">
      <pane xSplit="1" ySplit="5" topLeftCell="B6" activePane="bottomRight" state="frozen"/>
      <selection/>
      <selection pane="topRight"/>
      <selection pane="bottomLeft"/>
      <selection pane="bottomRight" activeCell="AB21" sqref="AB21"/>
    </sheetView>
  </sheetViews>
  <sheetFormatPr defaultColWidth="9" defaultRowHeight="12.5"/>
  <cols>
    <col min="1" max="1" width="15.4454545454545" customWidth="1"/>
    <col min="2" max="2" width="10.6363636363636" customWidth="1"/>
    <col min="3" max="3" width="10.1090909090909" hidden="1" customWidth="1"/>
    <col min="4" max="4" width="10.6363636363636" customWidth="1"/>
    <col min="5" max="5" width="9.55454545454545" hidden="1" customWidth="1"/>
    <col min="6" max="6" width="9.08181818181818" customWidth="1"/>
    <col min="7" max="7" width="7.75454545454545" hidden="1" customWidth="1"/>
    <col min="8" max="8" width="9.25454545454545" customWidth="1"/>
    <col min="9" max="9" width="11.7" customWidth="1"/>
    <col min="10" max="10" width="6.81818181818182" customWidth="1"/>
    <col min="11" max="11" width="11.5636363636364" customWidth="1"/>
    <col min="12" max="12" width="8.13636363636364" customWidth="1"/>
    <col min="13" max="13" width="9.55454545454545" customWidth="1"/>
    <col min="14" max="14" width="6.38181818181818" customWidth="1"/>
    <col min="15" max="15" width="7.63636363636364" customWidth="1"/>
    <col min="16" max="16" width="10.3272727272727" customWidth="1"/>
    <col min="17" max="17" width="6.69090909090909" customWidth="1"/>
    <col min="18" max="18" width="10.6727272727273" customWidth="1"/>
    <col min="19" max="19" width="9.00909090909091" customWidth="1"/>
    <col min="20" max="20" width="9.13636363636364" customWidth="1"/>
    <col min="21" max="21" width="7.03636363636364" customWidth="1"/>
    <col min="22" max="22" width="8.75454545454545" customWidth="1"/>
    <col min="23" max="23" width="11.2454545454545" customWidth="1"/>
    <col min="24" max="24" width="11.5818181818182" customWidth="1"/>
    <col min="25" max="25" width="9.2" customWidth="1"/>
    <col min="26" max="26" width="9.38181818181818" customWidth="1"/>
    <col min="28" max="28" width="13.1727272727273" customWidth="1"/>
    <col min="29" max="29" width="10.3818181818182"/>
    <col min="30" max="30" width="9.38181818181818"/>
  </cols>
  <sheetData>
    <row r="1" ht="38" customHeight="1" spans="1:26">
      <c r="A1" s="80" t="s">
        <v>247</v>
      </c>
      <c r="B1" s="80"/>
      <c r="C1" s="80"/>
      <c r="D1" s="80"/>
      <c r="E1" s="80"/>
      <c r="F1" s="80"/>
      <c r="G1" s="80"/>
      <c r="H1" s="80"/>
      <c r="I1" s="80"/>
      <c r="J1" s="80"/>
      <c r="K1" s="80"/>
      <c r="L1" s="80"/>
      <c r="M1" s="80"/>
      <c r="N1" s="80"/>
      <c r="O1" s="80"/>
      <c r="P1" s="80"/>
      <c r="Q1" s="80"/>
      <c r="R1" s="80"/>
      <c r="S1" s="80"/>
      <c r="T1" s="80"/>
      <c r="U1" s="80"/>
      <c r="V1" s="80"/>
      <c r="W1" s="80"/>
      <c r="X1" s="80"/>
      <c r="Y1" s="80"/>
      <c r="Z1" s="80"/>
    </row>
    <row r="2" ht="17" customHeight="1" spans="1:26">
      <c r="A2" s="195" t="s">
        <v>130</v>
      </c>
      <c r="B2" s="195" t="s">
        <v>131</v>
      </c>
      <c r="C2" s="195"/>
      <c r="D2" s="195"/>
      <c r="E2" s="195"/>
      <c r="F2" s="195"/>
      <c r="G2" s="195"/>
      <c r="H2" s="195"/>
      <c r="I2" s="195" t="s">
        <v>210</v>
      </c>
      <c r="J2" s="195"/>
      <c r="K2" s="195"/>
      <c r="L2" s="195"/>
      <c r="M2" s="195"/>
      <c r="N2" s="195"/>
      <c r="O2" s="195"/>
      <c r="P2" s="195" t="s">
        <v>133</v>
      </c>
      <c r="Q2" s="195"/>
      <c r="R2" s="195"/>
      <c r="S2" s="195"/>
      <c r="T2" s="195"/>
      <c r="U2" s="195"/>
      <c r="V2" s="195"/>
      <c r="W2" s="195" t="s">
        <v>134</v>
      </c>
      <c r="X2" s="195"/>
      <c r="Y2" s="195"/>
      <c r="Z2" s="196"/>
    </row>
    <row r="3" ht="17" customHeight="1" spans="1:26">
      <c r="A3" s="196"/>
      <c r="B3" s="195" t="s">
        <v>211</v>
      </c>
      <c r="C3" s="195" t="s">
        <v>8</v>
      </c>
      <c r="D3" s="195"/>
      <c r="E3" s="195" t="s">
        <v>9</v>
      </c>
      <c r="F3" s="195"/>
      <c r="G3" s="195" t="s">
        <v>10</v>
      </c>
      <c r="H3" s="195"/>
      <c r="I3" s="195" t="s">
        <v>211</v>
      </c>
      <c r="J3" s="195" t="s">
        <v>8</v>
      </c>
      <c r="K3" s="195"/>
      <c r="L3" s="195" t="s">
        <v>9</v>
      </c>
      <c r="M3" s="195"/>
      <c r="N3" s="195" t="s">
        <v>10</v>
      </c>
      <c r="O3" s="195"/>
      <c r="P3" s="195" t="s">
        <v>211</v>
      </c>
      <c r="Q3" s="195" t="s">
        <v>8</v>
      </c>
      <c r="R3" s="195"/>
      <c r="S3" s="195" t="s">
        <v>9</v>
      </c>
      <c r="T3" s="195"/>
      <c r="U3" s="195" t="s">
        <v>10</v>
      </c>
      <c r="V3" s="195"/>
      <c r="W3" s="195" t="s">
        <v>211</v>
      </c>
      <c r="X3" s="195" t="s">
        <v>8</v>
      </c>
      <c r="Y3" s="195" t="s">
        <v>9</v>
      </c>
      <c r="Z3" s="195" t="s">
        <v>10</v>
      </c>
    </row>
    <row r="4" ht="27" customHeight="1" spans="1:28">
      <c r="A4" s="197"/>
      <c r="B4" s="198"/>
      <c r="C4" s="198" t="s">
        <v>137</v>
      </c>
      <c r="D4" s="198" t="s">
        <v>212</v>
      </c>
      <c r="E4" s="198" t="s">
        <v>13</v>
      </c>
      <c r="F4" s="198" t="s">
        <v>213</v>
      </c>
      <c r="G4" s="198" t="s">
        <v>13</v>
      </c>
      <c r="H4" s="198" t="s">
        <v>213</v>
      </c>
      <c r="I4" s="198"/>
      <c r="J4" s="198" t="s">
        <v>137</v>
      </c>
      <c r="K4" s="198" t="s">
        <v>212</v>
      </c>
      <c r="L4" s="198" t="s">
        <v>13</v>
      </c>
      <c r="M4" s="198" t="s">
        <v>213</v>
      </c>
      <c r="N4" s="198" t="s">
        <v>13</v>
      </c>
      <c r="O4" s="198" t="s">
        <v>213</v>
      </c>
      <c r="P4" s="198"/>
      <c r="Q4" s="198" t="s">
        <v>137</v>
      </c>
      <c r="R4" s="198" t="s">
        <v>212</v>
      </c>
      <c r="S4" s="198" t="s">
        <v>13</v>
      </c>
      <c r="T4" s="198" t="s">
        <v>213</v>
      </c>
      <c r="U4" s="198" t="s">
        <v>13</v>
      </c>
      <c r="V4" s="198" t="s">
        <v>213</v>
      </c>
      <c r="W4" s="198"/>
      <c r="X4" s="198" t="s">
        <v>212</v>
      </c>
      <c r="Y4" s="198" t="s">
        <v>213</v>
      </c>
      <c r="Z4" s="198" t="s">
        <v>213</v>
      </c>
      <c r="AB4" s="188"/>
    </row>
    <row r="5" ht="16" customHeight="1" spans="1:28">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B5" s="189"/>
    </row>
    <row r="6" ht="16" customHeight="1" spans="1:29">
      <c r="A6" s="200" t="s">
        <v>59</v>
      </c>
      <c r="B6" s="201">
        <v>846.4</v>
      </c>
      <c r="C6" s="202">
        <v>99.57</v>
      </c>
      <c r="D6" s="203">
        <v>842.76</v>
      </c>
      <c r="E6" s="224">
        <v>319.29</v>
      </c>
      <c r="F6" s="203">
        <v>270.247</v>
      </c>
      <c r="G6" s="224">
        <v>11.6</v>
      </c>
      <c r="H6" s="203">
        <v>9.818</v>
      </c>
      <c r="I6" s="228">
        <f>'回收率（熔炼） '!W40</f>
        <v>29479.4</v>
      </c>
      <c r="J6" s="202">
        <f>K6/I6*100</f>
        <v>99.47</v>
      </c>
      <c r="K6" s="228">
        <f>'回收率（熔炼） '!X40</f>
        <v>29324.16</v>
      </c>
      <c r="L6" s="224">
        <f>M6/I6*1000</f>
        <v>370.06</v>
      </c>
      <c r="M6" s="228">
        <f>'回收率（熔炼） '!Y40</f>
        <v>10909.22</v>
      </c>
      <c r="N6" s="224">
        <f>O6/I6*1000</f>
        <v>8.61</v>
      </c>
      <c r="O6" s="228">
        <f>'回收率（熔炼） '!Z40</f>
        <v>253.914</v>
      </c>
      <c r="P6" s="201">
        <f>'平衡表（全厂）'!F45</f>
        <v>390.8</v>
      </c>
      <c r="Q6" s="211">
        <f t="shared" ref="Q6:Q13" si="0">R6/P6*100</f>
        <v>99.47</v>
      </c>
      <c r="R6" s="242">
        <f>'平衡表（全厂）'!H45</f>
        <v>388.729</v>
      </c>
      <c r="S6" s="211">
        <f t="shared" ref="S6:S15" si="1">T6/P6*1000</f>
        <v>371.98</v>
      </c>
      <c r="T6" s="242">
        <f>'平衡表（全厂）'!J45</f>
        <v>145.37</v>
      </c>
      <c r="U6" s="211">
        <f t="shared" ref="U6:U14" si="2">V6/P6*1000</f>
        <v>8.67</v>
      </c>
      <c r="V6" s="242">
        <f>'平衡表（全厂）'!L45</f>
        <v>3.388</v>
      </c>
      <c r="W6" s="201">
        <f t="shared" ref="W6:W15" si="3">B6+I6-P6</f>
        <v>29935</v>
      </c>
      <c r="X6" s="201">
        <f t="shared" ref="X6:X15" si="4">D6+K6-R6</f>
        <v>29778.191</v>
      </c>
      <c r="Y6" s="201">
        <f t="shared" ref="Y6:Y15" si="5">F6+M6-T6</f>
        <v>11034.097</v>
      </c>
      <c r="Z6" s="201">
        <f t="shared" ref="Z6:Z15" si="6">H6+O6-V6</f>
        <v>260.344</v>
      </c>
      <c r="AA6" s="123"/>
      <c r="AB6" s="123"/>
      <c r="AC6" s="253"/>
    </row>
    <row r="7" ht="16" customHeight="1" spans="1:26">
      <c r="A7" s="204" t="s">
        <v>144</v>
      </c>
      <c r="B7" s="205"/>
      <c r="C7" s="206"/>
      <c r="D7" s="207">
        <f t="shared" ref="D7:I7" si="7">SUM(D6:D6)</f>
        <v>842.76</v>
      </c>
      <c r="E7" s="207"/>
      <c r="F7" s="207">
        <f t="shared" si="7"/>
        <v>270.247</v>
      </c>
      <c r="G7" s="207"/>
      <c r="H7" s="207">
        <f t="shared" si="7"/>
        <v>9.818</v>
      </c>
      <c r="I7" s="207">
        <f t="shared" si="7"/>
        <v>29479.4</v>
      </c>
      <c r="J7" s="229"/>
      <c r="K7" s="216">
        <f t="shared" ref="K7:P7" si="8">SUM(K6:K6)</f>
        <v>29324.16</v>
      </c>
      <c r="L7" s="216"/>
      <c r="M7" s="216">
        <f t="shared" si="8"/>
        <v>10909.22</v>
      </c>
      <c r="N7" s="240"/>
      <c r="O7" s="216">
        <f t="shared" si="8"/>
        <v>253.914</v>
      </c>
      <c r="P7" s="207">
        <f t="shared" si="8"/>
        <v>390.8</v>
      </c>
      <c r="Q7" s="206"/>
      <c r="R7" s="207">
        <f t="shared" ref="R7:Z7" si="9">SUM(R6:R6)</f>
        <v>388.729</v>
      </c>
      <c r="S7" s="207"/>
      <c r="T7" s="207">
        <f t="shared" si="9"/>
        <v>145.37</v>
      </c>
      <c r="U7" s="207"/>
      <c r="V7" s="207">
        <f t="shared" si="9"/>
        <v>3.388</v>
      </c>
      <c r="W7" s="207">
        <f t="shared" si="9"/>
        <v>29935</v>
      </c>
      <c r="X7" s="207">
        <f t="shared" si="9"/>
        <v>29778.191</v>
      </c>
      <c r="Y7" s="207">
        <f t="shared" si="9"/>
        <v>11034.097</v>
      </c>
      <c r="Z7" s="207">
        <f t="shared" si="9"/>
        <v>260.344</v>
      </c>
    </row>
    <row r="8" ht="16" customHeight="1" spans="1:26">
      <c r="A8" s="208" t="s">
        <v>145</v>
      </c>
      <c r="B8" s="208"/>
      <c r="C8" s="208"/>
      <c r="D8" s="208"/>
      <c r="E8" s="208"/>
      <c r="F8" s="208"/>
      <c r="G8" s="208"/>
      <c r="H8" s="208"/>
      <c r="I8" s="208"/>
      <c r="J8" s="208"/>
      <c r="K8" s="208"/>
      <c r="L8" s="208"/>
      <c r="M8" s="208"/>
      <c r="N8" s="208"/>
      <c r="O8" s="208"/>
      <c r="P8" s="208"/>
      <c r="Q8" s="208"/>
      <c r="R8" s="208"/>
      <c r="S8" s="208"/>
      <c r="T8" s="208"/>
      <c r="U8" s="208"/>
      <c r="V8" s="208"/>
      <c r="W8" s="208"/>
      <c r="X8" s="208"/>
      <c r="Y8" s="208"/>
      <c r="Z8" s="208"/>
    </row>
    <row r="9" ht="16" customHeight="1" spans="1:28">
      <c r="A9" s="200" t="s">
        <v>57</v>
      </c>
      <c r="B9" s="209">
        <v>5725.4</v>
      </c>
      <c r="C9" s="202">
        <v>99.57</v>
      </c>
      <c r="D9" s="203">
        <v>5700.781</v>
      </c>
      <c r="E9" s="224">
        <v>319.29</v>
      </c>
      <c r="F9" s="203">
        <v>1828.063</v>
      </c>
      <c r="G9" s="224">
        <v>11.6</v>
      </c>
      <c r="H9" s="203">
        <v>66.415</v>
      </c>
      <c r="I9" s="230"/>
      <c r="J9" s="230"/>
      <c r="K9" s="201"/>
      <c r="L9" s="201"/>
      <c r="M9" s="201"/>
      <c r="N9" s="201"/>
      <c r="O9" s="201"/>
      <c r="P9" s="230">
        <f>'平衡表（全厂）'!F43</f>
        <v>4786.73</v>
      </c>
      <c r="Q9" s="211">
        <f t="shared" si="0"/>
        <v>99.47</v>
      </c>
      <c r="R9" s="230">
        <f>'平衡表（全厂）'!H43</f>
        <v>4761.36</v>
      </c>
      <c r="S9" s="211">
        <f t="shared" si="1"/>
        <v>371.98</v>
      </c>
      <c r="T9" s="230">
        <f>'平衡表（全厂）'!J43</f>
        <v>1780.568</v>
      </c>
      <c r="U9" s="211">
        <f t="shared" si="2"/>
        <v>8.67</v>
      </c>
      <c r="V9" s="230">
        <f>'平衡表（全厂）'!L43</f>
        <v>41.501</v>
      </c>
      <c r="W9" s="244">
        <f t="shared" si="3"/>
        <v>938.67</v>
      </c>
      <c r="X9" s="244">
        <f t="shared" si="4"/>
        <v>939.421</v>
      </c>
      <c r="Y9" s="244">
        <f t="shared" si="5"/>
        <v>47.495</v>
      </c>
      <c r="Z9" s="220">
        <f t="shared" si="6"/>
        <v>24.914</v>
      </c>
      <c r="AB9" s="189"/>
    </row>
    <row r="10" ht="16" customHeight="1" spans="1:28">
      <c r="A10" s="200" t="s">
        <v>58</v>
      </c>
      <c r="B10" s="209">
        <v>5264.5</v>
      </c>
      <c r="C10" s="202">
        <v>99.57</v>
      </c>
      <c r="D10" s="203">
        <v>5241.863</v>
      </c>
      <c r="E10" s="224">
        <v>319.29</v>
      </c>
      <c r="F10" s="203">
        <v>1680.902</v>
      </c>
      <c r="G10" s="224">
        <v>11.6</v>
      </c>
      <c r="H10" s="203">
        <v>61.068</v>
      </c>
      <c r="I10" s="230"/>
      <c r="J10" s="230"/>
      <c r="K10" s="201"/>
      <c r="L10" s="201"/>
      <c r="M10" s="201"/>
      <c r="N10" s="201"/>
      <c r="O10" s="201"/>
      <c r="P10" s="230">
        <f>'平衡表（全厂）'!F44</f>
        <v>4750.74</v>
      </c>
      <c r="Q10" s="211">
        <f t="shared" si="0"/>
        <v>99.47</v>
      </c>
      <c r="R10" s="230">
        <f>'平衡表（全厂）'!H44</f>
        <v>4725.561</v>
      </c>
      <c r="S10" s="211">
        <f t="shared" si="1"/>
        <v>371.98</v>
      </c>
      <c r="T10" s="230">
        <f>'平衡表（全厂）'!J44</f>
        <v>1767.18</v>
      </c>
      <c r="U10" s="211">
        <f t="shared" si="2"/>
        <v>8.67</v>
      </c>
      <c r="V10" s="230">
        <f>'平衡表（全厂）'!L44</f>
        <v>41.189</v>
      </c>
      <c r="W10" s="244">
        <f t="shared" si="3"/>
        <v>513.76</v>
      </c>
      <c r="X10" s="244">
        <f t="shared" si="4"/>
        <v>516.302</v>
      </c>
      <c r="Y10" s="244">
        <f t="shared" si="5"/>
        <v>-86.278</v>
      </c>
      <c r="Z10" s="220">
        <f t="shared" si="6"/>
        <v>19.879</v>
      </c>
      <c r="AB10" s="189"/>
    </row>
    <row r="11" ht="16" customHeight="1" spans="1:29">
      <c r="A11" s="210" t="s">
        <v>60</v>
      </c>
      <c r="B11" s="211">
        <v>24.25</v>
      </c>
      <c r="C11" s="202">
        <v>15.98</v>
      </c>
      <c r="D11" s="203">
        <v>3.875</v>
      </c>
      <c r="E11" s="224">
        <v>32320</v>
      </c>
      <c r="F11" s="203">
        <v>783.76</v>
      </c>
      <c r="G11" s="224">
        <v>2732.99</v>
      </c>
      <c r="H11" s="203">
        <v>66.275</v>
      </c>
      <c r="I11" s="202"/>
      <c r="J11" s="202"/>
      <c r="K11" s="228"/>
      <c r="L11" s="228"/>
      <c r="M11" s="228"/>
      <c r="N11" s="228"/>
      <c r="O11" s="228"/>
      <c r="P11" s="201">
        <f>'平衡表（全厂）'!F47</f>
        <v>23.02</v>
      </c>
      <c r="Q11" s="211">
        <f t="shared" si="0"/>
        <v>13.84</v>
      </c>
      <c r="R11" s="242">
        <f>'平衡表（全厂）'!H47</f>
        <v>3.186</v>
      </c>
      <c r="S11" s="211">
        <f t="shared" si="1"/>
        <v>59040.01</v>
      </c>
      <c r="T11" s="242">
        <f>'平衡表（全厂）'!J47</f>
        <v>1359.101</v>
      </c>
      <c r="U11" s="206">
        <f t="shared" si="2"/>
        <v>1580.02</v>
      </c>
      <c r="V11" s="242">
        <f>'平衡表（全厂）'!L47</f>
        <v>36.372</v>
      </c>
      <c r="W11" s="244">
        <f t="shared" si="3"/>
        <v>1.23</v>
      </c>
      <c r="X11" s="244">
        <f t="shared" si="4"/>
        <v>0.689</v>
      </c>
      <c r="Y11" s="244">
        <f t="shared" si="5"/>
        <v>-575.341</v>
      </c>
      <c r="Z11" s="220">
        <f t="shared" si="6"/>
        <v>29.903</v>
      </c>
      <c r="AA11" s="246"/>
      <c r="AB11" s="247"/>
      <c r="AC11" s="254"/>
    </row>
    <row r="12" ht="16" customHeight="1" spans="1:29">
      <c r="A12" s="210" t="s">
        <v>61</v>
      </c>
      <c r="B12" s="211">
        <v>24.4</v>
      </c>
      <c r="C12" s="202">
        <v>17.23</v>
      </c>
      <c r="D12" s="203">
        <v>4.204</v>
      </c>
      <c r="E12" s="224">
        <v>29910</v>
      </c>
      <c r="F12" s="203">
        <v>729.804</v>
      </c>
      <c r="G12" s="224">
        <v>3110</v>
      </c>
      <c r="H12" s="203">
        <v>75.884</v>
      </c>
      <c r="I12" s="202"/>
      <c r="J12" s="202"/>
      <c r="K12" s="228"/>
      <c r="L12" s="228"/>
      <c r="M12" s="228"/>
      <c r="N12" s="228"/>
      <c r="O12" s="228"/>
      <c r="P12" s="201">
        <f>'平衡表（全厂）'!F48</f>
        <v>24</v>
      </c>
      <c r="Q12" s="211">
        <f t="shared" si="0"/>
        <v>14.29</v>
      </c>
      <c r="R12" s="242">
        <f>'平衡表（全厂）'!H48</f>
        <v>3.43</v>
      </c>
      <c r="S12" s="211">
        <f t="shared" si="1"/>
        <v>64140</v>
      </c>
      <c r="T12" s="242">
        <f>'平衡表（全厂）'!J48</f>
        <v>1539.36</v>
      </c>
      <c r="U12" s="206">
        <f t="shared" si="2"/>
        <v>1860</v>
      </c>
      <c r="V12" s="242">
        <f>'平衡表（全厂）'!L48</f>
        <v>44.64</v>
      </c>
      <c r="W12" s="244">
        <f t="shared" si="3"/>
        <v>0.4</v>
      </c>
      <c r="X12" s="244">
        <f t="shared" si="4"/>
        <v>0.774</v>
      </c>
      <c r="Y12" s="244">
        <f t="shared" si="5"/>
        <v>-809.556</v>
      </c>
      <c r="Z12" s="220">
        <f t="shared" si="6"/>
        <v>31.244</v>
      </c>
      <c r="AA12" s="246"/>
      <c r="AB12" s="247"/>
      <c r="AC12" s="254"/>
    </row>
    <row r="13" ht="16" customHeight="1" spans="1:29">
      <c r="A13" s="212" t="s">
        <v>62</v>
      </c>
      <c r="B13" s="211">
        <v>3711.9</v>
      </c>
      <c r="C13" s="202">
        <v>100</v>
      </c>
      <c r="D13" s="203">
        <v>3711.796</v>
      </c>
      <c r="E13" s="224">
        <v>7.47</v>
      </c>
      <c r="F13" s="203">
        <v>27.728</v>
      </c>
      <c r="G13" s="224">
        <v>0</v>
      </c>
      <c r="H13" s="203">
        <v>0</v>
      </c>
      <c r="I13" s="202"/>
      <c r="J13" s="202"/>
      <c r="K13" s="228"/>
      <c r="L13" s="228"/>
      <c r="M13" s="228"/>
      <c r="N13" s="228"/>
      <c r="O13" s="228"/>
      <c r="P13" s="201">
        <f>'平衡表（全厂）'!F49</f>
        <v>2790.79</v>
      </c>
      <c r="Q13" s="211">
        <f t="shared" si="0"/>
        <v>100</v>
      </c>
      <c r="R13" s="242">
        <f>'平衡表（全厂）'!H49</f>
        <v>2790.712</v>
      </c>
      <c r="S13" s="211">
        <f t="shared" si="1"/>
        <v>5.52</v>
      </c>
      <c r="T13" s="242">
        <f>'平衡表（全厂）'!J49</f>
        <v>15.405</v>
      </c>
      <c r="U13" s="206">
        <f t="shared" si="2"/>
        <v>0</v>
      </c>
      <c r="V13" s="242">
        <f>'平衡表（全厂）'!L49</f>
        <v>0</v>
      </c>
      <c r="W13" s="244">
        <f t="shared" si="3"/>
        <v>921.11</v>
      </c>
      <c r="X13" s="244">
        <f t="shared" si="4"/>
        <v>921.084</v>
      </c>
      <c r="Y13" s="244">
        <f t="shared" si="5"/>
        <v>12.323</v>
      </c>
      <c r="Z13" s="220">
        <f t="shared" si="6"/>
        <v>0</v>
      </c>
      <c r="AA13" s="246"/>
      <c r="AB13" s="247"/>
      <c r="AC13" s="254"/>
    </row>
    <row r="14" ht="16" customHeight="1" spans="1:30">
      <c r="A14" s="212" t="s">
        <v>64</v>
      </c>
      <c r="B14" s="210">
        <v>8197</v>
      </c>
      <c r="C14" s="202">
        <v>50.91</v>
      </c>
      <c r="D14" s="203">
        <v>417.31</v>
      </c>
      <c r="E14" s="224">
        <v>0</v>
      </c>
      <c r="F14" s="203">
        <v>0</v>
      </c>
      <c r="G14" s="224">
        <v>0</v>
      </c>
      <c r="H14" s="203">
        <v>0</v>
      </c>
      <c r="I14" s="202"/>
      <c r="J14" s="202"/>
      <c r="K14" s="228"/>
      <c r="L14" s="228"/>
      <c r="M14" s="228"/>
      <c r="N14" s="228"/>
      <c r="O14" s="228"/>
      <c r="P14" s="211">
        <f>'平衡表（全厂）'!F51</f>
        <v>8450</v>
      </c>
      <c r="Q14" s="211">
        <f>R14/P14*1000</f>
        <v>48.75</v>
      </c>
      <c r="R14" s="242">
        <f>'平衡表（全厂）'!H51</f>
        <v>411.931</v>
      </c>
      <c r="S14" s="211">
        <f t="shared" si="1"/>
        <v>0</v>
      </c>
      <c r="T14" s="242">
        <v>0</v>
      </c>
      <c r="U14" s="211">
        <f t="shared" si="2"/>
        <v>0</v>
      </c>
      <c r="V14" s="242">
        <v>0</v>
      </c>
      <c r="W14" s="244">
        <f t="shared" si="3"/>
        <v>-253</v>
      </c>
      <c r="X14" s="244">
        <f t="shared" si="4"/>
        <v>5.379</v>
      </c>
      <c r="Y14" s="244">
        <f t="shared" si="5"/>
        <v>0</v>
      </c>
      <c r="Z14" s="220">
        <f t="shared" si="6"/>
        <v>0</v>
      </c>
      <c r="AA14" s="246"/>
      <c r="AB14" s="246"/>
      <c r="AC14" s="254"/>
      <c r="AD14" s="255"/>
    </row>
    <row r="15" ht="16" customHeight="1" spans="1:29">
      <c r="A15" s="213" t="s">
        <v>65</v>
      </c>
      <c r="B15" s="201">
        <v>0.413</v>
      </c>
      <c r="C15" s="202">
        <v>100</v>
      </c>
      <c r="D15" s="203">
        <v>0.413</v>
      </c>
      <c r="E15" s="224">
        <v>7.26</v>
      </c>
      <c r="F15" s="203">
        <v>0.003</v>
      </c>
      <c r="G15" s="224"/>
      <c r="H15" s="203">
        <v>0</v>
      </c>
      <c r="I15" s="202"/>
      <c r="J15" s="202"/>
      <c r="K15" s="228"/>
      <c r="L15" s="228"/>
      <c r="M15" s="228"/>
      <c r="N15" s="228"/>
      <c r="O15" s="228"/>
      <c r="P15" s="201">
        <f>'平衡表（全厂）'!F53</f>
        <v>52.456</v>
      </c>
      <c r="Q15" s="211">
        <f t="shared" ref="Q15:Q20" si="10">R15/P15*100</f>
        <v>100</v>
      </c>
      <c r="R15" s="242">
        <f>'平衡表（全厂）'!H53</f>
        <v>52.456</v>
      </c>
      <c r="S15" s="211">
        <f t="shared" si="1"/>
        <v>5.53</v>
      </c>
      <c r="T15" s="242">
        <f>'平衡表（全厂）'!J53</f>
        <v>0.29</v>
      </c>
      <c r="U15" s="211"/>
      <c r="V15" s="242">
        <v>0</v>
      </c>
      <c r="W15" s="244">
        <f t="shared" si="3"/>
        <v>-52.043</v>
      </c>
      <c r="X15" s="244">
        <f t="shared" si="4"/>
        <v>-52.043</v>
      </c>
      <c r="Y15" s="244">
        <f t="shared" si="5"/>
        <v>-0.287</v>
      </c>
      <c r="Z15" s="220">
        <f t="shared" si="6"/>
        <v>0</v>
      </c>
      <c r="AA15" s="246"/>
      <c r="AB15" s="247"/>
      <c r="AC15" s="254"/>
    </row>
    <row r="16" ht="16" customHeight="1" spans="1:29">
      <c r="A16" s="214" t="s">
        <v>214</v>
      </c>
      <c r="B16" s="215"/>
      <c r="C16" s="215"/>
      <c r="D16" s="216">
        <f t="shared" ref="D16:H16" si="11">SUM(D9:D15)</f>
        <v>15080.242</v>
      </c>
      <c r="E16" s="216"/>
      <c r="F16" s="216">
        <f t="shared" si="11"/>
        <v>5050.26</v>
      </c>
      <c r="G16" s="216"/>
      <c r="H16" s="216">
        <f t="shared" si="11"/>
        <v>269.642</v>
      </c>
      <c r="I16" s="215"/>
      <c r="J16" s="215"/>
      <c r="K16" s="231"/>
      <c r="L16" s="231"/>
      <c r="M16" s="231"/>
      <c r="N16" s="231"/>
      <c r="O16" s="231"/>
      <c r="P16" s="206"/>
      <c r="Q16" s="243"/>
      <c r="R16" s="216">
        <f t="shared" ref="R16:V16" si="12">SUM(R9:R15)</f>
        <v>12748.636</v>
      </c>
      <c r="S16" s="216"/>
      <c r="T16" s="216">
        <f t="shared" si="12"/>
        <v>6461.904</v>
      </c>
      <c r="U16" s="216"/>
      <c r="V16" s="216">
        <f t="shared" si="12"/>
        <v>163.702</v>
      </c>
      <c r="W16" s="244"/>
      <c r="X16" s="116">
        <f t="shared" ref="X16:Z16" si="13">SUM(X9:X15)</f>
        <v>2331.606</v>
      </c>
      <c r="Y16" s="116">
        <f t="shared" si="13"/>
        <v>-1411.644</v>
      </c>
      <c r="Z16" s="116">
        <f t="shared" si="13"/>
        <v>105.94</v>
      </c>
      <c r="AA16" s="248"/>
      <c r="AB16" s="249"/>
      <c r="AC16" s="256"/>
    </row>
    <row r="17" ht="16" customHeight="1" spans="1:29">
      <c r="A17" s="217" t="s">
        <v>152</v>
      </c>
      <c r="B17" s="218"/>
      <c r="C17" s="218"/>
      <c r="D17" s="218"/>
      <c r="E17" s="218"/>
      <c r="F17" s="218"/>
      <c r="G17" s="218"/>
      <c r="H17" s="225"/>
      <c r="I17" s="232" t="s">
        <v>215</v>
      </c>
      <c r="J17" s="233"/>
      <c r="K17" s="233"/>
      <c r="L17" s="233"/>
      <c r="M17" s="233"/>
      <c r="N17" s="233"/>
      <c r="O17" s="241"/>
      <c r="P17" s="232"/>
      <c r="Q17" s="233"/>
      <c r="R17" s="233"/>
      <c r="S17" s="233"/>
      <c r="T17" s="233"/>
      <c r="U17" s="233"/>
      <c r="V17" s="241"/>
      <c r="W17" s="232" t="s">
        <v>216</v>
      </c>
      <c r="X17" s="233"/>
      <c r="Y17" s="233"/>
      <c r="Z17" s="241"/>
      <c r="AA17" s="250"/>
      <c r="AB17" s="251"/>
      <c r="AC17" s="257"/>
    </row>
    <row r="18" ht="16" customHeight="1" spans="1:29">
      <c r="A18" s="202" t="s">
        <v>41</v>
      </c>
      <c r="B18" s="202">
        <v>274.71</v>
      </c>
      <c r="C18" s="202">
        <v>99.57</v>
      </c>
      <c r="D18" s="203">
        <v>273.529</v>
      </c>
      <c r="E18" s="224">
        <v>319.29</v>
      </c>
      <c r="F18" s="203">
        <v>87.712</v>
      </c>
      <c r="G18" s="224">
        <v>11.6</v>
      </c>
      <c r="H18" s="203">
        <v>3.187</v>
      </c>
      <c r="I18" s="234">
        <v>3612.08</v>
      </c>
      <c r="J18" s="211">
        <f>'平衡表（全厂）'!G46</f>
        <v>99.47</v>
      </c>
      <c r="K18" s="228">
        <f t="shared" ref="K18:K22" si="14">I18*J18/100</f>
        <v>3592.936</v>
      </c>
      <c r="L18" s="202">
        <f>'平衡表（全厂）'!I46</f>
        <v>371.98</v>
      </c>
      <c r="M18" s="228">
        <f>I18*L18/1000</f>
        <v>1343.622</v>
      </c>
      <c r="N18" s="215">
        <f>'平衡表（全厂）'!K46</f>
        <v>8.67</v>
      </c>
      <c r="O18" s="228">
        <f>I18*N18/1000</f>
        <v>31.317</v>
      </c>
      <c r="P18" s="201">
        <f>'平衡表（全厂）'!F46</f>
        <v>506.2</v>
      </c>
      <c r="Q18" s="236">
        <f t="shared" si="10"/>
        <v>99.47</v>
      </c>
      <c r="R18" s="203">
        <f>'平衡表（全厂）'!H46</f>
        <v>503.517</v>
      </c>
      <c r="S18" s="224">
        <f>T18/P18*1000</f>
        <v>371.98</v>
      </c>
      <c r="T18" s="203">
        <f>'平衡表（全厂）'!J46</f>
        <v>188.296</v>
      </c>
      <c r="U18" s="224">
        <f>V18/P18*1000</f>
        <v>8.67</v>
      </c>
      <c r="V18" s="203">
        <f>'平衡表（全厂）'!L46</f>
        <v>4.389</v>
      </c>
      <c r="W18" s="220">
        <f t="shared" ref="W18:W22" si="15">B18+I18-P18</f>
        <v>3380.59</v>
      </c>
      <c r="X18" s="220">
        <f t="shared" ref="X18:X22" si="16">D18+K18-R18</f>
        <v>3362.948</v>
      </c>
      <c r="Y18" s="220">
        <f t="shared" ref="Y18:Y22" si="17">F18+M18-T18</f>
        <v>1243.038</v>
      </c>
      <c r="Z18" s="220">
        <f t="shared" ref="Z18:Z22" si="18">H18+O18-V18</f>
        <v>30.115</v>
      </c>
      <c r="AA18" s="250"/>
      <c r="AB18" s="251"/>
      <c r="AC18" s="257"/>
    </row>
    <row r="19" ht="16" customHeight="1" spans="1:29">
      <c r="A19" s="202" t="s">
        <v>217</v>
      </c>
      <c r="B19" s="202">
        <v>0</v>
      </c>
      <c r="C19" s="202"/>
      <c r="D19" s="203">
        <v>0</v>
      </c>
      <c r="E19" s="224"/>
      <c r="F19" s="203"/>
      <c r="G19" s="224"/>
      <c r="H19" s="203"/>
      <c r="I19" s="202">
        <v>17.4</v>
      </c>
      <c r="J19" s="211">
        <f>J25</f>
        <v>100</v>
      </c>
      <c r="K19" s="228">
        <f t="shared" si="14"/>
        <v>17.4</v>
      </c>
      <c r="L19" s="202"/>
      <c r="M19" s="228"/>
      <c r="N19" s="215"/>
      <c r="O19" s="228"/>
      <c r="P19" s="201">
        <v>0</v>
      </c>
      <c r="Q19" s="236"/>
      <c r="R19" s="203">
        <v>0</v>
      </c>
      <c r="S19" s="224"/>
      <c r="T19" s="203"/>
      <c r="U19" s="224"/>
      <c r="V19" s="203"/>
      <c r="W19" s="220">
        <f t="shared" si="15"/>
        <v>17.4</v>
      </c>
      <c r="X19" s="236">
        <f t="shared" si="16"/>
        <v>17.4</v>
      </c>
      <c r="Y19" s="220">
        <f t="shared" si="17"/>
        <v>0</v>
      </c>
      <c r="Z19" s="220">
        <f t="shared" si="18"/>
        <v>0</v>
      </c>
      <c r="AA19" s="250"/>
      <c r="AB19" s="251"/>
      <c r="AC19" s="257"/>
    </row>
    <row r="20" ht="16" customHeight="1" spans="1:30">
      <c r="A20" s="210" t="s">
        <v>63</v>
      </c>
      <c r="B20" s="201">
        <v>32.75</v>
      </c>
      <c r="C20" s="202">
        <v>18.17</v>
      </c>
      <c r="D20" s="203">
        <v>5.951</v>
      </c>
      <c r="E20" s="224">
        <v>80042.26</v>
      </c>
      <c r="F20" s="203">
        <v>2621.384</v>
      </c>
      <c r="G20" s="224">
        <v>2269.95</v>
      </c>
      <c r="H20" s="226">
        <v>74.341</v>
      </c>
      <c r="I20" s="228">
        <f>P20+W20-B20</f>
        <v>514.88</v>
      </c>
      <c r="J20" s="202">
        <f t="shared" ref="J20:J27" si="19">K20/I20*100</f>
        <v>15.97</v>
      </c>
      <c r="K20" s="228">
        <f>R20+X20-D20</f>
        <v>82.203</v>
      </c>
      <c r="L20" s="215">
        <f t="shared" ref="L20:L27" si="20">M20/I20*1000</f>
        <v>63313.77</v>
      </c>
      <c r="M20" s="228">
        <f>T20+Y20-F20</f>
        <v>32598.996</v>
      </c>
      <c r="N20" s="215">
        <f>O20/I20*1000</f>
        <v>1546.43</v>
      </c>
      <c r="O20" s="228">
        <f>V20+Z20-H20</f>
        <v>796.228</v>
      </c>
      <c r="P20" s="201">
        <f>'平衡表（全厂）'!F50</f>
        <v>547.63</v>
      </c>
      <c r="Q20" s="211">
        <f t="shared" si="10"/>
        <v>16.1</v>
      </c>
      <c r="R20" s="242">
        <f>'平衡表（全厂）'!H50</f>
        <v>88.154</v>
      </c>
      <c r="S20" s="206">
        <f>T20/P20*1000</f>
        <v>64314.19</v>
      </c>
      <c r="T20" s="242">
        <f>'平衡表（全厂）'!J50</f>
        <v>35220.38</v>
      </c>
      <c r="U20" s="206">
        <f>V20/P20*1000</f>
        <v>1589.7</v>
      </c>
      <c r="V20" s="242">
        <f>'平衡表（全厂）'!L50</f>
        <v>870.569</v>
      </c>
      <c r="W20" s="245">
        <v>0</v>
      </c>
      <c r="X20" s="220">
        <v>0</v>
      </c>
      <c r="Y20" s="220">
        <v>0</v>
      </c>
      <c r="Z20" s="220">
        <v>0</v>
      </c>
      <c r="AA20" s="246"/>
      <c r="AB20" s="246"/>
      <c r="AC20" s="254"/>
      <c r="AD20" s="255"/>
    </row>
    <row r="21" ht="16" customHeight="1" spans="1:30">
      <c r="A21" s="210" t="s">
        <v>69</v>
      </c>
      <c r="B21" s="201">
        <v>0</v>
      </c>
      <c r="C21" s="202"/>
      <c r="D21" s="203">
        <v>0</v>
      </c>
      <c r="E21" s="224"/>
      <c r="F21" s="203">
        <v>0</v>
      </c>
      <c r="G21" s="224"/>
      <c r="H21" s="226">
        <v>0</v>
      </c>
      <c r="I21" s="228">
        <v>37.68</v>
      </c>
      <c r="J21" s="202">
        <f t="shared" si="19"/>
        <v>99.93</v>
      </c>
      <c r="K21" s="228">
        <v>37.653</v>
      </c>
      <c r="L21" s="215">
        <f t="shared" si="20"/>
        <v>2.47</v>
      </c>
      <c r="M21" s="228">
        <v>0.093</v>
      </c>
      <c r="N21" s="215"/>
      <c r="O21" s="228">
        <v>0</v>
      </c>
      <c r="P21" s="201">
        <f>'平衡表（全厂）'!F52</f>
        <v>2.16</v>
      </c>
      <c r="Q21" s="211"/>
      <c r="R21" s="242">
        <f>'平衡表（全厂）'!H52</f>
        <v>2.16</v>
      </c>
      <c r="S21" s="206"/>
      <c r="T21" s="242">
        <f>'平衡表（全厂）'!J52</f>
        <v>0</v>
      </c>
      <c r="U21" s="206"/>
      <c r="V21" s="242">
        <f>'平衡表（全厂）'!L52</f>
        <v>0</v>
      </c>
      <c r="W21" s="220">
        <f t="shared" si="15"/>
        <v>35.52</v>
      </c>
      <c r="X21" s="220">
        <f t="shared" si="16"/>
        <v>35.493</v>
      </c>
      <c r="Y21" s="220">
        <f t="shared" si="17"/>
        <v>0.093</v>
      </c>
      <c r="Z21" s="220">
        <f t="shared" si="18"/>
        <v>0</v>
      </c>
      <c r="AA21" s="246"/>
      <c r="AB21" s="246"/>
      <c r="AC21" s="254"/>
      <c r="AD21" s="255"/>
    </row>
    <row r="22" ht="16" customHeight="1" spans="1:30">
      <c r="A22" s="210" t="s">
        <v>193</v>
      </c>
      <c r="B22" s="201">
        <v>0</v>
      </c>
      <c r="C22" s="202"/>
      <c r="D22" s="203">
        <v>0</v>
      </c>
      <c r="E22" s="224"/>
      <c r="F22" s="203">
        <v>0</v>
      </c>
      <c r="G22" s="224"/>
      <c r="H22" s="226">
        <v>0</v>
      </c>
      <c r="I22" s="228">
        <v>0.66</v>
      </c>
      <c r="J22" s="202">
        <f>J25</f>
        <v>100</v>
      </c>
      <c r="K22" s="228">
        <f t="shared" si="14"/>
        <v>0.66</v>
      </c>
      <c r="L22" s="215">
        <f>L25</f>
        <v>5.7</v>
      </c>
      <c r="M22" s="228">
        <f>I22*L22/1000</f>
        <v>0.004</v>
      </c>
      <c r="N22" s="215"/>
      <c r="O22" s="228"/>
      <c r="P22" s="201">
        <v>0</v>
      </c>
      <c r="Q22" s="211"/>
      <c r="R22" s="242">
        <v>0</v>
      </c>
      <c r="S22" s="206"/>
      <c r="T22" s="242">
        <v>0</v>
      </c>
      <c r="U22" s="206"/>
      <c r="V22" s="242">
        <v>0</v>
      </c>
      <c r="W22" s="220">
        <f t="shared" si="15"/>
        <v>0.66</v>
      </c>
      <c r="X22" s="220">
        <f t="shared" si="16"/>
        <v>0.66</v>
      </c>
      <c r="Y22" s="220">
        <f t="shared" si="17"/>
        <v>0.004</v>
      </c>
      <c r="Z22" s="220">
        <f t="shared" si="18"/>
        <v>0</v>
      </c>
      <c r="AA22" s="246"/>
      <c r="AB22" s="246"/>
      <c r="AC22" s="254"/>
      <c r="AD22" s="255"/>
    </row>
    <row r="23" ht="16" customHeight="1" spans="1:29">
      <c r="A23" s="214" t="s">
        <v>214</v>
      </c>
      <c r="B23" s="215"/>
      <c r="C23" s="215"/>
      <c r="D23" s="216">
        <f t="shared" ref="D23:H23" si="21">SUM(D18:D22)</f>
        <v>279.48</v>
      </c>
      <c r="E23" s="216"/>
      <c r="F23" s="216">
        <f t="shared" si="21"/>
        <v>2709.096</v>
      </c>
      <c r="G23" s="216"/>
      <c r="H23" s="216">
        <f t="shared" si="21"/>
        <v>77.528</v>
      </c>
      <c r="I23" s="215"/>
      <c r="J23" s="215"/>
      <c r="K23" s="231">
        <f t="shared" ref="K23:O23" si="22">SUM(K18:K22)</f>
        <v>3730.852</v>
      </c>
      <c r="L23" s="231"/>
      <c r="M23" s="231">
        <f t="shared" si="22"/>
        <v>33942.715</v>
      </c>
      <c r="N23" s="231"/>
      <c r="O23" s="231">
        <f t="shared" si="22"/>
        <v>827.545</v>
      </c>
      <c r="P23" s="206"/>
      <c r="Q23" s="243"/>
      <c r="R23" s="216">
        <f t="shared" ref="R23:V23" si="23">SUM(R18:R22)</f>
        <v>593.831</v>
      </c>
      <c r="S23" s="216"/>
      <c r="T23" s="216">
        <f t="shared" si="23"/>
        <v>35408.676</v>
      </c>
      <c r="U23" s="216"/>
      <c r="V23" s="216">
        <f t="shared" si="23"/>
        <v>874.958</v>
      </c>
      <c r="W23" s="116"/>
      <c r="X23" s="116">
        <f t="shared" ref="X23:Z23" si="24">SUM(X18:X22)</f>
        <v>3416.501</v>
      </c>
      <c r="Y23" s="116">
        <f t="shared" si="24"/>
        <v>1243.135</v>
      </c>
      <c r="Z23" s="116">
        <f t="shared" si="24"/>
        <v>30.115</v>
      </c>
      <c r="AA23" s="248"/>
      <c r="AB23" s="249"/>
      <c r="AC23" s="256"/>
    </row>
    <row r="24" ht="16" customHeight="1" spans="1:29">
      <c r="A24" s="219" t="s">
        <v>155</v>
      </c>
      <c r="B24" s="219"/>
      <c r="C24" s="219"/>
      <c r="D24" s="219"/>
      <c r="E24" s="219"/>
      <c r="F24" s="219"/>
      <c r="G24" s="219"/>
      <c r="H24" s="219"/>
      <c r="I24" s="232" t="s">
        <v>195</v>
      </c>
      <c r="J24" s="233"/>
      <c r="K24" s="233"/>
      <c r="L24" s="233"/>
      <c r="M24" s="233"/>
      <c r="N24" s="233"/>
      <c r="O24" s="241"/>
      <c r="P24" s="219"/>
      <c r="Q24" s="219"/>
      <c r="R24" s="219"/>
      <c r="S24" s="219"/>
      <c r="T24" s="219"/>
      <c r="U24" s="219"/>
      <c r="V24" s="219"/>
      <c r="W24" s="232" t="s">
        <v>218</v>
      </c>
      <c r="X24" s="233"/>
      <c r="Y24" s="233"/>
      <c r="Z24" s="241"/>
      <c r="AA24" s="250"/>
      <c r="AB24" s="251"/>
      <c r="AC24" s="257"/>
    </row>
    <row r="25" ht="16" customHeight="1" spans="1:29">
      <c r="A25" s="220" t="s">
        <v>67</v>
      </c>
      <c r="B25" s="111">
        <v>907.3139</v>
      </c>
      <c r="C25" s="221">
        <v>100</v>
      </c>
      <c r="D25" s="113">
        <v>907.2861</v>
      </c>
      <c r="E25" s="221">
        <v>6.6</v>
      </c>
      <c r="F25" s="127">
        <v>5.986</v>
      </c>
      <c r="G25" s="130"/>
      <c r="H25" s="127"/>
      <c r="I25" s="235">
        <v>23366.5429</v>
      </c>
      <c r="J25" s="236">
        <f t="shared" si="19"/>
        <v>100</v>
      </c>
      <c r="K25" s="235">
        <v>23366.0591</v>
      </c>
      <c r="L25" s="236">
        <f t="shared" si="20"/>
        <v>5.7</v>
      </c>
      <c r="M25" s="220">
        <v>133.293</v>
      </c>
      <c r="N25" s="220"/>
      <c r="O25" s="220"/>
      <c r="P25" s="235">
        <f>'平衡表（全厂）'!F54</f>
        <v>3412.6304</v>
      </c>
      <c r="Q25" s="236">
        <f t="shared" ref="Q25:Q27" si="25">R25/P25*100</f>
        <v>100</v>
      </c>
      <c r="R25" s="235">
        <f>'平衡表（全厂）'!H54</f>
        <v>3412.5447</v>
      </c>
      <c r="S25" s="236">
        <f t="shared" ref="S25:S27" si="26">T25/P25*1000</f>
        <v>6.13</v>
      </c>
      <c r="T25" s="220">
        <f>'平衡表（全厂）'!J54</f>
        <v>20.907</v>
      </c>
      <c r="U25" s="220"/>
      <c r="V25" s="220"/>
      <c r="W25" s="235">
        <f t="shared" ref="W25:W27" si="27">B25+I25-P25</f>
        <v>20861.2264</v>
      </c>
      <c r="X25" s="235">
        <f t="shared" ref="X25:X27" si="28">D25+K25-R25</f>
        <v>20860.8005</v>
      </c>
      <c r="Y25" s="220">
        <f t="shared" ref="Y25:Y27" si="29">F25+M25-T25</f>
        <v>118.372</v>
      </c>
      <c r="Z25" s="220"/>
      <c r="AA25" s="250"/>
      <c r="AB25" s="251"/>
      <c r="AC25" s="257"/>
    </row>
    <row r="26" ht="16" customHeight="1" spans="1:29">
      <c r="A26" s="220" t="s">
        <v>68</v>
      </c>
      <c r="B26" s="111">
        <v>0</v>
      </c>
      <c r="C26" s="221"/>
      <c r="D26" s="113">
        <v>0</v>
      </c>
      <c r="E26" s="130"/>
      <c r="F26" s="127">
        <v>0</v>
      </c>
      <c r="G26" s="130"/>
      <c r="H26" s="127"/>
      <c r="I26" s="235">
        <v>356.2049</v>
      </c>
      <c r="J26" s="236">
        <f t="shared" si="19"/>
        <v>99.98</v>
      </c>
      <c r="K26" s="235">
        <v>356.1475</v>
      </c>
      <c r="L26" s="236">
        <f t="shared" si="20"/>
        <v>2.17</v>
      </c>
      <c r="M26" s="220">
        <v>0.774</v>
      </c>
      <c r="N26" s="220"/>
      <c r="O26" s="220"/>
      <c r="P26" s="235">
        <f>'平衡表（全厂）'!F55</f>
        <v>120.2117</v>
      </c>
      <c r="Q26" s="236">
        <f t="shared" si="25"/>
        <v>99.99</v>
      </c>
      <c r="R26" s="235">
        <f>'平衡表（全厂）'!H55</f>
        <v>120.1996</v>
      </c>
      <c r="S26" s="236">
        <f t="shared" si="26"/>
        <v>0</v>
      </c>
      <c r="T26" s="220">
        <f>'平衡表（全厂）'!J55</f>
        <v>0</v>
      </c>
      <c r="U26" s="220"/>
      <c r="V26" s="220"/>
      <c r="W26" s="235">
        <f t="shared" si="27"/>
        <v>235.9932</v>
      </c>
      <c r="X26" s="235">
        <f t="shared" si="28"/>
        <v>235.9479</v>
      </c>
      <c r="Y26" s="220">
        <f t="shared" si="29"/>
        <v>0.774</v>
      </c>
      <c r="Z26" s="220"/>
      <c r="AA26" s="250"/>
      <c r="AB26" s="251"/>
      <c r="AC26" s="257"/>
    </row>
    <row r="27" ht="16" customHeight="1" spans="1:29">
      <c r="A27" s="220" t="s">
        <v>69</v>
      </c>
      <c r="B27" s="111">
        <v>0</v>
      </c>
      <c r="C27" s="221"/>
      <c r="D27" s="113">
        <v>0</v>
      </c>
      <c r="E27" s="130"/>
      <c r="F27" s="127">
        <v>0</v>
      </c>
      <c r="G27" s="130"/>
      <c r="H27" s="127"/>
      <c r="I27" s="235">
        <v>20.1182</v>
      </c>
      <c r="J27" s="236">
        <f t="shared" si="19"/>
        <v>99.99</v>
      </c>
      <c r="K27" s="235">
        <v>20.1162</v>
      </c>
      <c r="L27" s="236">
        <f t="shared" si="20"/>
        <v>0</v>
      </c>
      <c r="M27" s="220">
        <v>0</v>
      </c>
      <c r="N27" s="220"/>
      <c r="O27" s="220"/>
      <c r="P27" s="235">
        <f>'平衡表（全厂）'!F56</f>
        <v>10.7953</v>
      </c>
      <c r="Q27" s="236">
        <f t="shared" si="25"/>
        <v>99.99</v>
      </c>
      <c r="R27" s="235">
        <f>'平衡表（全厂）'!H56</f>
        <v>10.7942</v>
      </c>
      <c r="S27" s="236">
        <f t="shared" si="26"/>
        <v>0</v>
      </c>
      <c r="T27" s="220">
        <f>'平衡表（全厂）'!J56</f>
        <v>0</v>
      </c>
      <c r="U27" s="220"/>
      <c r="V27" s="220"/>
      <c r="W27" s="235">
        <f t="shared" si="27"/>
        <v>9.3229</v>
      </c>
      <c r="X27" s="235">
        <f t="shared" si="28"/>
        <v>9.322</v>
      </c>
      <c r="Y27" s="220">
        <f t="shared" si="29"/>
        <v>0</v>
      </c>
      <c r="Z27" s="220"/>
      <c r="AA27" s="250"/>
      <c r="AB27" s="251"/>
      <c r="AC27" s="257"/>
    </row>
    <row r="28" ht="16" customHeight="1" spans="1:29">
      <c r="A28" s="214" t="s">
        <v>214</v>
      </c>
      <c r="B28" s="222">
        <f t="shared" ref="B28:F28" si="30">SUM(B25:B27)</f>
        <v>907.3139</v>
      </c>
      <c r="C28" s="223"/>
      <c r="D28" s="222">
        <f t="shared" si="30"/>
        <v>907.2861</v>
      </c>
      <c r="E28" s="223"/>
      <c r="F28" s="223">
        <f t="shared" si="30"/>
        <v>5.986</v>
      </c>
      <c r="G28" s="223"/>
      <c r="H28" s="223"/>
      <c r="I28" s="237">
        <f t="shared" ref="I28:M28" si="31">SUM(I25:I27)</f>
        <v>23742.866</v>
      </c>
      <c r="J28" s="117"/>
      <c r="K28" s="237">
        <f t="shared" si="31"/>
        <v>23742.3228</v>
      </c>
      <c r="L28" s="117"/>
      <c r="M28" s="117">
        <f t="shared" si="31"/>
        <v>134.067</v>
      </c>
      <c r="N28" s="117"/>
      <c r="O28" s="117"/>
      <c r="P28" s="237">
        <f t="shared" ref="P28:T28" si="32">SUM(P25:P27)</f>
        <v>3543.6374</v>
      </c>
      <c r="Q28" s="117"/>
      <c r="R28" s="237">
        <f t="shared" si="32"/>
        <v>3543.5385</v>
      </c>
      <c r="S28" s="117"/>
      <c r="T28" s="117">
        <f t="shared" si="32"/>
        <v>20.907</v>
      </c>
      <c r="U28" s="117"/>
      <c r="V28" s="117"/>
      <c r="W28" s="237">
        <f t="shared" ref="W28:Y28" si="33">SUM(W25:W27)</f>
        <v>21106.5425</v>
      </c>
      <c r="X28" s="237">
        <f t="shared" si="33"/>
        <v>21106.0704</v>
      </c>
      <c r="Y28" s="117">
        <f t="shared" si="33"/>
        <v>119.146</v>
      </c>
      <c r="Z28" s="117"/>
      <c r="AA28" s="252"/>
      <c r="AB28" s="252"/>
      <c r="AC28" s="252"/>
    </row>
    <row r="29" ht="17" customHeight="1" spans="1:26">
      <c r="A29" s="116" t="s">
        <v>161</v>
      </c>
      <c r="B29" s="116"/>
      <c r="C29" s="117" t="s">
        <v>162</v>
      </c>
      <c r="D29" s="117" t="s">
        <v>162</v>
      </c>
      <c r="E29" s="129"/>
      <c r="F29" s="117">
        <f>K28</f>
        <v>23742.323</v>
      </c>
      <c r="G29" s="117"/>
      <c r="H29" s="117"/>
      <c r="I29" s="139">
        <f>F29/F30*100</f>
        <v>83.66</v>
      </c>
      <c r="J29" s="140"/>
      <c r="K29" s="117" t="s">
        <v>163</v>
      </c>
      <c r="L29" s="117"/>
      <c r="M29" s="117" t="s">
        <v>162</v>
      </c>
      <c r="N29" s="154">
        <f>M20</f>
        <v>32598.996</v>
      </c>
      <c r="O29" s="155"/>
      <c r="P29" s="167"/>
      <c r="Q29" s="139">
        <f>N29/N30*100</f>
        <v>393.77</v>
      </c>
      <c r="R29" s="140"/>
      <c r="S29" s="117" t="s">
        <v>164</v>
      </c>
      <c r="T29" s="117"/>
      <c r="U29" s="117" t="s">
        <v>162</v>
      </c>
      <c r="V29" s="117"/>
      <c r="W29" s="117">
        <f>O20</f>
        <v>796.228</v>
      </c>
      <c r="X29" s="117"/>
      <c r="Y29" s="139">
        <f>W29/W30*100</f>
        <v>237.7</v>
      </c>
      <c r="Z29" s="140"/>
    </row>
    <row r="30" ht="17" customHeight="1" spans="1:26">
      <c r="A30" s="116"/>
      <c r="B30" s="116"/>
      <c r="C30" s="118" t="s">
        <v>165</v>
      </c>
      <c r="D30" s="118" t="s">
        <v>165</v>
      </c>
      <c r="E30" s="129"/>
      <c r="F30" s="117">
        <f>X7+X16-K23</f>
        <v>28378.945</v>
      </c>
      <c r="G30" s="117"/>
      <c r="H30" s="117"/>
      <c r="I30" s="141"/>
      <c r="J30" s="142"/>
      <c r="K30" s="117"/>
      <c r="L30" s="117"/>
      <c r="M30" s="118" t="s">
        <v>165</v>
      </c>
      <c r="N30" s="154">
        <f>Y7+Y16-(M23-M20)</f>
        <v>8278.734</v>
      </c>
      <c r="O30" s="155"/>
      <c r="P30" s="167"/>
      <c r="Q30" s="141"/>
      <c r="R30" s="142"/>
      <c r="S30" s="117"/>
      <c r="T30" s="117"/>
      <c r="U30" s="117" t="s">
        <v>165</v>
      </c>
      <c r="V30" s="117"/>
      <c r="W30" s="117">
        <f>Z7+Z16-(O23-O20)</f>
        <v>334.967</v>
      </c>
      <c r="X30" s="117"/>
      <c r="Y30" s="141"/>
      <c r="Z30" s="142"/>
    </row>
    <row r="31" ht="25" customHeight="1" spans="1:26">
      <c r="A31" s="117" t="s">
        <v>166</v>
      </c>
      <c r="B31" s="119" t="s">
        <v>219</v>
      </c>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25" customHeight="1" spans="1:26">
      <c r="A32" s="117"/>
      <c r="B32" s="119" t="s">
        <v>220</v>
      </c>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25" customHeight="1" spans="1:26">
      <c r="A33" s="117"/>
      <c r="B33" s="119" t="s">
        <v>221</v>
      </c>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7" customHeight="1" spans="1:26">
      <c r="A34" s="116" t="s">
        <v>222</v>
      </c>
      <c r="B34" s="116"/>
      <c r="C34" s="120" t="s">
        <v>223</v>
      </c>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7" customHeight="1" spans="1:29">
      <c r="A35" s="116"/>
      <c r="B35" s="116"/>
      <c r="C35" s="121" t="s">
        <v>224</v>
      </c>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B35" s="189"/>
      <c r="AC35" s="194"/>
    </row>
    <row r="36" ht="17" customHeight="1" spans="1:26">
      <c r="A36" s="116"/>
      <c r="B36" s="116"/>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ht="36" customHeight="1" spans="1:26">
      <c r="A37" s="123" t="s">
        <v>248</v>
      </c>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7" customHeight="1" spans="1:26">
      <c r="A38" s="123"/>
      <c r="B38" s="123"/>
      <c r="C38" s="123"/>
      <c r="D38" s="123"/>
      <c r="E38" s="123"/>
      <c r="F38" s="130" t="s">
        <v>169</v>
      </c>
      <c r="G38" s="130"/>
      <c r="H38" s="130"/>
      <c r="I38" s="238">
        <v>99.74</v>
      </c>
      <c r="J38" s="144" t="s">
        <v>199</v>
      </c>
      <c r="K38" s="145"/>
      <c r="L38" s="156"/>
      <c r="M38" s="157" t="s">
        <v>170</v>
      </c>
      <c r="N38" s="158"/>
      <c r="O38" s="159">
        <v>96.78</v>
      </c>
      <c r="P38" s="168" t="s">
        <v>199</v>
      </c>
      <c r="Q38" s="145"/>
      <c r="R38" s="169">
        <v>96.9</v>
      </c>
      <c r="S38" s="157" t="s">
        <v>171</v>
      </c>
      <c r="T38" s="158"/>
      <c r="U38" s="172">
        <v>98.34</v>
      </c>
      <c r="V38" s="173"/>
      <c r="W38" s="168" t="s">
        <v>199</v>
      </c>
      <c r="X38" s="145"/>
      <c r="Y38" s="163"/>
      <c r="Z38" s="164"/>
    </row>
    <row r="39" ht="18" customHeight="1" spans="6:26">
      <c r="F39" s="178" t="s">
        <v>226</v>
      </c>
      <c r="G39" s="227"/>
      <c r="H39" s="179"/>
      <c r="I39" s="239">
        <v>99.75</v>
      </c>
      <c r="J39" s="148"/>
      <c r="K39" s="148"/>
      <c r="L39" s="160" t="s">
        <v>200</v>
      </c>
      <c r="M39" s="160"/>
      <c r="N39" s="160" t="s">
        <v>201</v>
      </c>
      <c r="O39" s="160"/>
      <c r="P39" s="160" t="s">
        <v>202</v>
      </c>
      <c r="Q39" s="160"/>
      <c r="S39" s="170"/>
      <c r="T39" s="174" t="s">
        <v>203</v>
      </c>
      <c r="U39" s="175"/>
      <c r="V39" s="174" t="s">
        <v>227</v>
      </c>
      <c r="W39" s="175"/>
      <c r="X39" s="183" t="s">
        <v>205</v>
      </c>
      <c r="Y39" s="184" t="s">
        <v>206</v>
      </c>
      <c r="Z39" s="184"/>
    </row>
    <row r="40" ht="18" customHeight="1" spans="10:26">
      <c r="J40" s="149" t="s">
        <v>228</v>
      </c>
      <c r="K40" s="149"/>
      <c r="L40" s="161"/>
      <c r="M40" s="161"/>
      <c r="N40" s="161">
        <f>N41+M28</f>
        <v>24454.329</v>
      </c>
      <c r="O40" s="161"/>
      <c r="P40" s="161"/>
      <c r="Q40" s="161"/>
      <c r="S40" s="54" t="s">
        <v>183</v>
      </c>
      <c r="T40" s="176">
        <f>D16</f>
        <v>15080.242</v>
      </c>
      <c r="U40" s="177"/>
      <c r="V40" s="176">
        <f>R16</f>
        <v>12748.636</v>
      </c>
      <c r="W40" s="177"/>
      <c r="X40" s="176">
        <f>D7+D16+D23+D28</f>
        <v>17109.7681</v>
      </c>
      <c r="Y40" s="184">
        <f>R7+R16+R23+R28</f>
        <v>17274.7345</v>
      </c>
      <c r="Z40" s="184"/>
    </row>
    <row r="41" ht="18" customHeight="1" spans="10:26">
      <c r="J41" s="149" t="s">
        <v>229</v>
      </c>
      <c r="K41" s="149"/>
      <c r="L41" s="162">
        <f>F29-F30</f>
        <v>-4636.622</v>
      </c>
      <c r="M41" s="162"/>
      <c r="N41" s="163">
        <f>N29-N30</f>
        <v>24320.262</v>
      </c>
      <c r="O41" s="164"/>
      <c r="P41" s="163">
        <f>W29-W30</f>
        <v>461.261</v>
      </c>
      <c r="Q41" s="164"/>
      <c r="S41" s="54" t="s">
        <v>185</v>
      </c>
      <c r="T41" s="176">
        <f>F16</f>
        <v>5050.26</v>
      </c>
      <c r="U41" s="177"/>
      <c r="V41" s="176">
        <f>T16</f>
        <v>6461.904</v>
      </c>
      <c r="W41" s="177"/>
      <c r="X41" s="176">
        <f>F7+F16+F23+F28</f>
        <v>8035.589</v>
      </c>
      <c r="Y41" s="184">
        <f>T7+T16+T23+T28</f>
        <v>42036.857</v>
      </c>
      <c r="Z41" s="184"/>
    </row>
    <row r="42" ht="18" customHeight="1" spans="10:26">
      <c r="J42" s="149" t="s">
        <v>208</v>
      </c>
      <c r="K42" s="149"/>
      <c r="L42" s="162">
        <v>-61.5060000000012</v>
      </c>
      <c r="M42" s="162"/>
      <c r="N42" s="163">
        <v>-322.969000000001</v>
      </c>
      <c r="O42" s="164"/>
      <c r="P42" s="163">
        <v>-3.45599999999999</v>
      </c>
      <c r="Q42" s="164"/>
      <c r="S42" s="54" t="s">
        <v>187</v>
      </c>
      <c r="T42" s="176">
        <f>H16</f>
        <v>269.642</v>
      </c>
      <c r="U42" s="177"/>
      <c r="V42" s="176">
        <f>V16</f>
        <v>163.702</v>
      </c>
      <c r="W42" s="177"/>
      <c r="X42" s="176">
        <f>H7+H16+H23+H28</f>
        <v>356.988</v>
      </c>
      <c r="Y42" s="184">
        <f>V7+V16+V23+V28</f>
        <v>1042.048</v>
      </c>
      <c r="Z42" s="184"/>
    </row>
    <row r="43" ht="18" customHeight="1" spans="19:26">
      <c r="S43" s="171"/>
      <c r="T43" s="176" t="s">
        <v>189</v>
      </c>
      <c r="U43" s="177"/>
      <c r="V43" s="176" t="s">
        <v>189</v>
      </c>
      <c r="W43" s="177"/>
      <c r="X43" s="54" t="s">
        <v>188</v>
      </c>
      <c r="Y43" s="185" t="s">
        <v>188</v>
      </c>
      <c r="Z43" s="186"/>
    </row>
    <row r="44" ht="18" customHeight="1" spans="9:26">
      <c r="I44" s="29">
        <f>X7+X16</f>
        <v>32109.797</v>
      </c>
      <c r="S44" s="54" t="s">
        <v>183</v>
      </c>
      <c r="T44" s="178">
        <v>15080.242</v>
      </c>
      <c r="U44" s="179"/>
      <c r="V44" s="176">
        <f>'平衡表（全厂）'!H57--'平衡表（全厂）'!H37-'平衡表（全厂）'!H38-'平衡表（全厂）'!H42-'平衡表（全厂）'!H46-'平衡表（全厂）'!H50-'平衡表（全厂）'!H52-'平衡表（全厂）'!H54-'平衡表（全厂）'!H55-'平衡表（全厂）'!H56-'平衡表（全厂）'!H45</f>
        <v>12748.636</v>
      </c>
      <c r="W44" s="177"/>
      <c r="X44" s="149">
        <f>842.76+15080.242+279.48+907.2861</f>
        <v>17109.7681</v>
      </c>
      <c r="Y44" s="184">
        <f>'平衡表（全厂）'!H57-'平衡表（全厂）'!H37-'平衡表（全厂）'!H38-'平衡表（全厂）'!H42</f>
        <v>17274.7345</v>
      </c>
      <c r="Z44" s="184"/>
    </row>
    <row r="45" ht="18" customHeight="1" spans="9:26">
      <c r="I45" s="29">
        <f>K28</f>
        <v>23742.3228</v>
      </c>
      <c r="S45" s="54" t="s">
        <v>185</v>
      </c>
      <c r="T45" s="178">
        <v>5050.26</v>
      </c>
      <c r="U45" s="179"/>
      <c r="V45" s="176">
        <f>'平衡表（全厂）'!J57-'平衡表（全厂）'!J37-'平衡表（全厂）'!J38-'平衡表（全厂）'!J42-'平衡表（全厂）'!J45-'平衡表（全厂）'!J46-'平衡表（全厂）'!J50-'平衡表（全厂）'!J52-'平衡表（全厂）'!J54-'平衡表（全厂）'!J55-'平衡表（全厂）'!J56</f>
        <v>7462.49999999999</v>
      </c>
      <c r="W45" s="177"/>
      <c r="X45" s="149">
        <f>270.247+5050.26+2709.096+5.986</f>
        <v>8035.589</v>
      </c>
      <c r="Y45" s="184">
        <f>'平衡表（全厂）'!J57-'平衡表（全厂）'!J37-'平衡表（全厂）'!J38-'平衡表（全厂）'!J42</f>
        <v>43037.453</v>
      </c>
      <c r="Z45" s="184"/>
    </row>
    <row r="46" ht="18" customHeight="1" spans="9:26">
      <c r="I46" s="29">
        <f>I45/I44*100</f>
        <v>73.9410554355109</v>
      </c>
      <c r="S46" s="54" t="s">
        <v>187</v>
      </c>
      <c r="T46" s="178">
        <v>269.642</v>
      </c>
      <c r="U46" s="179"/>
      <c r="V46" s="176">
        <f>'平衡表（全厂）'!L57-'平衡表（全厂）'!L42-'平衡表（全厂）'!L45-'平衡表（全厂）'!L46-'平衡表（全厂）'!L50-'平衡表（全厂）'!L52-'平衡表（全厂）'!L54-'平衡表（全厂）'!L55-'平衡表（全厂）'!L56</f>
        <v>163.702</v>
      </c>
      <c r="W46" s="177"/>
      <c r="X46" s="149">
        <f>9.818+269.642+77.528+0</f>
        <v>356.988</v>
      </c>
      <c r="Y46" s="184">
        <f>'平衡表（全厂）'!L57-'平衡表（全厂）'!L42</f>
        <v>1042.048</v>
      </c>
      <c r="Z46" s="184"/>
    </row>
    <row r="47" ht="18" customHeight="1" spans="16:26">
      <c r="P47" s="29">
        <f>29.132-14.78</f>
        <v>14.352</v>
      </c>
      <c r="S47" s="54"/>
      <c r="T47" s="178"/>
      <c r="U47" s="179"/>
      <c r="V47" s="176"/>
      <c r="W47" s="177"/>
      <c r="X47" s="187"/>
      <c r="Y47" s="184"/>
      <c r="Z47" s="184"/>
    </row>
    <row r="48" ht="18" customHeight="1" spans="19:26">
      <c r="S48" s="54" t="s">
        <v>183</v>
      </c>
      <c r="T48" s="178">
        <f t="shared" ref="T48:Y48" si="34">T40-T44</f>
        <v>0</v>
      </c>
      <c r="U48" s="179"/>
      <c r="V48" s="176">
        <f t="shared" si="34"/>
        <v>0</v>
      </c>
      <c r="W48" s="177"/>
      <c r="X48" s="149">
        <f t="shared" si="34"/>
        <v>0</v>
      </c>
      <c r="Y48" s="184">
        <f t="shared" si="34"/>
        <v>0</v>
      </c>
      <c r="Z48" s="184"/>
    </row>
    <row r="49" ht="18" customHeight="1" spans="19:26">
      <c r="S49" s="54" t="s">
        <v>185</v>
      </c>
      <c r="T49" s="178">
        <f t="shared" ref="T49:Y49" si="35">T41-T45</f>
        <v>0</v>
      </c>
      <c r="U49" s="179"/>
      <c r="V49" s="176">
        <f t="shared" si="35"/>
        <v>-1000.59599999999</v>
      </c>
      <c r="W49" s="177"/>
      <c r="X49" s="149">
        <f t="shared" si="35"/>
        <v>0</v>
      </c>
      <c r="Y49" s="184">
        <f t="shared" si="35"/>
        <v>-1000.596</v>
      </c>
      <c r="Z49" s="184"/>
    </row>
    <row r="50" ht="18" customHeight="1" spans="19:26">
      <c r="S50" s="54" t="s">
        <v>187</v>
      </c>
      <c r="T50" s="178">
        <f t="shared" ref="T50:Y50" si="36">T42-T46</f>
        <v>0</v>
      </c>
      <c r="U50" s="179"/>
      <c r="V50" s="176">
        <f t="shared" si="36"/>
        <v>0</v>
      </c>
      <c r="W50" s="177"/>
      <c r="X50" s="149">
        <f t="shared" si="36"/>
        <v>0</v>
      </c>
      <c r="Y50" s="184">
        <f t="shared" si="36"/>
        <v>0</v>
      </c>
      <c r="Z50" s="184"/>
    </row>
  </sheetData>
  <mergeCells count="109">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7:H17"/>
    <mergeCell ref="I17:O17"/>
    <mergeCell ref="P17:V17"/>
    <mergeCell ref="W17:Z17"/>
    <mergeCell ref="I24:O24"/>
    <mergeCell ref="W24:Z24"/>
    <mergeCell ref="F29:H29"/>
    <mergeCell ref="N29:P29"/>
    <mergeCell ref="U29:V29"/>
    <mergeCell ref="W29:X29"/>
    <mergeCell ref="F30:H30"/>
    <mergeCell ref="N30:P30"/>
    <mergeCell ref="U30:V30"/>
    <mergeCell ref="W30:X30"/>
    <mergeCell ref="B31:Z31"/>
    <mergeCell ref="B32:Z32"/>
    <mergeCell ref="B33:Z33"/>
    <mergeCell ref="C34:Z34"/>
    <mergeCell ref="C35:Z35"/>
    <mergeCell ref="C36:Z36"/>
    <mergeCell ref="A37:Z37"/>
    <mergeCell ref="F38:H38"/>
    <mergeCell ref="J38:K38"/>
    <mergeCell ref="M38:N38"/>
    <mergeCell ref="P38:Q38"/>
    <mergeCell ref="S38:T38"/>
    <mergeCell ref="U38:V38"/>
    <mergeCell ref="W38:X38"/>
    <mergeCell ref="Y38:Z38"/>
    <mergeCell ref="F39:H39"/>
    <mergeCell ref="J39:K39"/>
    <mergeCell ref="L39:M39"/>
    <mergeCell ref="N39:O39"/>
    <mergeCell ref="P39:Q39"/>
    <mergeCell ref="T39:U39"/>
    <mergeCell ref="V39:W39"/>
    <mergeCell ref="Y39:Z39"/>
    <mergeCell ref="J40:K40"/>
    <mergeCell ref="L40:M40"/>
    <mergeCell ref="N40:O40"/>
    <mergeCell ref="P40:Q40"/>
    <mergeCell ref="T40:U40"/>
    <mergeCell ref="V40:W40"/>
    <mergeCell ref="Y40:Z40"/>
    <mergeCell ref="J41:K41"/>
    <mergeCell ref="L41:M41"/>
    <mergeCell ref="N41:O41"/>
    <mergeCell ref="P41:Q41"/>
    <mergeCell ref="T41:U41"/>
    <mergeCell ref="V41:W41"/>
    <mergeCell ref="Y41:Z41"/>
    <mergeCell ref="J42:K42"/>
    <mergeCell ref="L42:M42"/>
    <mergeCell ref="N42:O42"/>
    <mergeCell ref="P42:Q42"/>
    <mergeCell ref="T42:U42"/>
    <mergeCell ref="V42:W42"/>
    <mergeCell ref="Y42:Z42"/>
    <mergeCell ref="T43:U43"/>
    <mergeCell ref="V43:W43"/>
    <mergeCell ref="Y43:Z43"/>
    <mergeCell ref="T44:U44"/>
    <mergeCell ref="V44:W44"/>
    <mergeCell ref="Y44:Z44"/>
    <mergeCell ref="T45:U45"/>
    <mergeCell ref="V45:W45"/>
    <mergeCell ref="Y45:Z45"/>
    <mergeCell ref="T46:U46"/>
    <mergeCell ref="V46:W46"/>
    <mergeCell ref="Y46:Z46"/>
    <mergeCell ref="Y47:Z47"/>
    <mergeCell ref="T48:U48"/>
    <mergeCell ref="V48:W48"/>
    <mergeCell ref="Y48:Z48"/>
    <mergeCell ref="T49:U49"/>
    <mergeCell ref="V49:W49"/>
    <mergeCell ref="Y49:Z49"/>
    <mergeCell ref="T50:U50"/>
    <mergeCell ref="V50:W50"/>
    <mergeCell ref="Y50:Z50"/>
    <mergeCell ref="A2:A4"/>
    <mergeCell ref="A31:A33"/>
    <mergeCell ref="B3:B4"/>
    <mergeCell ref="I3:I4"/>
    <mergeCell ref="P3:P4"/>
    <mergeCell ref="W3:W4"/>
    <mergeCell ref="A29:B30"/>
    <mergeCell ref="I29:J30"/>
    <mergeCell ref="K29:L30"/>
    <mergeCell ref="Q29:R30"/>
    <mergeCell ref="S29:T30"/>
    <mergeCell ref="Y29:Z30"/>
    <mergeCell ref="A34:B36"/>
  </mergeCells>
  <pageMargins left="0.471527777777778" right="0.432638888888889" top="1" bottom="1" header="0.5" footer="0.5"/>
  <pageSetup paperSize="8" orientation="landscape" horizont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61"/>
  <sheetViews>
    <sheetView showGridLines="0" workbookViewId="0">
      <pane xSplit="1" ySplit="5" topLeftCell="B6" activePane="bottomRight" state="frozen"/>
      <selection/>
      <selection pane="topRight"/>
      <selection pane="bottomLeft"/>
      <selection pane="bottomRight" activeCell="A23" sqref="$A23:$XFD23"/>
    </sheetView>
  </sheetViews>
  <sheetFormatPr defaultColWidth="9" defaultRowHeight="12.5"/>
  <cols>
    <col min="1" max="1" width="17.2545454545455" customWidth="1"/>
    <col min="2" max="2" width="10.6363636363636" customWidth="1"/>
    <col min="3" max="3" width="10.1090909090909" hidden="1" customWidth="1"/>
    <col min="4" max="4" width="10.6363636363636" customWidth="1"/>
    <col min="5" max="5" width="9.55454545454545" hidden="1" customWidth="1"/>
    <col min="6" max="6" width="9.08181818181818" customWidth="1"/>
    <col min="7" max="7" width="7.75454545454545" hidden="1" customWidth="1"/>
    <col min="8" max="8" width="9.25454545454545" customWidth="1"/>
    <col min="9" max="9" width="7.75454545454545" hidden="1" customWidth="1"/>
    <col min="10" max="10" width="11.7" customWidth="1"/>
    <col min="11" max="11" width="6.81818181818182" customWidth="1"/>
    <col min="12" max="12" width="11.5636363636364" customWidth="1"/>
    <col min="13" max="13" width="8.13636363636364" customWidth="1"/>
    <col min="14" max="14" width="9.55454545454545" customWidth="1"/>
    <col min="15" max="15" width="6.38181818181818" customWidth="1"/>
    <col min="16" max="16" width="7.63636363636364" customWidth="1"/>
    <col min="17" max="17" width="10.3272727272727" customWidth="1"/>
    <col min="18" max="18" width="6.69090909090909" customWidth="1"/>
    <col min="19" max="19" width="10.6727272727273" customWidth="1"/>
    <col min="20" max="20" width="9.00909090909091" customWidth="1"/>
    <col min="21" max="21" width="9.13636363636364" customWidth="1"/>
    <col min="22" max="22" width="7.03636363636364" customWidth="1"/>
    <col min="23" max="23" width="8.75454545454545" customWidth="1"/>
    <col min="24" max="24" width="11.2454545454545" customWidth="1"/>
    <col min="25" max="25" width="11.5818181818182" customWidth="1"/>
    <col min="26" max="26" width="9.2" customWidth="1"/>
    <col min="27" max="27" width="9.38181818181818" customWidth="1"/>
    <col min="29" max="29" width="13.1727272727273" customWidth="1"/>
    <col min="30" max="30" width="10.3818181818182"/>
    <col min="31" max="31" width="9.38181818181818"/>
  </cols>
  <sheetData>
    <row r="1" ht="38" customHeight="1" spans="1:27">
      <c r="A1" s="80" t="s">
        <v>249</v>
      </c>
      <c r="B1" s="80"/>
      <c r="C1" s="80"/>
      <c r="D1" s="80"/>
      <c r="E1" s="80"/>
      <c r="F1" s="80"/>
      <c r="G1" s="80"/>
      <c r="H1" s="80"/>
      <c r="I1" s="80"/>
      <c r="J1" s="80"/>
      <c r="K1" s="80"/>
      <c r="L1" s="80"/>
      <c r="M1" s="80"/>
      <c r="N1" s="80"/>
      <c r="O1" s="80"/>
      <c r="P1" s="80"/>
      <c r="Q1" s="80"/>
      <c r="R1" s="80"/>
      <c r="S1" s="80"/>
      <c r="T1" s="80"/>
      <c r="U1" s="80"/>
      <c r="V1" s="80"/>
      <c r="W1" s="80"/>
      <c r="X1" s="80"/>
      <c r="Y1" s="80"/>
      <c r="Z1" s="80"/>
      <c r="AA1" s="80"/>
    </row>
    <row r="2" ht="17" customHeight="1" spans="1:27">
      <c r="A2" s="81" t="s">
        <v>130</v>
      </c>
      <c r="B2" s="82" t="s">
        <v>131</v>
      </c>
      <c r="C2" s="83"/>
      <c r="D2" s="83"/>
      <c r="E2" s="83"/>
      <c r="F2" s="83"/>
      <c r="G2" s="83"/>
      <c r="H2" s="83"/>
      <c r="I2" s="83"/>
      <c r="J2" s="82" t="s">
        <v>210</v>
      </c>
      <c r="K2" s="83"/>
      <c r="L2" s="83"/>
      <c r="M2" s="83"/>
      <c r="N2" s="83"/>
      <c r="O2" s="83"/>
      <c r="P2" s="83"/>
      <c r="Q2" s="81" t="s">
        <v>133</v>
      </c>
      <c r="R2" s="81"/>
      <c r="S2" s="81"/>
      <c r="T2" s="81"/>
      <c r="U2" s="81"/>
      <c r="V2" s="81"/>
      <c r="W2" s="81"/>
      <c r="X2" s="81" t="s">
        <v>134</v>
      </c>
      <c r="Y2" s="81"/>
      <c r="Z2" s="81"/>
      <c r="AA2" s="84"/>
    </row>
    <row r="3" ht="17" customHeight="1" spans="1:27">
      <c r="A3" s="84"/>
      <c r="B3" s="81" t="s">
        <v>211</v>
      </c>
      <c r="C3" s="81" t="s">
        <v>8</v>
      </c>
      <c r="D3" s="81"/>
      <c r="E3" s="81" t="s">
        <v>9</v>
      </c>
      <c r="F3" s="81"/>
      <c r="G3" s="81" t="s">
        <v>10</v>
      </c>
      <c r="H3" s="81"/>
      <c r="I3" s="82" t="s">
        <v>250</v>
      </c>
      <c r="J3" s="81" t="s">
        <v>211</v>
      </c>
      <c r="K3" s="81" t="s">
        <v>8</v>
      </c>
      <c r="L3" s="81"/>
      <c r="M3" s="81" t="s">
        <v>9</v>
      </c>
      <c r="N3" s="81"/>
      <c r="O3" s="81" t="s">
        <v>10</v>
      </c>
      <c r="P3" s="81"/>
      <c r="Q3" s="81" t="s">
        <v>211</v>
      </c>
      <c r="R3" s="81" t="s">
        <v>8</v>
      </c>
      <c r="S3" s="81"/>
      <c r="T3" s="81" t="s">
        <v>9</v>
      </c>
      <c r="U3" s="81"/>
      <c r="V3" s="81" t="s">
        <v>10</v>
      </c>
      <c r="W3" s="81"/>
      <c r="X3" s="81" t="s">
        <v>211</v>
      </c>
      <c r="Y3" s="81" t="s">
        <v>8</v>
      </c>
      <c r="Z3" s="81" t="s">
        <v>9</v>
      </c>
      <c r="AA3" s="81" t="s">
        <v>10</v>
      </c>
    </row>
    <row r="4" ht="27" customHeight="1" spans="1:29">
      <c r="A4" s="85"/>
      <c r="B4" s="86"/>
      <c r="C4" s="86" t="s">
        <v>137</v>
      </c>
      <c r="D4" s="86" t="s">
        <v>212</v>
      </c>
      <c r="E4" s="86" t="s">
        <v>13</v>
      </c>
      <c r="F4" s="86" t="s">
        <v>213</v>
      </c>
      <c r="G4" s="86" t="s">
        <v>13</v>
      </c>
      <c r="H4" s="86" t="s">
        <v>213</v>
      </c>
      <c r="I4" s="86" t="s">
        <v>13</v>
      </c>
      <c r="J4" s="86"/>
      <c r="K4" s="86" t="s">
        <v>137</v>
      </c>
      <c r="L4" s="86" t="s">
        <v>212</v>
      </c>
      <c r="M4" s="86" t="s">
        <v>13</v>
      </c>
      <c r="N4" s="86" t="s">
        <v>213</v>
      </c>
      <c r="O4" s="86" t="s">
        <v>13</v>
      </c>
      <c r="P4" s="86" t="s">
        <v>213</v>
      </c>
      <c r="Q4" s="86"/>
      <c r="R4" s="86" t="s">
        <v>137</v>
      </c>
      <c r="S4" s="86" t="s">
        <v>212</v>
      </c>
      <c r="T4" s="86" t="s">
        <v>13</v>
      </c>
      <c r="U4" s="86" t="s">
        <v>213</v>
      </c>
      <c r="V4" s="86" t="s">
        <v>13</v>
      </c>
      <c r="W4" s="86" t="s">
        <v>213</v>
      </c>
      <c r="X4" s="86"/>
      <c r="Y4" s="86" t="s">
        <v>212</v>
      </c>
      <c r="Z4" s="86" t="s">
        <v>213</v>
      </c>
      <c r="AA4" s="86" t="s">
        <v>213</v>
      </c>
      <c r="AC4" s="188"/>
    </row>
    <row r="5" ht="16" customHeight="1" spans="1:29">
      <c r="A5" s="87" t="s">
        <v>140</v>
      </c>
      <c r="B5" s="87"/>
      <c r="C5" s="87"/>
      <c r="D5" s="87"/>
      <c r="E5" s="87"/>
      <c r="F5" s="87"/>
      <c r="G5" s="87"/>
      <c r="H5" s="87"/>
      <c r="I5" s="87"/>
      <c r="J5" s="87"/>
      <c r="K5" s="87"/>
      <c r="L5" s="87"/>
      <c r="M5" s="87"/>
      <c r="N5" s="87"/>
      <c r="O5" s="87"/>
      <c r="P5" s="87"/>
      <c r="Q5" s="87"/>
      <c r="R5" s="87"/>
      <c r="S5" s="87"/>
      <c r="T5" s="87"/>
      <c r="U5" s="87"/>
      <c r="V5" s="87"/>
      <c r="W5" s="87"/>
      <c r="X5" s="87"/>
      <c r="Y5" s="87"/>
      <c r="Z5" s="87"/>
      <c r="AA5" s="87"/>
      <c r="AC5" s="189"/>
    </row>
    <row r="6" ht="16" customHeight="1" spans="1:30">
      <c r="A6" s="88" t="s">
        <v>63</v>
      </c>
      <c r="B6" s="89"/>
      <c r="C6" s="90"/>
      <c r="D6" s="91"/>
      <c r="E6" s="124"/>
      <c r="F6" s="91"/>
      <c r="G6" s="124"/>
      <c r="H6" s="91"/>
      <c r="I6" s="125"/>
      <c r="J6" s="132"/>
      <c r="K6" s="96" t="e">
        <f t="shared" ref="K6:K11" si="0">L6/J6*100</f>
        <v>#DIV/0!</v>
      </c>
      <c r="L6" s="132"/>
      <c r="M6" s="125" t="e">
        <f t="shared" ref="M6:M11" si="1">N6/J6*1000</f>
        <v>#DIV/0!</v>
      </c>
      <c r="N6" s="132"/>
      <c r="O6" s="125" t="e">
        <f t="shared" ref="O6:O11" si="2">P6/J6*1000</f>
        <v>#DIV/0!</v>
      </c>
      <c r="P6" s="132"/>
      <c r="Q6" s="48"/>
      <c r="R6" s="47" t="e">
        <f t="shared" ref="R6:R11" si="3">S6/Q6*100</f>
        <v>#DIV/0!</v>
      </c>
      <c r="S6" s="166"/>
      <c r="T6" s="47" t="e">
        <f t="shared" ref="T6:T11" si="4">U6/Q6*1000</f>
        <v>#DIV/0!</v>
      </c>
      <c r="U6" s="166"/>
      <c r="V6" s="47" t="e">
        <f t="shared" ref="V6:V11" si="5">W6/Q6*1000</f>
        <v>#DIV/0!</v>
      </c>
      <c r="W6" s="166"/>
      <c r="X6" s="48">
        <f t="shared" ref="X6:X11" si="6">B6+J6-Q6</f>
        <v>0</v>
      </c>
      <c r="Y6" s="48">
        <f t="shared" ref="Y6:Y11" si="7">D6+L6-S6</f>
        <v>0</v>
      </c>
      <c r="Z6" s="48">
        <f t="shared" ref="Z6:Z11" si="8">F6+N6-U6</f>
        <v>0</v>
      </c>
      <c r="AA6" s="48">
        <f t="shared" ref="AA6:AA11" si="9">H6+P6-W6</f>
        <v>0</v>
      </c>
      <c r="AB6" s="180"/>
      <c r="AC6" s="180"/>
      <c r="AD6" s="190"/>
    </row>
    <row r="7" ht="16" customHeight="1" spans="1:30">
      <c r="A7" s="92" t="s">
        <v>251</v>
      </c>
      <c r="B7" s="93">
        <v>29.0146</v>
      </c>
      <c r="C7" s="90"/>
      <c r="D7" s="91">
        <v>0</v>
      </c>
      <c r="E7" s="124"/>
      <c r="F7" s="91">
        <v>29.012</v>
      </c>
      <c r="G7" s="124"/>
      <c r="H7" s="91">
        <v>0</v>
      </c>
      <c r="I7" s="125"/>
      <c r="J7" s="132"/>
      <c r="K7" s="96" t="e">
        <f t="shared" si="0"/>
        <v>#DIV/0!</v>
      </c>
      <c r="L7" s="132"/>
      <c r="M7" s="125" t="e">
        <f t="shared" si="1"/>
        <v>#DIV/0!</v>
      </c>
      <c r="N7" s="132"/>
      <c r="O7" s="125" t="e">
        <f t="shared" si="2"/>
        <v>#DIV/0!</v>
      </c>
      <c r="P7" s="132"/>
      <c r="Q7" s="48"/>
      <c r="R7" s="47" t="e">
        <f t="shared" si="3"/>
        <v>#DIV/0!</v>
      </c>
      <c r="S7" s="166"/>
      <c r="T7" s="47" t="e">
        <f t="shared" si="4"/>
        <v>#DIV/0!</v>
      </c>
      <c r="U7" s="166"/>
      <c r="V7" s="47" t="e">
        <f t="shared" si="5"/>
        <v>#DIV/0!</v>
      </c>
      <c r="W7" s="166"/>
      <c r="X7" s="48">
        <f t="shared" si="6"/>
        <v>29.015</v>
      </c>
      <c r="Y7" s="48">
        <f t="shared" si="7"/>
        <v>0</v>
      </c>
      <c r="Z7" s="48">
        <f t="shared" si="8"/>
        <v>29.012</v>
      </c>
      <c r="AA7" s="48">
        <f t="shared" si="9"/>
        <v>0</v>
      </c>
      <c r="AB7" s="180"/>
      <c r="AC7" s="180"/>
      <c r="AD7" s="190"/>
    </row>
    <row r="8" ht="16" customHeight="1" spans="1:30">
      <c r="A8" s="92" t="s">
        <v>51</v>
      </c>
      <c r="B8" s="94">
        <v>10</v>
      </c>
      <c r="C8" s="90"/>
      <c r="D8" s="91">
        <v>9.98</v>
      </c>
      <c r="E8" s="124"/>
      <c r="F8" s="91">
        <v>0</v>
      </c>
      <c r="G8" s="124"/>
      <c r="H8" s="91">
        <v>0</v>
      </c>
      <c r="I8" s="125"/>
      <c r="J8" s="132"/>
      <c r="K8" s="96" t="e">
        <f t="shared" si="0"/>
        <v>#DIV/0!</v>
      </c>
      <c r="L8" s="132"/>
      <c r="M8" s="125" t="e">
        <f t="shared" si="1"/>
        <v>#DIV/0!</v>
      </c>
      <c r="N8" s="132"/>
      <c r="O8" s="125" t="e">
        <f t="shared" si="2"/>
        <v>#DIV/0!</v>
      </c>
      <c r="P8" s="132"/>
      <c r="Q8" s="48"/>
      <c r="R8" s="47" t="e">
        <f t="shared" si="3"/>
        <v>#DIV/0!</v>
      </c>
      <c r="S8" s="166"/>
      <c r="T8" s="47" t="e">
        <f t="shared" si="4"/>
        <v>#DIV/0!</v>
      </c>
      <c r="U8" s="166"/>
      <c r="V8" s="47" t="e">
        <f t="shared" si="5"/>
        <v>#DIV/0!</v>
      </c>
      <c r="W8" s="166"/>
      <c r="X8" s="48">
        <f t="shared" si="6"/>
        <v>10</v>
      </c>
      <c r="Y8" s="48">
        <f t="shared" si="7"/>
        <v>9.98</v>
      </c>
      <c r="Z8" s="48">
        <f t="shared" si="8"/>
        <v>0</v>
      </c>
      <c r="AA8" s="48">
        <f t="shared" si="9"/>
        <v>0</v>
      </c>
      <c r="AB8" s="180"/>
      <c r="AC8" s="180"/>
      <c r="AD8" s="190"/>
    </row>
    <row r="9" ht="16" customHeight="1" spans="1:30">
      <c r="A9" s="92" t="s">
        <v>52</v>
      </c>
      <c r="B9" s="94">
        <v>1</v>
      </c>
      <c r="C9" s="90"/>
      <c r="D9" s="91">
        <v>0</v>
      </c>
      <c r="E9" s="124"/>
      <c r="F9" s="91">
        <v>999.9</v>
      </c>
      <c r="G9" s="124"/>
      <c r="H9" s="91">
        <v>0</v>
      </c>
      <c r="I9" s="125"/>
      <c r="J9" s="132"/>
      <c r="K9" s="96" t="e">
        <f t="shared" si="0"/>
        <v>#DIV/0!</v>
      </c>
      <c r="L9" s="132"/>
      <c r="M9" s="125" t="e">
        <f t="shared" si="1"/>
        <v>#DIV/0!</v>
      </c>
      <c r="N9" s="132"/>
      <c r="O9" s="125" t="e">
        <f t="shared" si="2"/>
        <v>#DIV/0!</v>
      </c>
      <c r="P9" s="132"/>
      <c r="Q9" s="48"/>
      <c r="R9" s="47" t="e">
        <f t="shared" si="3"/>
        <v>#DIV/0!</v>
      </c>
      <c r="S9" s="166"/>
      <c r="T9" s="47" t="e">
        <f t="shared" si="4"/>
        <v>#DIV/0!</v>
      </c>
      <c r="U9" s="166"/>
      <c r="V9" s="47" t="e">
        <f t="shared" si="5"/>
        <v>#DIV/0!</v>
      </c>
      <c r="W9" s="166"/>
      <c r="X9" s="48">
        <f t="shared" si="6"/>
        <v>1</v>
      </c>
      <c r="Y9" s="48">
        <f t="shared" si="7"/>
        <v>0</v>
      </c>
      <c r="Z9" s="48">
        <f t="shared" si="8"/>
        <v>999.9</v>
      </c>
      <c r="AA9" s="48">
        <f t="shared" si="9"/>
        <v>0</v>
      </c>
      <c r="AB9" s="180"/>
      <c r="AC9" s="180"/>
      <c r="AD9" s="190"/>
    </row>
    <row r="10" ht="16" customHeight="1" spans="1:30">
      <c r="A10" s="92" t="s">
        <v>53</v>
      </c>
      <c r="B10" s="94">
        <v>4.46</v>
      </c>
      <c r="C10" s="90"/>
      <c r="D10" s="91"/>
      <c r="E10" s="124"/>
      <c r="F10" s="91">
        <v>0.564</v>
      </c>
      <c r="G10" s="124"/>
      <c r="H10" s="91"/>
      <c r="I10" s="125"/>
      <c r="J10" s="132"/>
      <c r="K10" s="96" t="e">
        <f t="shared" si="0"/>
        <v>#DIV/0!</v>
      </c>
      <c r="L10" s="132"/>
      <c r="M10" s="125" t="e">
        <f t="shared" si="1"/>
        <v>#DIV/0!</v>
      </c>
      <c r="N10" s="132"/>
      <c r="O10" s="125" t="e">
        <f t="shared" si="2"/>
        <v>#DIV/0!</v>
      </c>
      <c r="P10" s="132"/>
      <c r="Q10" s="48"/>
      <c r="R10" s="47" t="e">
        <f t="shared" si="3"/>
        <v>#DIV/0!</v>
      </c>
      <c r="S10" s="166"/>
      <c r="T10" s="47" t="e">
        <f t="shared" si="4"/>
        <v>#DIV/0!</v>
      </c>
      <c r="U10" s="166"/>
      <c r="V10" s="47" t="e">
        <f t="shared" si="5"/>
        <v>#DIV/0!</v>
      </c>
      <c r="W10" s="166"/>
      <c r="X10" s="48">
        <f t="shared" si="6"/>
        <v>4.46</v>
      </c>
      <c r="Y10" s="48">
        <f t="shared" si="7"/>
        <v>0</v>
      </c>
      <c r="Z10" s="48">
        <f t="shared" si="8"/>
        <v>0.564</v>
      </c>
      <c r="AA10" s="48">
        <f t="shared" si="9"/>
        <v>0</v>
      </c>
      <c r="AB10" s="180"/>
      <c r="AC10" s="180"/>
      <c r="AD10" s="190"/>
    </row>
    <row r="11" ht="16" customHeight="1" spans="1:30">
      <c r="A11" s="92" t="s">
        <v>54</v>
      </c>
      <c r="B11" s="94">
        <v>9.08</v>
      </c>
      <c r="C11" s="90"/>
      <c r="D11" s="91"/>
      <c r="E11" s="124"/>
      <c r="F11" s="91">
        <v>0.132</v>
      </c>
      <c r="G11" s="124"/>
      <c r="H11" s="91"/>
      <c r="I11" s="125"/>
      <c r="J11" s="132"/>
      <c r="K11" s="96" t="e">
        <f t="shared" si="0"/>
        <v>#DIV/0!</v>
      </c>
      <c r="L11" s="132"/>
      <c r="M11" s="125" t="e">
        <f t="shared" si="1"/>
        <v>#DIV/0!</v>
      </c>
      <c r="N11" s="132"/>
      <c r="O11" s="125" t="e">
        <f t="shared" si="2"/>
        <v>#DIV/0!</v>
      </c>
      <c r="P11" s="132"/>
      <c r="Q11" s="48"/>
      <c r="R11" s="47" t="e">
        <f t="shared" si="3"/>
        <v>#DIV/0!</v>
      </c>
      <c r="S11" s="166"/>
      <c r="T11" s="47" t="e">
        <f t="shared" si="4"/>
        <v>#DIV/0!</v>
      </c>
      <c r="U11" s="166"/>
      <c r="V11" s="47" t="e">
        <f t="shared" si="5"/>
        <v>#DIV/0!</v>
      </c>
      <c r="W11" s="166"/>
      <c r="X11" s="48">
        <f t="shared" si="6"/>
        <v>9.08</v>
      </c>
      <c r="Y11" s="48">
        <f t="shared" si="7"/>
        <v>0</v>
      </c>
      <c r="Z11" s="48">
        <f t="shared" si="8"/>
        <v>0.132</v>
      </c>
      <c r="AA11" s="48">
        <f t="shared" si="9"/>
        <v>0</v>
      </c>
      <c r="AB11" s="180"/>
      <c r="AC11" s="180"/>
      <c r="AD11" s="190"/>
    </row>
    <row r="12" ht="16" customHeight="1" spans="1:30">
      <c r="A12" s="95"/>
      <c r="B12" s="48"/>
      <c r="C12" s="96"/>
      <c r="D12" s="97"/>
      <c r="E12" s="125"/>
      <c r="F12" s="97"/>
      <c r="G12" s="125"/>
      <c r="H12" s="97"/>
      <c r="I12" s="125"/>
      <c r="J12" s="132"/>
      <c r="K12" s="96"/>
      <c r="L12" s="132"/>
      <c r="M12" s="125"/>
      <c r="N12" s="132"/>
      <c r="O12" s="125"/>
      <c r="P12" s="132"/>
      <c r="Q12" s="48"/>
      <c r="R12" s="47"/>
      <c r="S12" s="166"/>
      <c r="T12" s="47"/>
      <c r="U12" s="166"/>
      <c r="V12" s="47"/>
      <c r="W12" s="166"/>
      <c r="X12" s="48"/>
      <c r="Y12" s="48"/>
      <c r="Z12" s="48"/>
      <c r="AA12" s="48"/>
      <c r="AB12" s="180"/>
      <c r="AC12" s="180"/>
      <c r="AD12" s="190"/>
    </row>
    <row r="13" ht="16" customHeight="1" spans="1:27">
      <c r="A13" s="98" t="s">
        <v>144</v>
      </c>
      <c r="B13" s="99"/>
      <c r="C13" s="47"/>
      <c r="D13" s="100">
        <f t="shared" ref="D13:H13" si="10">SUM(D6:D6)</f>
        <v>0</v>
      </c>
      <c r="E13" s="100"/>
      <c r="F13" s="100">
        <f t="shared" si="10"/>
        <v>0</v>
      </c>
      <c r="G13" s="100"/>
      <c r="H13" s="100">
        <f t="shared" si="10"/>
        <v>0</v>
      </c>
      <c r="I13" s="100"/>
      <c r="J13" s="100">
        <f t="shared" ref="J13:N13" si="11">SUM(J6:J6)</f>
        <v>0</v>
      </c>
      <c r="K13" s="133"/>
      <c r="L13" s="106">
        <f t="shared" si="11"/>
        <v>0</v>
      </c>
      <c r="M13" s="106"/>
      <c r="N13" s="106">
        <f t="shared" si="11"/>
        <v>0</v>
      </c>
      <c r="O13" s="152"/>
      <c r="P13" s="106">
        <f>SUM(P6:P6)</f>
        <v>0</v>
      </c>
      <c r="Q13" s="100">
        <f>SUM(Q6:Q6)</f>
        <v>0</v>
      </c>
      <c r="R13" s="47"/>
      <c r="S13" s="100">
        <f t="shared" ref="S13:AA13" si="12">SUM(S6:S6)</f>
        <v>0</v>
      </c>
      <c r="T13" s="100"/>
      <c r="U13" s="100">
        <f t="shared" si="12"/>
        <v>0</v>
      </c>
      <c r="V13" s="100"/>
      <c r="W13" s="100">
        <f t="shared" si="12"/>
        <v>0</v>
      </c>
      <c r="X13" s="100">
        <f t="shared" si="12"/>
        <v>0</v>
      </c>
      <c r="Y13" s="100">
        <f t="shared" si="12"/>
        <v>0</v>
      </c>
      <c r="Z13" s="100">
        <f t="shared" si="12"/>
        <v>0</v>
      </c>
      <c r="AA13" s="100">
        <f t="shared" si="12"/>
        <v>0</v>
      </c>
    </row>
    <row r="14" ht="16" customHeight="1" spans="1:27">
      <c r="A14" s="87" t="s">
        <v>145</v>
      </c>
      <c r="B14" s="87"/>
      <c r="C14" s="87"/>
      <c r="D14" s="87"/>
      <c r="E14" s="87"/>
      <c r="F14" s="87"/>
      <c r="G14" s="87"/>
      <c r="H14" s="87"/>
      <c r="I14" s="87"/>
      <c r="J14" s="87"/>
      <c r="K14" s="87"/>
      <c r="L14" s="87"/>
      <c r="M14" s="87"/>
      <c r="N14" s="87"/>
      <c r="O14" s="87"/>
      <c r="P14" s="87"/>
      <c r="Q14" s="87"/>
      <c r="R14" s="87"/>
      <c r="S14" s="87"/>
      <c r="T14" s="87"/>
      <c r="U14" s="87"/>
      <c r="V14" s="87"/>
      <c r="W14" s="87"/>
      <c r="X14" s="87"/>
      <c r="Y14" s="87"/>
      <c r="Z14" s="87"/>
      <c r="AA14" s="87"/>
    </row>
    <row r="15" ht="16" customHeight="1" spans="1:29">
      <c r="A15" s="88" t="s">
        <v>252</v>
      </c>
      <c r="B15" s="101"/>
      <c r="C15" s="96"/>
      <c r="D15" s="97"/>
      <c r="E15" s="125"/>
      <c r="F15" s="97"/>
      <c r="G15" s="125"/>
      <c r="H15" s="97"/>
      <c r="I15" s="125"/>
      <c r="J15" s="60"/>
      <c r="K15" s="60"/>
      <c r="L15" s="48"/>
      <c r="M15" s="48"/>
      <c r="N15" s="48"/>
      <c r="O15" s="48"/>
      <c r="P15" s="48"/>
      <c r="Q15" s="60"/>
      <c r="R15" s="47" t="e">
        <f t="shared" ref="R15:R20" si="13">S15/Q15*100</f>
        <v>#DIV/0!</v>
      </c>
      <c r="S15" s="60"/>
      <c r="T15" s="47" t="e">
        <f t="shared" ref="T15:T20" si="14">U15/Q15*1000</f>
        <v>#DIV/0!</v>
      </c>
      <c r="U15" s="60"/>
      <c r="V15" s="47" t="e">
        <f t="shared" ref="V15:V20" si="15">W15/Q15*1000</f>
        <v>#DIV/0!</v>
      </c>
      <c r="W15" s="60"/>
      <c r="X15" s="110">
        <f t="shared" ref="X15:X20" si="16">B15+J15-Q15</f>
        <v>0</v>
      </c>
      <c r="Y15" s="110">
        <f t="shared" ref="Y15:Y20" si="17">D15+L15-S15</f>
        <v>0</v>
      </c>
      <c r="Z15" s="110">
        <f t="shared" ref="Z15:Z20" si="18">F15+N15-U15</f>
        <v>0</v>
      </c>
      <c r="AA15" s="110">
        <f t="shared" ref="AA15:AA20" si="19">H15+P15-W15</f>
        <v>0</v>
      </c>
      <c r="AC15" s="189"/>
    </row>
    <row r="16" ht="16" customHeight="1" spans="1:29">
      <c r="A16" s="88" t="s">
        <v>253</v>
      </c>
      <c r="B16" s="101"/>
      <c r="C16" s="96"/>
      <c r="D16" s="97"/>
      <c r="E16" s="125"/>
      <c r="F16" s="97"/>
      <c r="G16" s="125"/>
      <c r="H16" s="97"/>
      <c r="I16" s="125"/>
      <c r="J16" s="60"/>
      <c r="K16" s="60"/>
      <c r="L16" s="48"/>
      <c r="M16" s="48"/>
      <c r="N16" s="48"/>
      <c r="O16" s="48"/>
      <c r="P16" s="48"/>
      <c r="Q16" s="60"/>
      <c r="R16" s="47"/>
      <c r="S16" s="60"/>
      <c r="T16" s="47"/>
      <c r="U16" s="60"/>
      <c r="V16" s="47"/>
      <c r="W16" s="60"/>
      <c r="X16" s="110"/>
      <c r="Y16" s="110"/>
      <c r="Z16" s="110"/>
      <c r="AA16" s="110"/>
      <c r="AC16" s="189"/>
    </row>
    <row r="17" ht="16" customHeight="1" spans="1:29">
      <c r="A17" s="88" t="s">
        <v>254</v>
      </c>
      <c r="B17" s="101"/>
      <c r="C17" s="96"/>
      <c r="D17" s="97"/>
      <c r="E17" s="125"/>
      <c r="F17" s="97"/>
      <c r="G17" s="125"/>
      <c r="H17" s="97"/>
      <c r="I17" s="125"/>
      <c r="J17" s="60"/>
      <c r="K17" s="60"/>
      <c r="L17" s="48"/>
      <c r="M17" s="48"/>
      <c r="N17" s="48"/>
      <c r="O17" s="48"/>
      <c r="P17" s="48"/>
      <c r="Q17" s="60"/>
      <c r="R17" s="47" t="e">
        <f t="shared" si="13"/>
        <v>#DIV/0!</v>
      </c>
      <c r="S17" s="60"/>
      <c r="T17" s="47" t="e">
        <f t="shared" si="14"/>
        <v>#DIV/0!</v>
      </c>
      <c r="U17" s="60"/>
      <c r="V17" s="47" t="e">
        <f t="shared" si="15"/>
        <v>#DIV/0!</v>
      </c>
      <c r="W17" s="60"/>
      <c r="X17" s="110">
        <f t="shared" si="16"/>
        <v>0</v>
      </c>
      <c r="Y17" s="110">
        <f t="shared" si="17"/>
        <v>0</v>
      </c>
      <c r="Z17" s="110">
        <f t="shared" si="18"/>
        <v>0</v>
      </c>
      <c r="AA17" s="110">
        <f t="shared" si="19"/>
        <v>0</v>
      </c>
      <c r="AC17" s="189"/>
    </row>
    <row r="18" ht="16" customHeight="1" spans="1:29">
      <c r="A18" s="88" t="s">
        <v>255</v>
      </c>
      <c r="B18" s="101"/>
      <c r="C18" s="96"/>
      <c r="D18" s="97"/>
      <c r="E18" s="125"/>
      <c r="F18" s="97"/>
      <c r="G18" s="125"/>
      <c r="H18" s="97"/>
      <c r="I18" s="125"/>
      <c r="J18" s="60"/>
      <c r="K18" s="60"/>
      <c r="L18" s="48"/>
      <c r="M18" s="48"/>
      <c r="N18" s="48"/>
      <c r="O18" s="48"/>
      <c r="P18" s="48"/>
      <c r="Q18" s="60"/>
      <c r="R18" s="47" t="e">
        <f t="shared" si="13"/>
        <v>#DIV/0!</v>
      </c>
      <c r="S18" s="60"/>
      <c r="T18" s="47" t="e">
        <f t="shared" si="14"/>
        <v>#DIV/0!</v>
      </c>
      <c r="U18" s="60"/>
      <c r="V18" s="47" t="e">
        <f t="shared" si="15"/>
        <v>#DIV/0!</v>
      </c>
      <c r="W18" s="60"/>
      <c r="X18" s="110">
        <f t="shared" si="16"/>
        <v>0</v>
      </c>
      <c r="Y18" s="110">
        <f t="shared" si="17"/>
        <v>0</v>
      </c>
      <c r="Z18" s="110">
        <f t="shared" si="18"/>
        <v>0</v>
      </c>
      <c r="AA18" s="110">
        <f t="shared" si="19"/>
        <v>0</v>
      </c>
      <c r="AC18" s="189"/>
    </row>
    <row r="19" ht="16" customHeight="1" spans="1:30">
      <c r="A19" s="94" t="s">
        <v>256</v>
      </c>
      <c r="B19" s="47"/>
      <c r="C19" s="96"/>
      <c r="D19" s="97"/>
      <c r="E19" s="125"/>
      <c r="F19" s="97"/>
      <c r="G19" s="125"/>
      <c r="H19" s="97"/>
      <c r="I19" s="125"/>
      <c r="J19" s="96"/>
      <c r="K19" s="96"/>
      <c r="L19" s="132"/>
      <c r="M19" s="132"/>
      <c r="N19" s="132"/>
      <c r="O19" s="132"/>
      <c r="P19" s="132"/>
      <c r="Q19" s="48"/>
      <c r="R19" s="47" t="e">
        <f t="shared" si="13"/>
        <v>#DIV/0!</v>
      </c>
      <c r="S19" s="166"/>
      <c r="T19" s="47" t="e">
        <f t="shared" si="14"/>
        <v>#DIV/0!</v>
      </c>
      <c r="U19" s="166"/>
      <c r="V19" s="47" t="e">
        <f t="shared" si="15"/>
        <v>#DIV/0!</v>
      </c>
      <c r="W19" s="166"/>
      <c r="X19" s="110">
        <f t="shared" si="16"/>
        <v>0</v>
      </c>
      <c r="Y19" s="110">
        <f t="shared" si="17"/>
        <v>0</v>
      </c>
      <c r="Z19" s="110">
        <f t="shared" si="18"/>
        <v>0</v>
      </c>
      <c r="AA19" s="110">
        <f t="shared" si="19"/>
        <v>0</v>
      </c>
      <c r="AB19" s="181"/>
      <c r="AC19" s="191"/>
      <c r="AD19" s="192"/>
    </row>
    <row r="20" ht="16" customHeight="1" spans="1:30">
      <c r="A20" s="94" t="s">
        <v>257</v>
      </c>
      <c r="B20" s="47"/>
      <c r="C20" s="96"/>
      <c r="D20" s="97"/>
      <c r="E20" s="125"/>
      <c r="F20" s="97"/>
      <c r="G20" s="125"/>
      <c r="H20" s="97"/>
      <c r="I20" s="125"/>
      <c r="J20" s="96"/>
      <c r="K20" s="96"/>
      <c r="L20" s="132"/>
      <c r="M20" s="132"/>
      <c r="N20" s="132"/>
      <c r="O20" s="132"/>
      <c r="P20" s="132"/>
      <c r="Q20" s="48"/>
      <c r="R20" s="47" t="e">
        <f t="shared" si="13"/>
        <v>#DIV/0!</v>
      </c>
      <c r="S20" s="166"/>
      <c r="T20" s="47" t="e">
        <f t="shared" si="14"/>
        <v>#DIV/0!</v>
      </c>
      <c r="U20" s="166"/>
      <c r="V20" s="47" t="e">
        <f t="shared" si="15"/>
        <v>#DIV/0!</v>
      </c>
      <c r="W20" s="166"/>
      <c r="X20" s="110">
        <f t="shared" si="16"/>
        <v>0</v>
      </c>
      <c r="Y20" s="110">
        <f t="shared" si="17"/>
        <v>0</v>
      </c>
      <c r="Z20" s="110">
        <f t="shared" si="18"/>
        <v>0</v>
      </c>
      <c r="AA20" s="110">
        <f t="shared" si="19"/>
        <v>0</v>
      </c>
      <c r="AB20" s="181"/>
      <c r="AC20" s="191"/>
      <c r="AD20" s="192"/>
    </row>
    <row r="21" ht="16" customHeight="1" spans="1:30">
      <c r="A21" s="94" t="s">
        <v>258</v>
      </c>
      <c r="B21" s="47"/>
      <c r="C21" s="96"/>
      <c r="D21" s="97"/>
      <c r="E21" s="125"/>
      <c r="F21" s="97"/>
      <c r="G21" s="125"/>
      <c r="H21" s="97"/>
      <c r="I21" s="125"/>
      <c r="J21" s="96"/>
      <c r="K21" s="96"/>
      <c r="L21" s="132"/>
      <c r="M21" s="132"/>
      <c r="N21" s="132"/>
      <c r="O21" s="132"/>
      <c r="P21" s="132"/>
      <c r="Q21" s="48"/>
      <c r="R21" s="47"/>
      <c r="S21" s="166"/>
      <c r="T21" s="47"/>
      <c r="U21" s="166"/>
      <c r="V21" s="47"/>
      <c r="W21" s="166"/>
      <c r="X21" s="110"/>
      <c r="Y21" s="110"/>
      <c r="Z21" s="110"/>
      <c r="AA21" s="110"/>
      <c r="AB21" s="181"/>
      <c r="AC21" s="191"/>
      <c r="AD21" s="192"/>
    </row>
    <row r="22" ht="16" customHeight="1" spans="1:30">
      <c r="A22" s="94" t="s">
        <v>259</v>
      </c>
      <c r="B22" s="47"/>
      <c r="C22" s="96"/>
      <c r="D22" s="97"/>
      <c r="E22" s="125"/>
      <c r="F22" s="97"/>
      <c r="G22" s="125"/>
      <c r="H22" s="97"/>
      <c r="I22" s="125"/>
      <c r="J22" s="96"/>
      <c r="K22" s="96"/>
      <c r="L22" s="132"/>
      <c r="M22" s="132"/>
      <c r="N22" s="132"/>
      <c r="O22" s="132"/>
      <c r="P22" s="132"/>
      <c r="Q22" s="48"/>
      <c r="R22" s="47"/>
      <c r="S22" s="166"/>
      <c r="T22" s="47"/>
      <c r="U22" s="166"/>
      <c r="V22" s="47"/>
      <c r="W22" s="166"/>
      <c r="X22" s="110"/>
      <c r="Y22" s="110"/>
      <c r="Z22" s="110"/>
      <c r="AA22" s="110"/>
      <c r="AB22" s="181"/>
      <c r="AC22" s="191"/>
      <c r="AD22" s="192"/>
    </row>
    <row r="23" ht="16" customHeight="1" spans="1:30">
      <c r="A23" s="102" t="s">
        <v>260</v>
      </c>
      <c r="B23" s="47"/>
      <c r="C23" s="96"/>
      <c r="D23" s="97"/>
      <c r="E23" s="125"/>
      <c r="F23" s="97"/>
      <c r="G23" s="125"/>
      <c r="H23" s="97"/>
      <c r="I23" s="125"/>
      <c r="J23" s="96"/>
      <c r="K23" s="96"/>
      <c r="L23" s="132"/>
      <c r="M23" s="132"/>
      <c r="N23" s="132"/>
      <c r="O23" s="132"/>
      <c r="P23" s="132"/>
      <c r="Q23" s="48"/>
      <c r="R23" s="47" t="e">
        <f t="shared" ref="R23:R27" si="20">S23/Q23*100</f>
        <v>#DIV/0!</v>
      </c>
      <c r="S23" s="166"/>
      <c r="T23" s="47" t="e">
        <f t="shared" ref="T23:T27" si="21">U23/Q23*1000</f>
        <v>#DIV/0!</v>
      </c>
      <c r="U23" s="166"/>
      <c r="V23" s="47" t="e">
        <f t="shared" ref="V23:V27" si="22">W23/Q23*1000</f>
        <v>#DIV/0!</v>
      </c>
      <c r="W23" s="166"/>
      <c r="X23" s="110">
        <f t="shared" ref="X23:X27" si="23">B23+J23-Q23</f>
        <v>0</v>
      </c>
      <c r="Y23" s="110">
        <f t="shared" ref="Y23:Y27" si="24">D23+L23-S23</f>
        <v>0</v>
      </c>
      <c r="Z23" s="110">
        <f t="shared" ref="Z23:Z27" si="25">F23+N23-U23</f>
        <v>0</v>
      </c>
      <c r="AA23" s="110">
        <f t="shared" ref="AA23:AA27" si="26">H23+P23-W23</f>
        <v>0</v>
      </c>
      <c r="AB23" s="181"/>
      <c r="AC23" s="191"/>
      <c r="AD23" s="192"/>
    </row>
    <row r="24" ht="16" customHeight="1" spans="1:30">
      <c r="A24" s="102" t="s">
        <v>261</v>
      </c>
      <c r="B24" s="47"/>
      <c r="C24" s="96"/>
      <c r="D24" s="97"/>
      <c r="E24" s="125"/>
      <c r="F24" s="97"/>
      <c r="G24" s="125"/>
      <c r="H24" s="97"/>
      <c r="I24" s="125"/>
      <c r="J24" s="96"/>
      <c r="K24" s="96"/>
      <c r="L24" s="132"/>
      <c r="M24" s="132"/>
      <c r="N24" s="132"/>
      <c r="O24" s="132"/>
      <c r="P24" s="132"/>
      <c r="Q24" s="48"/>
      <c r="R24" s="47" t="e">
        <f t="shared" si="20"/>
        <v>#DIV/0!</v>
      </c>
      <c r="S24" s="166"/>
      <c r="T24" s="47" t="e">
        <f t="shared" si="21"/>
        <v>#DIV/0!</v>
      </c>
      <c r="U24" s="166"/>
      <c r="V24" s="47" t="e">
        <f t="shared" si="22"/>
        <v>#DIV/0!</v>
      </c>
      <c r="W24" s="166"/>
      <c r="X24" s="110">
        <f t="shared" si="23"/>
        <v>0</v>
      </c>
      <c r="Y24" s="110">
        <f t="shared" si="24"/>
        <v>0</v>
      </c>
      <c r="Z24" s="110">
        <f t="shared" si="25"/>
        <v>0</v>
      </c>
      <c r="AA24" s="110">
        <f t="shared" si="26"/>
        <v>0</v>
      </c>
      <c r="AB24" s="181"/>
      <c r="AC24" s="191"/>
      <c r="AD24" s="192"/>
    </row>
    <row r="25" ht="16" customHeight="1" spans="1:31">
      <c r="A25" s="102" t="s">
        <v>262</v>
      </c>
      <c r="B25" s="11"/>
      <c r="C25" s="96"/>
      <c r="D25" s="97"/>
      <c r="E25" s="125"/>
      <c r="F25" s="97"/>
      <c r="G25" s="125"/>
      <c r="H25" s="97"/>
      <c r="I25" s="125"/>
      <c r="J25" s="96"/>
      <c r="K25" s="96"/>
      <c r="L25" s="132"/>
      <c r="M25" s="132"/>
      <c r="N25" s="132"/>
      <c r="O25" s="132"/>
      <c r="P25" s="132"/>
      <c r="Q25" s="47"/>
      <c r="R25" s="47" t="e">
        <f t="shared" si="20"/>
        <v>#DIV/0!</v>
      </c>
      <c r="S25" s="166"/>
      <c r="T25" s="47" t="e">
        <f t="shared" si="21"/>
        <v>#DIV/0!</v>
      </c>
      <c r="U25" s="166"/>
      <c r="V25" s="47" t="e">
        <f t="shared" si="22"/>
        <v>#DIV/0!</v>
      </c>
      <c r="W25" s="166"/>
      <c r="X25" s="110">
        <f t="shared" si="23"/>
        <v>0</v>
      </c>
      <c r="Y25" s="110">
        <f t="shared" si="24"/>
        <v>0</v>
      </c>
      <c r="Z25" s="110">
        <f t="shared" si="25"/>
        <v>0</v>
      </c>
      <c r="AA25" s="110">
        <f t="shared" si="26"/>
        <v>0</v>
      </c>
      <c r="AB25" s="181"/>
      <c r="AC25" s="181"/>
      <c r="AD25" s="192"/>
      <c r="AE25" s="189"/>
    </row>
    <row r="26" ht="16" customHeight="1" spans="1:30">
      <c r="A26" s="103" t="s">
        <v>263</v>
      </c>
      <c r="B26" s="48"/>
      <c r="C26" s="96"/>
      <c r="D26" s="97"/>
      <c r="E26" s="125"/>
      <c r="F26" s="97"/>
      <c r="G26" s="125"/>
      <c r="H26" s="97"/>
      <c r="I26" s="125"/>
      <c r="J26" s="96"/>
      <c r="K26" s="96"/>
      <c r="L26" s="132"/>
      <c r="M26" s="132"/>
      <c r="N26" s="132"/>
      <c r="O26" s="132"/>
      <c r="P26" s="132"/>
      <c r="Q26" s="48"/>
      <c r="R26" s="47" t="e">
        <f t="shared" si="20"/>
        <v>#DIV/0!</v>
      </c>
      <c r="S26" s="166"/>
      <c r="T26" s="47" t="e">
        <f t="shared" si="21"/>
        <v>#DIV/0!</v>
      </c>
      <c r="U26" s="166"/>
      <c r="V26" s="47" t="e">
        <f t="shared" si="22"/>
        <v>#DIV/0!</v>
      </c>
      <c r="W26" s="166"/>
      <c r="X26" s="110">
        <f t="shared" si="23"/>
        <v>0</v>
      </c>
      <c r="Y26" s="110">
        <f t="shared" si="24"/>
        <v>0</v>
      </c>
      <c r="Z26" s="110">
        <f t="shared" si="25"/>
        <v>0</v>
      </c>
      <c r="AA26" s="110">
        <f t="shared" si="26"/>
        <v>0</v>
      </c>
      <c r="AB26" s="181"/>
      <c r="AC26" s="191"/>
      <c r="AD26" s="192"/>
    </row>
    <row r="27" ht="16" customHeight="1" spans="1:30">
      <c r="A27" s="103" t="s">
        <v>264</v>
      </c>
      <c r="B27" s="48"/>
      <c r="C27" s="96"/>
      <c r="D27" s="97"/>
      <c r="E27" s="125"/>
      <c r="F27" s="97"/>
      <c r="G27" s="125"/>
      <c r="H27" s="97"/>
      <c r="I27" s="125"/>
      <c r="J27" s="96"/>
      <c r="K27" s="96"/>
      <c r="L27" s="132"/>
      <c r="M27" s="132"/>
      <c r="N27" s="132"/>
      <c r="O27" s="132"/>
      <c r="P27" s="132"/>
      <c r="Q27" s="48"/>
      <c r="R27" s="47" t="e">
        <f t="shared" si="20"/>
        <v>#DIV/0!</v>
      </c>
      <c r="S27" s="166"/>
      <c r="T27" s="47" t="e">
        <f t="shared" si="21"/>
        <v>#DIV/0!</v>
      </c>
      <c r="U27" s="166"/>
      <c r="V27" s="47" t="e">
        <f t="shared" si="22"/>
        <v>#DIV/0!</v>
      </c>
      <c r="W27" s="166"/>
      <c r="X27" s="110">
        <f t="shared" si="23"/>
        <v>0</v>
      </c>
      <c r="Y27" s="110">
        <f t="shared" si="24"/>
        <v>0</v>
      </c>
      <c r="Z27" s="110">
        <f t="shared" si="25"/>
        <v>0</v>
      </c>
      <c r="AA27" s="110">
        <f t="shared" si="26"/>
        <v>0</v>
      </c>
      <c r="AB27" s="181"/>
      <c r="AC27" s="191"/>
      <c r="AD27" s="192"/>
    </row>
    <row r="28" ht="16" customHeight="1" spans="1:30">
      <c r="A28" s="104"/>
      <c r="B28" s="48"/>
      <c r="C28" s="96"/>
      <c r="D28" s="97"/>
      <c r="E28" s="125"/>
      <c r="F28" s="97"/>
      <c r="G28" s="125"/>
      <c r="H28" s="97"/>
      <c r="I28" s="125"/>
      <c r="J28" s="96"/>
      <c r="K28" s="96"/>
      <c r="L28" s="132"/>
      <c r="M28" s="132"/>
      <c r="N28" s="132"/>
      <c r="O28" s="132"/>
      <c r="P28" s="132"/>
      <c r="Q28" s="48"/>
      <c r="R28" s="47"/>
      <c r="S28" s="166"/>
      <c r="T28" s="47"/>
      <c r="U28" s="166"/>
      <c r="V28" s="47"/>
      <c r="W28" s="166"/>
      <c r="X28" s="110"/>
      <c r="Y28" s="110"/>
      <c r="Z28" s="110"/>
      <c r="AA28" s="110"/>
      <c r="AB28" s="181"/>
      <c r="AC28" s="191"/>
      <c r="AD28" s="192"/>
    </row>
    <row r="29" ht="16" customHeight="1" spans="1:30">
      <c r="A29" s="105" t="s">
        <v>214</v>
      </c>
      <c r="B29" s="96"/>
      <c r="C29" s="96"/>
      <c r="D29" s="106">
        <f t="shared" ref="D29:H29" si="27">SUM(D15:D26)</f>
        <v>0</v>
      </c>
      <c r="E29" s="106"/>
      <c r="F29" s="106">
        <f t="shared" si="27"/>
        <v>0</v>
      </c>
      <c r="G29" s="106"/>
      <c r="H29" s="106">
        <f t="shared" si="27"/>
        <v>0</v>
      </c>
      <c r="I29" s="106"/>
      <c r="J29" s="96"/>
      <c r="K29" s="96"/>
      <c r="L29" s="134"/>
      <c r="M29" s="134"/>
      <c r="N29" s="134"/>
      <c r="O29" s="134"/>
      <c r="P29" s="134"/>
      <c r="Q29" s="47"/>
      <c r="R29" s="136"/>
      <c r="S29" s="106">
        <f t="shared" ref="S29:W29" si="28">SUM(S15:S26)</f>
        <v>0</v>
      </c>
      <c r="T29" s="106"/>
      <c r="U29" s="106">
        <f t="shared" si="28"/>
        <v>0</v>
      </c>
      <c r="V29" s="106"/>
      <c r="W29" s="106">
        <f t="shared" si="28"/>
        <v>0</v>
      </c>
      <c r="X29" s="110"/>
      <c r="Y29" s="138">
        <f t="shared" ref="Y29:AA29" si="29">SUM(Y15:Y26)</f>
        <v>0</v>
      </c>
      <c r="Z29" s="138">
        <f t="shared" si="29"/>
        <v>0</v>
      </c>
      <c r="AA29" s="138">
        <f t="shared" si="29"/>
        <v>0</v>
      </c>
      <c r="AB29" s="181"/>
      <c r="AC29" s="193"/>
      <c r="AD29" s="192"/>
    </row>
    <row r="30" ht="16" customHeight="1" spans="1:30">
      <c r="A30" s="107" t="s">
        <v>152</v>
      </c>
      <c r="B30" s="108"/>
      <c r="C30" s="108"/>
      <c r="D30" s="108"/>
      <c r="E30" s="108"/>
      <c r="F30" s="108"/>
      <c r="G30" s="108"/>
      <c r="H30" s="126"/>
      <c r="I30" s="108"/>
      <c r="J30" s="82" t="s">
        <v>215</v>
      </c>
      <c r="K30" s="83"/>
      <c r="L30" s="83"/>
      <c r="M30" s="83"/>
      <c r="N30" s="83"/>
      <c r="O30" s="83"/>
      <c r="P30" s="153"/>
      <c r="Q30" s="82"/>
      <c r="R30" s="83"/>
      <c r="S30" s="83"/>
      <c r="T30" s="83"/>
      <c r="U30" s="83"/>
      <c r="V30" s="83"/>
      <c r="W30" s="153"/>
      <c r="X30" s="82" t="s">
        <v>216</v>
      </c>
      <c r="Y30" s="83"/>
      <c r="Z30" s="83"/>
      <c r="AA30" s="153"/>
      <c r="AB30" s="181"/>
      <c r="AC30" s="193"/>
      <c r="AD30" s="192"/>
    </row>
    <row r="31" ht="16" customHeight="1" spans="1:30">
      <c r="A31" s="90" t="s">
        <v>265</v>
      </c>
      <c r="B31" s="96"/>
      <c r="C31" s="96">
        <v>99.57</v>
      </c>
      <c r="D31" s="97"/>
      <c r="E31" s="125"/>
      <c r="F31" s="97"/>
      <c r="G31" s="125"/>
      <c r="H31" s="97"/>
      <c r="I31" s="125"/>
      <c r="J31" s="96"/>
      <c r="K31" s="47"/>
      <c r="L31" s="132"/>
      <c r="M31" s="96"/>
      <c r="N31" s="132"/>
      <c r="O31" s="96"/>
      <c r="P31" s="132"/>
      <c r="Q31" s="48"/>
      <c r="R31" s="136" t="e">
        <f>S31/Q31*100</f>
        <v>#DIV/0!</v>
      </c>
      <c r="S31" s="97"/>
      <c r="T31" s="125" t="e">
        <f>U31/Q31*1000</f>
        <v>#DIV/0!</v>
      </c>
      <c r="U31" s="97"/>
      <c r="V31" s="125" t="e">
        <f>W31/Q31*1000</f>
        <v>#DIV/0!</v>
      </c>
      <c r="W31" s="97"/>
      <c r="X31" s="110">
        <f>B31+J31-Q31</f>
        <v>0</v>
      </c>
      <c r="Y31" s="110">
        <f>D31+L31-S31</f>
        <v>0</v>
      </c>
      <c r="Z31" s="110">
        <f>F31+N31-U31</f>
        <v>0</v>
      </c>
      <c r="AA31" s="110">
        <f>H31+P31-W31</f>
        <v>0</v>
      </c>
      <c r="AB31" s="181"/>
      <c r="AC31" s="193"/>
      <c r="AD31" s="192"/>
    </row>
    <row r="32" ht="16" customHeight="1" spans="1:30">
      <c r="A32" s="90" t="s">
        <v>266</v>
      </c>
      <c r="B32" s="96"/>
      <c r="C32" s="96"/>
      <c r="D32" s="97"/>
      <c r="E32" s="125"/>
      <c r="F32" s="97"/>
      <c r="G32" s="125"/>
      <c r="H32" s="97"/>
      <c r="I32" s="125"/>
      <c r="J32" s="96"/>
      <c r="K32" s="47"/>
      <c r="L32" s="132"/>
      <c r="M32" s="96"/>
      <c r="N32" s="132"/>
      <c r="O32" s="96"/>
      <c r="P32" s="132"/>
      <c r="Q32" s="48"/>
      <c r="R32" s="136"/>
      <c r="S32" s="97"/>
      <c r="T32" s="125"/>
      <c r="U32" s="97"/>
      <c r="V32" s="125"/>
      <c r="W32" s="97"/>
      <c r="X32" s="110"/>
      <c r="Y32" s="110"/>
      <c r="Z32" s="110"/>
      <c r="AA32" s="110"/>
      <c r="AB32" s="181"/>
      <c r="AC32" s="193"/>
      <c r="AD32" s="192"/>
    </row>
    <row r="33" ht="16" customHeight="1" spans="1:30">
      <c r="A33" s="96"/>
      <c r="B33" s="96"/>
      <c r="C33" s="96"/>
      <c r="D33" s="97"/>
      <c r="E33" s="125"/>
      <c r="F33" s="97"/>
      <c r="G33" s="125"/>
      <c r="H33" s="97"/>
      <c r="I33" s="125"/>
      <c r="J33" s="96"/>
      <c r="K33" s="47"/>
      <c r="L33" s="132"/>
      <c r="M33" s="96"/>
      <c r="N33" s="132"/>
      <c r="O33" s="96"/>
      <c r="P33" s="132"/>
      <c r="Q33" s="48"/>
      <c r="R33" s="136"/>
      <c r="S33" s="97"/>
      <c r="T33" s="125"/>
      <c r="U33" s="97"/>
      <c r="V33" s="125"/>
      <c r="W33" s="97"/>
      <c r="X33" s="110">
        <f>B33+J33-Q33</f>
        <v>0</v>
      </c>
      <c r="Y33" s="136">
        <f>D33+L33-S33</f>
        <v>0</v>
      </c>
      <c r="Z33" s="110">
        <f>F33+N33-U33</f>
        <v>0</v>
      </c>
      <c r="AA33" s="110">
        <f>H33+P33-W33</f>
        <v>0</v>
      </c>
      <c r="AB33" s="181"/>
      <c r="AC33" s="193"/>
      <c r="AD33" s="192"/>
    </row>
    <row r="34" ht="16" customHeight="1" spans="1:30">
      <c r="A34" s="105" t="s">
        <v>214</v>
      </c>
      <c r="B34" s="96"/>
      <c r="C34" s="96"/>
      <c r="D34" s="106">
        <f t="shared" ref="D34:H34" si="30">SUM(D31:D33)</f>
        <v>0</v>
      </c>
      <c r="E34" s="106"/>
      <c r="F34" s="106">
        <f t="shared" si="30"/>
        <v>0</v>
      </c>
      <c r="G34" s="106"/>
      <c r="H34" s="106">
        <f t="shared" si="30"/>
        <v>0</v>
      </c>
      <c r="I34" s="106"/>
      <c r="J34" s="96"/>
      <c r="K34" s="96"/>
      <c r="L34" s="134">
        <f t="shared" ref="L34:P34" si="31">SUM(L31:L33)</f>
        <v>0</v>
      </c>
      <c r="M34" s="134"/>
      <c r="N34" s="134">
        <f t="shared" si="31"/>
        <v>0</v>
      </c>
      <c r="O34" s="134"/>
      <c r="P34" s="134">
        <f t="shared" si="31"/>
        <v>0</v>
      </c>
      <c r="Q34" s="47"/>
      <c r="R34" s="136"/>
      <c r="S34" s="106">
        <f t="shared" ref="S34:W34" si="32">SUM(S31:S33)</f>
        <v>0</v>
      </c>
      <c r="T34" s="106"/>
      <c r="U34" s="106">
        <f t="shared" si="32"/>
        <v>0</v>
      </c>
      <c r="V34" s="106"/>
      <c r="W34" s="106">
        <f t="shared" si="32"/>
        <v>0</v>
      </c>
      <c r="X34" s="138"/>
      <c r="Y34" s="138">
        <f t="shared" ref="Y34:AA34" si="33">SUM(Y31:Y33)</f>
        <v>0</v>
      </c>
      <c r="Z34" s="138">
        <f t="shared" si="33"/>
        <v>0</v>
      </c>
      <c r="AA34" s="138">
        <f t="shared" si="33"/>
        <v>0</v>
      </c>
      <c r="AB34" s="181"/>
      <c r="AC34" s="193"/>
      <c r="AD34" s="192"/>
    </row>
    <row r="35" ht="16" customHeight="1" spans="1:30">
      <c r="A35" s="109" t="s">
        <v>155</v>
      </c>
      <c r="B35" s="109"/>
      <c r="C35" s="109"/>
      <c r="D35" s="109"/>
      <c r="E35" s="109"/>
      <c r="F35" s="109"/>
      <c r="G35" s="109"/>
      <c r="H35" s="109"/>
      <c r="I35" s="109"/>
      <c r="J35" s="82" t="s">
        <v>195</v>
      </c>
      <c r="K35" s="83"/>
      <c r="L35" s="83"/>
      <c r="M35" s="83"/>
      <c r="N35" s="83"/>
      <c r="O35" s="83"/>
      <c r="P35" s="153"/>
      <c r="Q35" s="109"/>
      <c r="R35" s="109"/>
      <c r="S35" s="109"/>
      <c r="T35" s="109"/>
      <c r="U35" s="109"/>
      <c r="V35" s="109"/>
      <c r="W35" s="109"/>
      <c r="X35" s="82" t="s">
        <v>218</v>
      </c>
      <c r="Y35" s="83"/>
      <c r="Z35" s="83"/>
      <c r="AA35" s="153"/>
      <c r="AB35" s="181"/>
      <c r="AC35" s="193"/>
      <c r="AD35" s="192"/>
    </row>
    <row r="36" ht="16" customHeight="1" spans="1:30">
      <c r="A36" s="110" t="s">
        <v>267</v>
      </c>
      <c r="B36" s="111"/>
      <c r="C36" s="112">
        <v>100</v>
      </c>
      <c r="D36" s="113"/>
      <c r="E36" s="112"/>
      <c r="F36" s="127"/>
      <c r="G36" s="128"/>
      <c r="H36" s="127"/>
      <c r="I36" s="128"/>
      <c r="J36" s="135"/>
      <c r="K36" s="136" t="e">
        <f t="shared" ref="K36:K38" si="34">L36/J36*100</f>
        <v>#DIV/0!</v>
      </c>
      <c r="L36" s="135"/>
      <c r="M36" s="136" t="e">
        <f t="shared" ref="M36:M38" si="35">N36/J36*1000</f>
        <v>#DIV/0!</v>
      </c>
      <c r="N36" s="110"/>
      <c r="O36" s="110"/>
      <c r="P36" s="110"/>
      <c r="Q36" s="135"/>
      <c r="R36" s="136" t="e">
        <f t="shared" ref="R36:R38" si="36">S36/Q36*100</f>
        <v>#DIV/0!</v>
      </c>
      <c r="S36" s="135"/>
      <c r="T36" s="136" t="e">
        <f t="shared" ref="T36:T38" si="37">U36/Q36*1000</f>
        <v>#DIV/0!</v>
      </c>
      <c r="U36" s="110"/>
      <c r="V36" s="110"/>
      <c r="W36" s="110"/>
      <c r="X36" s="135">
        <f t="shared" ref="X36:X38" si="38">B36+J36-Q36</f>
        <v>0</v>
      </c>
      <c r="Y36" s="135">
        <f t="shared" ref="Y36:Y38" si="39">D36+L36-S36</f>
        <v>0</v>
      </c>
      <c r="Z36" s="110">
        <f t="shared" ref="Z36:Z38" si="40">F36+N36-U36</f>
        <v>0</v>
      </c>
      <c r="AA36" s="110"/>
      <c r="AB36" s="181"/>
      <c r="AC36" s="193"/>
      <c r="AD36" s="192"/>
    </row>
    <row r="37" ht="16" customHeight="1" spans="1:30">
      <c r="A37" s="110" t="s">
        <v>268</v>
      </c>
      <c r="B37" s="111"/>
      <c r="C37" s="112"/>
      <c r="D37" s="113"/>
      <c r="E37" s="128"/>
      <c r="F37" s="127"/>
      <c r="G37" s="128"/>
      <c r="H37" s="127"/>
      <c r="I37" s="128"/>
      <c r="J37" s="135"/>
      <c r="K37" s="136" t="e">
        <f t="shared" si="34"/>
        <v>#DIV/0!</v>
      </c>
      <c r="L37" s="135"/>
      <c r="M37" s="136" t="e">
        <f t="shared" si="35"/>
        <v>#DIV/0!</v>
      </c>
      <c r="N37" s="110"/>
      <c r="O37" s="110"/>
      <c r="P37" s="110"/>
      <c r="Q37" s="135"/>
      <c r="R37" s="136" t="e">
        <f t="shared" si="36"/>
        <v>#DIV/0!</v>
      </c>
      <c r="S37" s="135"/>
      <c r="T37" s="136" t="e">
        <f t="shared" si="37"/>
        <v>#DIV/0!</v>
      </c>
      <c r="U37" s="110"/>
      <c r="V37" s="110"/>
      <c r="W37" s="110"/>
      <c r="X37" s="135">
        <f t="shared" si="38"/>
        <v>0</v>
      </c>
      <c r="Y37" s="135">
        <f t="shared" si="39"/>
        <v>0</v>
      </c>
      <c r="Z37" s="110">
        <f t="shared" si="40"/>
        <v>0</v>
      </c>
      <c r="AA37" s="110"/>
      <c r="AB37" s="181"/>
      <c r="AC37" s="193"/>
      <c r="AD37" s="192"/>
    </row>
    <row r="38" ht="16" customHeight="1" spans="1:30">
      <c r="A38" s="110"/>
      <c r="B38" s="111"/>
      <c r="C38" s="112"/>
      <c r="D38" s="113"/>
      <c r="E38" s="128"/>
      <c r="F38" s="127"/>
      <c r="G38" s="128"/>
      <c r="H38" s="127"/>
      <c r="I38" s="128"/>
      <c r="J38" s="135"/>
      <c r="K38" s="136" t="e">
        <f t="shared" si="34"/>
        <v>#DIV/0!</v>
      </c>
      <c r="L38" s="135"/>
      <c r="M38" s="136" t="e">
        <f t="shared" si="35"/>
        <v>#DIV/0!</v>
      </c>
      <c r="N38" s="110"/>
      <c r="O38" s="110"/>
      <c r="P38" s="110"/>
      <c r="Q38" s="135"/>
      <c r="R38" s="136" t="e">
        <f t="shared" si="36"/>
        <v>#DIV/0!</v>
      </c>
      <c r="S38" s="135"/>
      <c r="T38" s="136" t="e">
        <f t="shared" si="37"/>
        <v>#DIV/0!</v>
      </c>
      <c r="U38" s="110"/>
      <c r="V38" s="110"/>
      <c r="W38" s="110"/>
      <c r="X38" s="135">
        <f t="shared" si="38"/>
        <v>0</v>
      </c>
      <c r="Y38" s="135">
        <f t="shared" si="39"/>
        <v>0</v>
      </c>
      <c r="Z38" s="110">
        <f t="shared" si="40"/>
        <v>0</v>
      </c>
      <c r="AA38" s="110"/>
      <c r="AB38" s="181"/>
      <c r="AC38" s="193"/>
      <c r="AD38" s="192"/>
    </row>
    <row r="39" ht="16" customHeight="1" spans="1:30">
      <c r="A39" s="105" t="s">
        <v>214</v>
      </c>
      <c r="B39" s="114">
        <f t="shared" ref="B39:F39" si="41">SUM(B36:B38)</f>
        <v>0</v>
      </c>
      <c r="C39" s="115"/>
      <c r="D39" s="114">
        <f t="shared" si="41"/>
        <v>0</v>
      </c>
      <c r="E39" s="115"/>
      <c r="F39" s="115">
        <f t="shared" si="41"/>
        <v>0</v>
      </c>
      <c r="G39" s="115"/>
      <c r="H39" s="115"/>
      <c r="I39" s="115"/>
      <c r="J39" s="137">
        <f t="shared" ref="J39:N39" si="42">SUM(J36:J38)</f>
        <v>0</v>
      </c>
      <c r="K39" s="138"/>
      <c r="L39" s="137">
        <f t="shared" si="42"/>
        <v>0</v>
      </c>
      <c r="M39" s="138"/>
      <c r="N39" s="138">
        <f t="shared" si="42"/>
        <v>0</v>
      </c>
      <c r="O39" s="138"/>
      <c r="P39" s="138"/>
      <c r="Q39" s="137">
        <f t="shared" ref="Q39:U39" si="43">SUM(Q36:Q38)</f>
        <v>0</v>
      </c>
      <c r="R39" s="138"/>
      <c r="S39" s="137">
        <f t="shared" si="43"/>
        <v>0</v>
      </c>
      <c r="T39" s="138"/>
      <c r="U39" s="138">
        <f t="shared" si="43"/>
        <v>0</v>
      </c>
      <c r="V39" s="138"/>
      <c r="W39" s="138"/>
      <c r="X39" s="137">
        <f t="shared" ref="X39:Z39" si="44">SUM(X36:X38)</f>
        <v>0</v>
      </c>
      <c r="Y39" s="137">
        <f t="shared" si="44"/>
        <v>0</v>
      </c>
      <c r="Z39" s="138">
        <f t="shared" si="44"/>
        <v>0</v>
      </c>
      <c r="AA39" s="138"/>
      <c r="AB39" s="182"/>
      <c r="AC39" s="182"/>
      <c r="AD39" s="182"/>
    </row>
    <row r="40" ht="17" customHeight="1" spans="1:27">
      <c r="A40" s="116" t="s">
        <v>161</v>
      </c>
      <c r="B40" s="116"/>
      <c r="C40" s="117" t="s">
        <v>162</v>
      </c>
      <c r="D40" s="117" t="s">
        <v>162</v>
      </c>
      <c r="E40" s="129"/>
      <c r="F40" s="117">
        <f>L39</f>
        <v>0</v>
      </c>
      <c r="G40" s="117"/>
      <c r="H40" s="117"/>
      <c r="I40" s="117"/>
      <c r="J40" s="139" t="e">
        <f>F40/F41*100</f>
        <v>#DIV/0!</v>
      </c>
      <c r="K40" s="140"/>
      <c r="L40" s="117" t="s">
        <v>163</v>
      </c>
      <c r="M40" s="117"/>
      <c r="N40" s="117" t="s">
        <v>162</v>
      </c>
      <c r="O40" s="154" t="e">
        <f>#REF!</f>
        <v>#REF!</v>
      </c>
      <c r="P40" s="155"/>
      <c r="Q40" s="167"/>
      <c r="R40" s="139" t="e">
        <f>O40/O41*100</f>
        <v>#REF!</v>
      </c>
      <c r="S40" s="140"/>
      <c r="T40" s="117" t="s">
        <v>164</v>
      </c>
      <c r="U40" s="117"/>
      <c r="V40" s="117" t="s">
        <v>162</v>
      </c>
      <c r="W40" s="117"/>
      <c r="X40" s="117" t="e">
        <f>#REF!</f>
        <v>#REF!</v>
      </c>
      <c r="Y40" s="117"/>
      <c r="Z40" s="139" t="e">
        <f>X40/X41*100</f>
        <v>#REF!</v>
      </c>
      <c r="AA40" s="140"/>
    </row>
    <row r="41" ht="17" customHeight="1" spans="1:27">
      <c r="A41" s="116"/>
      <c r="B41" s="116"/>
      <c r="C41" s="118" t="s">
        <v>165</v>
      </c>
      <c r="D41" s="118" t="s">
        <v>165</v>
      </c>
      <c r="E41" s="129"/>
      <c r="F41" s="117">
        <f>Y13+Y29-L34</f>
        <v>0</v>
      </c>
      <c r="G41" s="117"/>
      <c r="H41" s="117"/>
      <c r="I41" s="117"/>
      <c r="J41" s="141"/>
      <c r="K41" s="142"/>
      <c r="L41" s="117"/>
      <c r="M41" s="117"/>
      <c r="N41" s="118" t="s">
        <v>165</v>
      </c>
      <c r="O41" s="154" t="e">
        <f>Z13+Z29-(N34-#REF!)</f>
        <v>#REF!</v>
      </c>
      <c r="P41" s="155"/>
      <c r="Q41" s="167"/>
      <c r="R41" s="141"/>
      <c r="S41" s="142"/>
      <c r="T41" s="117"/>
      <c r="U41" s="117"/>
      <c r="V41" s="117" t="s">
        <v>165</v>
      </c>
      <c r="W41" s="117"/>
      <c r="X41" s="117" t="e">
        <f>AA13+AA29-(P34-#REF!)</f>
        <v>#REF!</v>
      </c>
      <c r="Y41" s="117"/>
      <c r="Z41" s="141"/>
      <c r="AA41" s="142"/>
    </row>
    <row r="42" ht="25" customHeight="1" spans="1:27">
      <c r="A42" s="117" t="s">
        <v>166</v>
      </c>
      <c r="B42" s="119" t="s">
        <v>219</v>
      </c>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ht="25" customHeight="1" spans="1:27">
      <c r="A43" s="117"/>
      <c r="B43" s="119" t="s">
        <v>269</v>
      </c>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ht="25" customHeight="1" spans="1:27">
      <c r="A44" s="117"/>
      <c r="B44" s="119" t="s">
        <v>270</v>
      </c>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ht="17" customHeight="1" spans="1:27">
      <c r="A45" s="116" t="s">
        <v>222</v>
      </c>
      <c r="B45" s="116"/>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ht="17" customHeight="1" spans="1:30">
      <c r="A46" s="116"/>
      <c r="B46" s="116"/>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c r="AC46" s="189"/>
      <c r="AD46" s="194"/>
    </row>
    <row r="47" ht="17" customHeight="1" spans="1:27">
      <c r="A47" s="116"/>
      <c r="B47" s="116"/>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row>
    <row r="48" ht="36" customHeight="1" spans="1:27">
      <c r="A48" s="123" t="s">
        <v>248</v>
      </c>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c r="AA48" s="123"/>
    </row>
    <row r="49" ht="17" customHeight="1" spans="1:27">
      <c r="A49" s="123"/>
      <c r="B49" s="123"/>
      <c r="C49" s="123"/>
      <c r="D49" s="123"/>
      <c r="E49" s="123"/>
      <c r="F49" s="130" t="s">
        <v>169</v>
      </c>
      <c r="G49" s="130"/>
      <c r="H49" s="130"/>
      <c r="I49" s="130"/>
      <c r="J49" s="143"/>
      <c r="K49" s="144" t="s">
        <v>199</v>
      </c>
      <c r="L49" s="145"/>
      <c r="M49" s="156"/>
      <c r="N49" s="157" t="s">
        <v>170</v>
      </c>
      <c r="O49" s="158"/>
      <c r="P49" s="159"/>
      <c r="Q49" s="168" t="s">
        <v>199</v>
      </c>
      <c r="R49" s="145"/>
      <c r="S49" s="169"/>
      <c r="T49" s="157" t="s">
        <v>171</v>
      </c>
      <c r="U49" s="158"/>
      <c r="V49" s="172"/>
      <c r="W49" s="173"/>
      <c r="X49" s="168" t="s">
        <v>199</v>
      </c>
      <c r="Y49" s="145"/>
      <c r="Z49" s="163"/>
      <c r="AA49" s="164"/>
    </row>
    <row r="50" ht="18" customHeight="1" spans="6:27">
      <c r="F50" s="131"/>
      <c r="G50" s="131"/>
      <c r="H50" s="131"/>
      <c r="I50" s="131"/>
      <c r="J50" s="146"/>
      <c r="K50" s="147"/>
      <c r="L50" s="148"/>
      <c r="M50" s="160" t="s">
        <v>200</v>
      </c>
      <c r="N50" s="160"/>
      <c r="O50" s="160" t="s">
        <v>201</v>
      </c>
      <c r="P50" s="160"/>
      <c r="Q50" s="160" t="s">
        <v>202</v>
      </c>
      <c r="R50" s="160"/>
      <c r="T50" s="170"/>
      <c r="U50" s="174" t="s">
        <v>203</v>
      </c>
      <c r="V50" s="175"/>
      <c r="W50" s="174" t="s">
        <v>227</v>
      </c>
      <c r="X50" s="175"/>
      <c r="Y50" s="183" t="s">
        <v>205</v>
      </c>
      <c r="Z50" s="184" t="s">
        <v>206</v>
      </c>
      <c r="AA50" s="184"/>
    </row>
    <row r="51" ht="18" customHeight="1" spans="11:27">
      <c r="K51" s="149" t="s">
        <v>228</v>
      </c>
      <c r="L51" s="149"/>
      <c r="M51" s="161"/>
      <c r="N51" s="161"/>
      <c r="O51" s="161" t="e">
        <f>O52+N39</f>
        <v>#REF!</v>
      </c>
      <c r="P51" s="161"/>
      <c r="Q51" s="161"/>
      <c r="R51" s="161"/>
      <c r="T51" s="54" t="s">
        <v>183</v>
      </c>
      <c r="U51" s="176">
        <f>D29</f>
        <v>0</v>
      </c>
      <c r="V51" s="177"/>
      <c r="W51" s="176">
        <f>S29</f>
        <v>0</v>
      </c>
      <c r="X51" s="177"/>
      <c r="Y51" s="176">
        <f>D13+D29+D34+D39</f>
        <v>0</v>
      </c>
      <c r="Z51" s="184">
        <f>S13+S29+S34+S39</f>
        <v>0</v>
      </c>
      <c r="AA51" s="184"/>
    </row>
    <row r="52" ht="18" customHeight="1" spans="11:27">
      <c r="K52" s="149" t="s">
        <v>229</v>
      </c>
      <c r="L52" s="149"/>
      <c r="M52" s="162">
        <f>F40-F41</f>
        <v>0</v>
      </c>
      <c r="N52" s="162"/>
      <c r="O52" s="163" t="e">
        <f>O40-O41</f>
        <v>#REF!</v>
      </c>
      <c r="P52" s="164"/>
      <c r="Q52" s="163" t="e">
        <f>X40-X41</f>
        <v>#REF!</v>
      </c>
      <c r="R52" s="164"/>
      <c r="T52" s="54" t="s">
        <v>185</v>
      </c>
      <c r="U52" s="176">
        <f>F29</f>
        <v>0</v>
      </c>
      <c r="V52" s="177"/>
      <c r="W52" s="176">
        <f>U29</f>
        <v>0</v>
      </c>
      <c r="X52" s="177"/>
      <c r="Y52" s="176">
        <f>F13+F29+F34+F39</f>
        <v>0</v>
      </c>
      <c r="Z52" s="184">
        <f>U13+U29+U34+U39</f>
        <v>0</v>
      </c>
      <c r="AA52" s="184"/>
    </row>
    <row r="53" ht="18" customHeight="1" spans="11:27">
      <c r="K53" s="149" t="s">
        <v>208</v>
      </c>
      <c r="L53" s="149"/>
      <c r="M53" s="162"/>
      <c r="N53" s="162"/>
      <c r="O53" s="163"/>
      <c r="P53" s="164"/>
      <c r="Q53" s="163"/>
      <c r="R53" s="164"/>
      <c r="T53" s="54" t="s">
        <v>187</v>
      </c>
      <c r="U53" s="176">
        <f>H29</f>
        <v>0</v>
      </c>
      <c r="V53" s="177"/>
      <c r="W53" s="176">
        <f>W29</f>
        <v>0</v>
      </c>
      <c r="X53" s="177"/>
      <c r="Y53" s="176">
        <f>H13+H29+H34+H39</f>
        <v>0</v>
      </c>
      <c r="Z53" s="184">
        <f>W13+W29+W34+W39</f>
        <v>0</v>
      </c>
      <c r="AA53" s="184"/>
    </row>
    <row r="54" ht="18" customHeight="1" spans="11:27">
      <c r="K54" s="150" t="s">
        <v>271</v>
      </c>
      <c r="L54" s="151"/>
      <c r="M54" s="165">
        <v>0.985</v>
      </c>
      <c r="N54" s="151"/>
      <c r="O54" s="150"/>
      <c r="P54" s="151"/>
      <c r="Q54" s="150"/>
      <c r="R54" s="151"/>
      <c r="T54" s="171"/>
      <c r="U54" s="176" t="s">
        <v>189</v>
      </c>
      <c r="V54" s="177"/>
      <c r="W54" s="176" t="s">
        <v>189</v>
      </c>
      <c r="X54" s="177"/>
      <c r="Y54" s="54" t="s">
        <v>188</v>
      </c>
      <c r="Z54" s="185" t="s">
        <v>188</v>
      </c>
      <c r="AA54" s="186"/>
    </row>
    <row r="55" ht="18" customHeight="1" spans="10:27">
      <c r="J55" s="29"/>
      <c r="K55" s="150" t="s">
        <v>272</v>
      </c>
      <c r="L55" s="151"/>
      <c r="M55" s="165">
        <v>0.983</v>
      </c>
      <c r="N55" s="151"/>
      <c r="O55" s="150"/>
      <c r="P55" s="151"/>
      <c r="Q55" s="150"/>
      <c r="R55" s="151"/>
      <c r="T55" s="54" t="s">
        <v>183</v>
      </c>
      <c r="U55" s="178"/>
      <c r="V55" s="179"/>
      <c r="W55" s="176"/>
      <c r="X55" s="177"/>
      <c r="Y55" s="149"/>
      <c r="Z55" s="184"/>
      <c r="AA55" s="184"/>
    </row>
    <row r="56" ht="18" customHeight="1" spans="10:27">
      <c r="J56" s="29"/>
      <c r="T56" s="54" t="s">
        <v>185</v>
      </c>
      <c r="U56" s="178"/>
      <c r="V56" s="179"/>
      <c r="W56" s="176"/>
      <c r="X56" s="177"/>
      <c r="Y56" s="149"/>
      <c r="Z56" s="184"/>
      <c r="AA56" s="184"/>
    </row>
    <row r="57" ht="18" customHeight="1" spans="10:27">
      <c r="J57" s="29"/>
      <c r="T57" s="54" t="s">
        <v>187</v>
      </c>
      <c r="U57" s="178"/>
      <c r="V57" s="179"/>
      <c r="W57" s="176"/>
      <c r="X57" s="177"/>
      <c r="Y57" s="149"/>
      <c r="Z57" s="184"/>
      <c r="AA57" s="184"/>
    </row>
    <row r="58" ht="18" customHeight="1" spans="17:27">
      <c r="Q58" s="29"/>
      <c r="T58" s="54"/>
      <c r="U58" s="178"/>
      <c r="V58" s="179"/>
      <c r="W58" s="176"/>
      <c r="X58" s="177"/>
      <c r="Y58" s="187"/>
      <c r="Z58" s="184"/>
      <c r="AA58" s="184"/>
    </row>
    <row r="59" ht="18" customHeight="1" spans="20:27">
      <c r="T59" s="54" t="s">
        <v>183</v>
      </c>
      <c r="U59" s="178">
        <f t="shared" ref="U59:Z59" si="45">U51-U55</f>
        <v>0</v>
      </c>
      <c r="V59" s="179"/>
      <c r="W59" s="176">
        <f t="shared" si="45"/>
        <v>0</v>
      </c>
      <c r="X59" s="177"/>
      <c r="Y59" s="149">
        <f t="shared" si="45"/>
        <v>0</v>
      </c>
      <c r="Z59" s="184">
        <f t="shared" si="45"/>
        <v>0</v>
      </c>
      <c r="AA59" s="184"/>
    </row>
    <row r="60" ht="18" customHeight="1" spans="20:27">
      <c r="T60" s="54" t="s">
        <v>185</v>
      </c>
      <c r="U60" s="178">
        <f t="shared" ref="U60:Z60" si="46">U52-U56</f>
        <v>0</v>
      </c>
      <c r="V60" s="179"/>
      <c r="W60" s="176">
        <f t="shared" si="46"/>
        <v>0</v>
      </c>
      <c r="X60" s="177"/>
      <c r="Y60" s="149">
        <f t="shared" si="46"/>
        <v>0</v>
      </c>
      <c r="Z60" s="184">
        <f t="shared" si="46"/>
        <v>0</v>
      </c>
      <c r="AA60" s="184"/>
    </row>
    <row r="61" ht="18" customHeight="1" spans="20:27">
      <c r="T61" s="54" t="s">
        <v>187</v>
      </c>
      <c r="U61" s="178">
        <f t="shared" ref="U61:Z61" si="47">U53-U57</f>
        <v>0</v>
      </c>
      <c r="V61" s="179"/>
      <c r="W61" s="176">
        <f t="shared" si="47"/>
        <v>0</v>
      </c>
      <c r="X61" s="177"/>
      <c r="Y61" s="149">
        <f t="shared" si="47"/>
        <v>0</v>
      </c>
      <c r="Z61" s="184">
        <f t="shared" si="47"/>
        <v>0</v>
      </c>
      <c r="AA61" s="184"/>
    </row>
  </sheetData>
  <mergeCells count="117">
    <mergeCell ref="A1:AA1"/>
    <mergeCell ref="B2:I2"/>
    <mergeCell ref="J2:P2"/>
    <mergeCell ref="Q2:W2"/>
    <mergeCell ref="X2:AA2"/>
    <mergeCell ref="C3:D3"/>
    <mergeCell ref="E3:F3"/>
    <mergeCell ref="G3:H3"/>
    <mergeCell ref="K3:L3"/>
    <mergeCell ref="M3:N3"/>
    <mergeCell ref="O3:P3"/>
    <mergeCell ref="R3:S3"/>
    <mergeCell ref="T3:U3"/>
    <mergeCell ref="V3:W3"/>
    <mergeCell ref="A5:AA5"/>
    <mergeCell ref="A14:AA14"/>
    <mergeCell ref="A30:H30"/>
    <mergeCell ref="J30:P30"/>
    <mergeCell ref="Q30:W30"/>
    <mergeCell ref="X30:AA30"/>
    <mergeCell ref="J35:P35"/>
    <mergeCell ref="X35:AA35"/>
    <mergeCell ref="F40:H40"/>
    <mergeCell ref="O40:Q40"/>
    <mergeCell ref="V40:W40"/>
    <mergeCell ref="X40:Y40"/>
    <mergeCell ref="F41:H41"/>
    <mergeCell ref="O41:Q41"/>
    <mergeCell ref="V41:W41"/>
    <mergeCell ref="X41:Y41"/>
    <mergeCell ref="B42:AA42"/>
    <mergeCell ref="B43:AA43"/>
    <mergeCell ref="B44:AA44"/>
    <mergeCell ref="C45:AA45"/>
    <mergeCell ref="C46:AA46"/>
    <mergeCell ref="C47:AA47"/>
    <mergeCell ref="A48:AA48"/>
    <mergeCell ref="F49:H49"/>
    <mergeCell ref="K49:L49"/>
    <mergeCell ref="N49:O49"/>
    <mergeCell ref="Q49:R49"/>
    <mergeCell ref="T49:U49"/>
    <mergeCell ref="V49:W49"/>
    <mergeCell ref="X49:Y49"/>
    <mergeCell ref="Z49:AA49"/>
    <mergeCell ref="F50:H50"/>
    <mergeCell ref="K50:L50"/>
    <mergeCell ref="M50:N50"/>
    <mergeCell ref="O50:P50"/>
    <mergeCell ref="Q50:R50"/>
    <mergeCell ref="U50:V50"/>
    <mergeCell ref="W50:X50"/>
    <mergeCell ref="Z50:AA50"/>
    <mergeCell ref="K51:L51"/>
    <mergeCell ref="M51:N51"/>
    <mergeCell ref="O51:P51"/>
    <mergeCell ref="Q51:R51"/>
    <mergeCell ref="U51:V51"/>
    <mergeCell ref="W51:X51"/>
    <mergeCell ref="Z51:AA51"/>
    <mergeCell ref="K52:L52"/>
    <mergeCell ref="M52:N52"/>
    <mergeCell ref="O52:P52"/>
    <mergeCell ref="Q52:R52"/>
    <mergeCell ref="U52:V52"/>
    <mergeCell ref="W52:X52"/>
    <mergeCell ref="Z52:AA52"/>
    <mergeCell ref="K53:L53"/>
    <mergeCell ref="M53:N53"/>
    <mergeCell ref="O53:P53"/>
    <mergeCell ref="Q53:R53"/>
    <mergeCell ref="U53:V53"/>
    <mergeCell ref="W53:X53"/>
    <mergeCell ref="Z53:AA53"/>
    <mergeCell ref="K54:L54"/>
    <mergeCell ref="M54:N54"/>
    <mergeCell ref="O54:P54"/>
    <mergeCell ref="Q54:R54"/>
    <mergeCell ref="U54:V54"/>
    <mergeCell ref="W54:X54"/>
    <mergeCell ref="Z54:AA54"/>
    <mergeCell ref="K55:L55"/>
    <mergeCell ref="M55:N55"/>
    <mergeCell ref="O55:P55"/>
    <mergeCell ref="Q55:R55"/>
    <mergeCell ref="U55:V55"/>
    <mergeCell ref="W55:X55"/>
    <mergeCell ref="Z55:AA55"/>
    <mergeCell ref="U56:V56"/>
    <mergeCell ref="W56:X56"/>
    <mergeCell ref="Z56:AA56"/>
    <mergeCell ref="U57:V57"/>
    <mergeCell ref="W57:X57"/>
    <mergeCell ref="Z57:AA57"/>
    <mergeCell ref="Z58:AA58"/>
    <mergeCell ref="U59:V59"/>
    <mergeCell ref="W59:X59"/>
    <mergeCell ref="Z59:AA59"/>
    <mergeCell ref="U60:V60"/>
    <mergeCell ref="W60:X60"/>
    <mergeCell ref="Z60:AA60"/>
    <mergeCell ref="U61:V61"/>
    <mergeCell ref="W61:X61"/>
    <mergeCell ref="Z61:AA61"/>
    <mergeCell ref="A2:A4"/>
    <mergeCell ref="A42:A44"/>
    <mergeCell ref="B3:B4"/>
    <mergeCell ref="J3:J4"/>
    <mergeCell ref="Q3:Q4"/>
    <mergeCell ref="X3:X4"/>
    <mergeCell ref="A40:B41"/>
    <mergeCell ref="A45:B47"/>
    <mergeCell ref="J40:K41"/>
    <mergeCell ref="L40:M41"/>
    <mergeCell ref="R40:S41"/>
    <mergeCell ref="T40:U41"/>
    <mergeCell ref="Z40:AA41"/>
  </mergeCells>
  <pageMargins left="0.471527777777778" right="0.432638888888889" top="1" bottom="1" header="0.5" footer="0.5"/>
  <pageSetup paperSize="8" orientation="landscape" horizont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N72"/>
  <sheetViews>
    <sheetView showGridLines="0" workbookViewId="0">
      <pane xSplit="5" ySplit="3" topLeftCell="F32" activePane="bottomRight" state="frozen"/>
      <selection/>
      <selection pane="topRight"/>
      <selection pane="bottomLeft"/>
      <selection pane="bottomRight" activeCell="L68" sqref="L68"/>
    </sheetView>
  </sheetViews>
  <sheetFormatPr defaultColWidth="9" defaultRowHeight="13.5" customHeight="1"/>
  <cols>
    <col min="1" max="1" width="3.8" customWidth="1"/>
    <col min="2" max="2" width="5" customWidth="1"/>
    <col min="3" max="3" width="21.2545454545455" customWidth="1"/>
    <col min="4" max="4" width="11.6363636363636" customWidth="1"/>
    <col min="5" max="5" width="11" customWidth="1"/>
    <col min="6" max="6" width="10.5" customWidth="1"/>
    <col min="7" max="7" width="12.6636363636364" customWidth="1"/>
    <col min="8" max="8" width="13" customWidth="1"/>
    <col min="9" max="9" width="12.1363636363636" customWidth="1"/>
    <col min="10" max="10" width="12.2545454545455" customWidth="1"/>
    <col min="11" max="11" width="49.8818181818182" customWidth="1"/>
    <col min="12" max="12" width="35.8818181818182" customWidth="1"/>
    <col min="13" max="247" width="9" customWidth="1"/>
  </cols>
  <sheetData>
    <row r="1" ht="19" customHeight="1" spans="1:11">
      <c r="A1" s="20" t="s">
        <v>273</v>
      </c>
      <c r="B1" s="20"/>
      <c r="C1" s="38"/>
      <c r="D1" s="38"/>
      <c r="E1" s="20"/>
      <c r="F1" s="20"/>
      <c r="G1" s="20"/>
      <c r="H1" s="20"/>
      <c r="I1" s="20"/>
      <c r="J1" s="20"/>
      <c r="K1" s="56"/>
    </row>
    <row r="2" ht="12.95" customHeight="1" spans="1:248">
      <c r="A2" s="39" t="s">
        <v>274</v>
      </c>
      <c r="B2" s="39"/>
      <c r="C2" s="40"/>
      <c r="D2" s="40"/>
      <c r="E2" s="39"/>
      <c r="F2" s="39"/>
      <c r="G2" s="39"/>
      <c r="H2" s="39"/>
      <c r="I2" s="39"/>
      <c r="J2" s="39"/>
      <c r="K2" s="57"/>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6"/>
      <c r="IG2" s="36"/>
      <c r="IH2" s="36"/>
      <c r="II2" s="36"/>
      <c r="IJ2" s="36"/>
      <c r="IK2" s="36"/>
      <c r="IL2" s="36"/>
      <c r="IM2" s="36"/>
      <c r="IN2" s="37"/>
    </row>
    <row r="3" ht="71" customHeight="1" spans="1:247">
      <c r="A3" s="41" t="s">
        <v>275</v>
      </c>
      <c r="B3" s="22" t="s">
        <v>3</v>
      </c>
      <c r="C3" s="22" t="s">
        <v>276</v>
      </c>
      <c r="D3" s="22" t="s">
        <v>277</v>
      </c>
      <c r="E3" s="22" t="s">
        <v>278</v>
      </c>
      <c r="F3" s="22" t="s">
        <v>279</v>
      </c>
      <c r="G3" s="22" t="s">
        <v>280</v>
      </c>
      <c r="H3" s="22" t="s">
        <v>281</v>
      </c>
      <c r="I3" s="22" t="s">
        <v>282</v>
      </c>
      <c r="J3" s="22" t="s">
        <v>102</v>
      </c>
      <c r="K3" s="58" t="s">
        <v>96</v>
      </c>
      <c r="L3" s="59"/>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6"/>
      <c r="CM3" s="66"/>
      <c r="CN3" s="66"/>
      <c r="CO3" s="66"/>
      <c r="CP3" s="66"/>
      <c r="CQ3" s="66"/>
      <c r="CR3" s="66"/>
      <c r="CS3" s="66"/>
      <c r="CT3" s="66"/>
      <c r="CU3" s="66"/>
      <c r="CV3" s="66"/>
      <c r="CW3" s="66"/>
      <c r="CX3" s="66"/>
      <c r="CY3" s="66"/>
      <c r="CZ3" s="66"/>
      <c r="DA3" s="66"/>
      <c r="DB3" s="66"/>
      <c r="DC3" s="66"/>
      <c r="DD3" s="66"/>
      <c r="DE3" s="66"/>
      <c r="DF3" s="66"/>
      <c r="DG3" s="66"/>
      <c r="DH3" s="66"/>
      <c r="DI3" s="66"/>
      <c r="DJ3" s="66"/>
      <c r="DK3" s="66"/>
      <c r="DL3" s="66"/>
      <c r="DM3" s="66"/>
      <c r="DN3" s="66"/>
      <c r="DO3" s="66"/>
      <c r="DP3" s="66"/>
      <c r="DQ3" s="66"/>
      <c r="DR3" s="66"/>
      <c r="DS3" s="66"/>
      <c r="DT3" s="66"/>
      <c r="DU3" s="66"/>
      <c r="DV3" s="66"/>
      <c r="DW3" s="66"/>
      <c r="DX3" s="66"/>
      <c r="DY3" s="66"/>
      <c r="DZ3" s="66"/>
      <c r="EA3" s="66"/>
      <c r="EB3" s="66"/>
      <c r="EC3" s="66"/>
      <c r="ED3" s="66"/>
      <c r="EE3" s="66"/>
      <c r="EF3" s="66"/>
      <c r="EG3" s="66"/>
      <c r="EH3" s="66"/>
      <c r="EI3" s="66"/>
      <c r="EJ3" s="66"/>
      <c r="EK3" s="66"/>
      <c r="EL3" s="66"/>
      <c r="EM3" s="66"/>
      <c r="EN3" s="66"/>
      <c r="EO3" s="66"/>
      <c r="EP3" s="66"/>
      <c r="EQ3" s="66"/>
      <c r="ER3" s="66"/>
      <c r="ES3" s="66"/>
      <c r="ET3" s="66"/>
      <c r="EU3" s="66"/>
      <c r="EV3" s="66"/>
      <c r="EW3" s="66"/>
      <c r="EX3" s="66"/>
      <c r="EY3" s="66"/>
      <c r="EZ3" s="66"/>
      <c r="FA3" s="66"/>
      <c r="FB3" s="66"/>
      <c r="FC3" s="66"/>
      <c r="FD3" s="66"/>
      <c r="FE3" s="66"/>
      <c r="FF3" s="66"/>
      <c r="FG3" s="66"/>
      <c r="FH3" s="66"/>
      <c r="FI3" s="66"/>
      <c r="FJ3" s="66"/>
      <c r="FK3" s="66"/>
      <c r="FL3" s="66"/>
      <c r="FM3" s="66"/>
      <c r="FN3" s="66"/>
      <c r="FO3" s="66"/>
      <c r="FP3" s="66"/>
      <c r="FQ3" s="66"/>
      <c r="FR3" s="66"/>
      <c r="FS3" s="66"/>
      <c r="FT3" s="66"/>
      <c r="FU3" s="66"/>
      <c r="FV3" s="66"/>
      <c r="FW3" s="66"/>
      <c r="FX3" s="66"/>
      <c r="FY3" s="66"/>
      <c r="FZ3" s="66"/>
      <c r="GA3" s="66"/>
      <c r="GB3" s="66"/>
      <c r="GC3" s="66"/>
      <c r="GD3" s="66"/>
      <c r="GE3" s="66"/>
      <c r="GF3" s="66"/>
      <c r="GG3" s="66"/>
      <c r="GH3" s="66"/>
      <c r="GI3" s="66"/>
      <c r="GJ3" s="66"/>
      <c r="GK3" s="66"/>
      <c r="GL3" s="66"/>
      <c r="GM3" s="66"/>
      <c r="GN3" s="66"/>
      <c r="GO3" s="66"/>
      <c r="GP3" s="66"/>
      <c r="GQ3" s="66"/>
      <c r="GR3" s="66"/>
      <c r="GS3" s="66"/>
      <c r="GT3" s="66"/>
      <c r="GU3" s="66"/>
      <c r="GV3" s="66"/>
      <c r="GW3" s="66"/>
      <c r="GX3" s="66"/>
      <c r="GY3" s="66"/>
      <c r="GZ3" s="66"/>
      <c r="HA3" s="66"/>
      <c r="HB3" s="66"/>
      <c r="HC3" s="66"/>
      <c r="HD3" s="66"/>
      <c r="HE3" s="66"/>
      <c r="HF3" s="66"/>
      <c r="HG3" s="66"/>
      <c r="HH3" s="66"/>
      <c r="HI3" s="66"/>
      <c r="HJ3" s="66"/>
      <c r="HK3" s="66"/>
      <c r="HL3" s="66"/>
      <c r="HM3" s="66"/>
      <c r="HN3" s="66"/>
      <c r="HO3" s="66"/>
      <c r="HP3" s="66"/>
      <c r="HQ3" s="66"/>
      <c r="HR3" s="66"/>
      <c r="HS3" s="66"/>
      <c r="HT3" s="66"/>
      <c r="HU3" s="66"/>
      <c r="HV3" s="66"/>
      <c r="HW3" s="66"/>
      <c r="HX3" s="66"/>
      <c r="HY3" s="66"/>
      <c r="HZ3" s="66"/>
      <c r="IA3" s="66"/>
      <c r="IB3" s="66"/>
      <c r="IC3" s="66"/>
      <c r="ID3" s="66"/>
      <c r="IE3" s="66"/>
      <c r="IF3" s="73"/>
      <c r="IG3" s="73"/>
      <c r="IH3" s="73"/>
      <c r="II3" s="73"/>
      <c r="IJ3" s="73"/>
      <c r="IK3" s="73"/>
      <c r="IL3" s="73"/>
      <c r="IM3" s="73"/>
    </row>
    <row r="4" ht="18" customHeight="1" spans="1:247">
      <c r="A4" s="42" t="s">
        <v>283</v>
      </c>
      <c r="B4" s="43" t="s">
        <v>16</v>
      </c>
      <c r="C4" s="44" t="s">
        <v>284</v>
      </c>
      <c r="D4" s="45">
        <v>53342.68</v>
      </c>
      <c r="E4" s="45">
        <f>'平衡表（全厂）'!D75</f>
        <v>84155.12</v>
      </c>
      <c r="F4" s="50"/>
      <c r="G4" s="51"/>
      <c r="H4" s="11">
        <f t="shared" ref="H4:H14" si="0">D4+E4+F4-G4-I4</f>
        <v>106217.2</v>
      </c>
      <c r="I4" s="60">
        <f>'平衡表（全厂）'!D5</f>
        <v>31280.6</v>
      </c>
      <c r="J4" s="61">
        <f t="shared" ref="J4:J11" si="1">I4-(D4+E4+F4+G4-H4)</f>
        <v>0</v>
      </c>
      <c r="K4" s="62" t="s">
        <v>285</v>
      </c>
      <c r="L4" s="63"/>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74"/>
      <c r="IG4" s="74"/>
      <c r="IH4" s="74"/>
      <c r="II4" s="74"/>
      <c r="IJ4" s="74"/>
      <c r="IK4" s="74"/>
      <c r="IL4" s="74"/>
      <c r="IM4" s="74"/>
    </row>
    <row r="5" ht="18" customHeight="1" spans="1:247">
      <c r="A5" s="42"/>
      <c r="B5" s="46"/>
      <c r="C5" s="44" t="s">
        <v>18</v>
      </c>
      <c r="D5" s="45">
        <v>187.8</v>
      </c>
      <c r="E5" s="45"/>
      <c r="F5" s="50">
        <v>0</v>
      </c>
      <c r="G5" s="51"/>
      <c r="H5" s="11">
        <f t="shared" si="0"/>
        <v>0</v>
      </c>
      <c r="I5" s="47">
        <f>'平衡表（全厂）'!D6</f>
        <v>187.8</v>
      </c>
      <c r="J5" s="61">
        <f t="shared" si="1"/>
        <v>0</v>
      </c>
      <c r="K5" s="62"/>
      <c r="L5" s="64"/>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74"/>
      <c r="IG5" s="74"/>
      <c r="IH5" s="74"/>
      <c r="II5" s="74"/>
      <c r="IJ5" s="74"/>
      <c r="IK5" s="74"/>
      <c r="IL5" s="74"/>
      <c r="IM5" s="74"/>
    </row>
    <row r="6" ht="18" customHeight="1" spans="1:247">
      <c r="A6" s="42"/>
      <c r="B6" s="46"/>
      <c r="C6" s="44" t="s">
        <v>19</v>
      </c>
      <c r="D6" s="45">
        <v>293.75</v>
      </c>
      <c r="E6" s="45"/>
      <c r="F6" s="50">
        <f>'回收率（熔炼） '!I8</f>
        <v>334.94</v>
      </c>
      <c r="G6" s="51"/>
      <c r="H6" s="11">
        <f t="shared" si="0"/>
        <v>514.05</v>
      </c>
      <c r="I6" s="47">
        <f>'平衡表（全厂）'!D7</f>
        <v>114.64</v>
      </c>
      <c r="J6" s="61"/>
      <c r="K6" s="62"/>
      <c r="L6" s="64"/>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74"/>
      <c r="IG6" s="74"/>
      <c r="IH6" s="74"/>
      <c r="II6" s="74"/>
      <c r="IJ6" s="74"/>
      <c r="IK6" s="74"/>
      <c r="IL6" s="74"/>
      <c r="IM6" s="74"/>
    </row>
    <row r="7" ht="18" customHeight="1" spans="1:247">
      <c r="A7" s="42"/>
      <c r="B7" s="46"/>
      <c r="C7" s="44" t="s">
        <v>21</v>
      </c>
      <c r="D7" s="45">
        <v>0</v>
      </c>
      <c r="E7" s="45"/>
      <c r="F7" s="50">
        <v>25.46</v>
      </c>
      <c r="G7" s="51"/>
      <c r="H7" s="11">
        <f t="shared" si="0"/>
        <v>0</v>
      </c>
      <c r="I7" s="60">
        <f>'平衡表（全厂）'!D9</f>
        <v>25.46</v>
      </c>
      <c r="J7" s="61">
        <f t="shared" si="1"/>
        <v>0</v>
      </c>
      <c r="K7" s="62" t="s">
        <v>286</v>
      </c>
      <c r="L7" s="64"/>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c r="DS7" s="65"/>
      <c r="DT7" s="65"/>
      <c r="DU7" s="65"/>
      <c r="DV7" s="65"/>
      <c r="DW7" s="65"/>
      <c r="DX7" s="65"/>
      <c r="DY7" s="65"/>
      <c r="DZ7" s="65"/>
      <c r="EA7" s="65"/>
      <c r="EB7" s="65"/>
      <c r="EC7" s="65"/>
      <c r="ED7" s="65"/>
      <c r="EE7" s="65"/>
      <c r="EF7" s="65"/>
      <c r="EG7" s="65"/>
      <c r="EH7" s="65"/>
      <c r="EI7" s="65"/>
      <c r="EJ7" s="65"/>
      <c r="EK7" s="65"/>
      <c r="EL7" s="65"/>
      <c r="EM7" s="65"/>
      <c r="EN7" s="65"/>
      <c r="EO7" s="65"/>
      <c r="EP7" s="65"/>
      <c r="EQ7" s="65"/>
      <c r="ER7" s="65"/>
      <c r="ES7" s="65"/>
      <c r="ET7" s="65"/>
      <c r="EU7" s="65"/>
      <c r="EV7" s="65"/>
      <c r="EW7" s="65"/>
      <c r="EX7" s="65"/>
      <c r="EY7" s="65"/>
      <c r="EZ7" s="65"/>
      <c r="FA7" s="65"/>
      <c r="FB7" s="65"/>
      <c r="FC7" s="65"/>
      <c r="FD7" s="65"/>
      <c r="FE7" s="65"/>
      <c r="FF7" s="65"/>
      <c r="FG7" s="65"/>
      <c r="FH7" s="65"/>
      <c r="FI7" s="65"/>
      <c r="FJ7" s="65"/>
      <c r="FK7" s="65"/>
      <c r="FL7" s="65"/>
      <c r="FM7" s="65"/>
      <c r="FN7" s="65"/>
      <c r="FO7" s="65"/>
      <c r="FP7" s="65"/>
      <c r="FQ7" s="65"/>
      <c r="FR7" s="65"/>
      <c r="FS7" s="65"/>
      <c r="FT7" s="65"/>
      <c r="FU7" s="65"/>
      <c r="FV7" s="65"/>
      <c r="FW7" s="65"/>
      <c r="FX7" s="65"/>
      <c r="FY7" s="65"/>
      <c r="FZ7" s="65"/>
      <c r="GA7" s="65"/>
      <c r="GB7" s="65"/>
      <c r="GC7" s="65"/>
      <c r="GD7" s="65"/>
      <c r="GE7" s="65"/>
      <c r="GF7" s="65"/>
      <c r="GG7" s="65"/>
      <c r="GH7" s="65"/>
      <c r="GI7" s="65"/>
      <c r="GJ7" s="65"/>
      <c r="GK7" s="65"/>
      <c r="GL7" s="65"/>
      <c r="GM7" s="65"/>
      <c r="GN7" s="65"/>
      <c r="GO7" s="65"/>
      <c r="GP7" s="65"/>
      <c r="GQ7" s="65"/>
      <c r="GR7" s="65"/>
      <c r="GS7" s="65"/>
      <c r="GT7" s="65"/>
      <c r="GU7" s="65"/>
      <c r="GV7" s="65"/>
      <c r="GW7" s="65"/>
      <c r="GX7" s="65"/>
      <c r="GY7" s="65"/>
      <c r="GZ7" s="65"/>
      <c r="HA7" s="65"/>
      <c r="HB7" s="65"/>
      <c r="HC7" s="65"/>
      <c r="HD7" s="65"/>
      <c r="HE7" s="65"/>
      <c r="HF7" s="65"/>
      <c r="HG7" s="65"/>
      <c r="HH7" s="65"/>
      <c r="HI7" s="65"/>
      <c r="HJ7" s="65"/>
      <c r="HK7" s="65"/>
      <c r="HL7" s="65"/>
      <c r="HM7" s="65"/>
      <c r="HN7" s="65"/>
      <c r="HO7" s="65"/>
      <c r="HP7" s="65"/>
      <c r="HQ7" s="65"/>
      <c r="HR7" s="65"/>
      <c r="HS7" s="65"/>
      <c r="HT7" s="65"/>
      <c r="HU7" s="65"/>
      <c r="HV7" s="65"/>
      <c r="HW7" s="65"/>
      <c r="HX7" s="65"/>
      <c r="HY7" s="65"/>
      <c r="HZ7" s="65"/>
      <c r="IA7" s="65"/>
      <c r="IB7" s="65"/>
      <c r="IC7" s="65"/>
      <c r="ID7" s="65"/>
      <c r="IE7" s="65"/>
      <c r="IF7" s="74"/>
      <c r="IG7" s="74"/>
      <c r="IH7" s="74"/>
      <c r="II7" s="74"/>
      <c r="IJ7" s="74"/>
      <c r="IK7" s="74"/>
      <c r="IL7" s="74"/>
      <c r="IM7" s="74"/>
    </row>
    <row r="8" ht="18" customHeight="1" spans="1:247">
      <c r="A8" s="42"/>
      <c r="B8" s="46"/>
      <c r="C8" s="44" t="s">
        <v>22</v>
      </c>
      <c r="D8" s="45">
        <v>0</v>
      </c>
      <c r="E8" s="45"/>
      <c r="F8" s="50">
        <v>7.14</v>
      </c>
      <c r="G8" s="51"/>
      <c r="H8" s="11">
        <f t="shared" si="0"/>
        <v>0</v>
      </c>
      <c r="I8" s="60">
        <f>'平衡表（全厂）'!D10</f>
        <v>7.14</v>
      </c>
      <c r="J8" s="61">
        <f t="shared" si="1"/>
        <v>0</v>
      </c>
      <c r="K8" s="62" t="s">
        <v>286</v>
      </c>
      <c r="L8" s="64"/>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65"/>
      <c r="GH8" s="65"/>
      <c r="GI8" s="65"/>
      <c r="GJ8" s="65"/>
      <c r="GK8" s="65"/>
      <c r="GL8" s="65"/>
      <c r="GM8" s="65"/>
      <c r="GN8" s="65"/>
      <c r="GO8" s="65"/>
      <c r="GP8" s="65"/>
      <c r="GQ8" s="65"/>
      <c r="GR8" s="65"/>
      <c r="GS8" s="65"/>
      <c r="GT8" s="65"/>
      <c r="GU8" s="65"/>
      <c r="GV8" s="65"/>
      <c r="GW8" s="65"/>
      <c r="GX8" s="65"/>
      <c r="GY8" s="65"/>
      <c r="GZ8" s="65"/>
      <c r="HA8" s="65"/>
      <c r="HB8" s="65"/>
      <c r="HC8" s="65"/>
      <c r="HD8" s="65"/>
      <c r="HE8" s="65"/>
      <c r="HF8" s="65"/>
      <c r="HG8" s="65"/>
      <c r="HH8" s="65"/>
      <c r="HI8" s="65"/>
      <c r="HJ8" s="65"/>
      <c r="HK8" s="65"/>
      <c r="HL8" s="65"/>
      <c r="HM8" s="65"/>
      <c r="HN8" s="65"/>
      <c r="HO8" s="65"/>
      <c r="HP8" s="65"/>
      <c r="HQ8" s="65"/>
      <c r="HR8" s="65"/>
      <c r="HS8" s="65"/>
      <c r="HT8" s="65"/>
      <c r="HU8" s="65"/>
      <c r="HV8" s="65"/>
      <c r="HW8" s="65"/>
      <c r="HX8" s="65"/>
      <c r="HY8" s="65"/>
      <c r="HZ8" s="65"/>
      <c r="IA8" s="65"/>
      <c r="IB8" s="65"/>
      <c r="IC8" s="65"/>
      <c r="ID8" s="65"/>
      <c r="IE8" s="65"/>
      <c r="IF8" s="74"/>
      <c r="IG8" s="74"/>
      <c r="IH8" s="74"/>
      <c r="II8" s="74"/>
      <c r="IJ8" s="74"/>
      <c r="IK8" s="74"/>
      <c r="IL8" s="74"/>
      <c r="IM8" s="74"/>
    </row>
    <row r="9" ht="18" customHeight="1" spans="1:247">
      <c r="A9" s="42"/>
      <c r="B9" s="46"/>
      <c r="C9" s="44" t="s">
        <v>287</v>
      </c>
      <c r="D9" s="45">
        <v>0</v>
      </c>
      <c r="E9" s="45"/>
      <c r="F9" s="50">
        <v>0</v>
      </c>
      <c r="G9" s="51"/>
      <c r="H9" s="11">
        <f t="shared" si="0"/>
        <v>0</v>
      </c>
      <c r="I9" s="60">
        <v>0</v>
      </c>
      <c r="J9" s="61">
        <f t="shared" si="1"/>
        <v>0</v>
      </c>
      <c r="K9" s="62"/>
      <c r="L9" s="64"/>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c r="GC9" s="65"/>
      <c r="GD9" s="65"/>
      <c r="GE9" s="65"/>
      <c r="GF9" s="65"/>
      <c r="GG9" s="65"/>
      <c r="GH9" s="65"/>
      <c r="GI9" s="65"/>
      <c r="GJ9" s="65"/>
      <c r="GK9" s="65"/>
      <c r="GL9" s="65"/>
      <c r="GM9" s="65"/>
      <c r="GN9" s="65"/>
      <c r="GO9" s="65"/>
      <c r="GP9" s="65"/>
      <c r="GQ9" s="65"/>
      <c r="GR9" s="65"/>
      <c r="GS9" s="65"/>
      <c r="GT9" s="65"/>
      <c r="GU9" s="65"/>
      <c r="GV9" s="65"/>
      <c r="GW9" s="65"/>
      <c r="GX9" s="65"/>
      <c r="GY9" s="65"/>
      <c r="GZ9" s="65"/>
      <c r="HA9" s="65"/>
      <c r="HB9" s="65"/>
      <c r="HC9" s="65"/>
      <c r="HD9" s="65"/>
      <c r="HE9" s="65"/>
      <c r="HF9" s="65"/>
      <c r="HG9" s="65"/>
      <c r="HH9" s="65"/>
      <c r="HI9" s="65"/>
      <c r="HJ9" s="65"/>
      <c r="HK9" s="65"/>
      <c r="HL9" s="65"/>
      <c r="HM9" s="65"/>
      <c r="HN9" s="65"/>
      <c r="HO9" s="65"/>
      <c r="HP9" s="65"/>
      <c r="HQ9" s="65"/>
      <c r="HR9" s="65"/>
      <c r="HS9" s="65"/>
      <c r="HT9" s="65"/>
      <c r="HU9" s="65"/>
      <c r="HV9" s="65"/>
      <c r="HW9" s="65"/>
      <c r="HX9" s="65"/>
      <c r="HY9" s="65"/>
      <c r="HZ9" s="65"/>
      <c r="IA9" s="65"/>
      <c r="IB9" s="65"/>
      <c r="IC9" s="65"/>
      <c r="ID9" s="65"/>
      <c r="IE9" s="65"/>
      <c r="IF9" s="74"/>
      <c r="IG9" s="74"/>
      <c r="IH9" s="74"/>
      <c r="II9" s="74"/>
      <c r="IJ9" s="74"/>
      <c r="IK9" s="74"/>
      <c r="IL9" s="74"/>
      <c r="IM9" s="74"/>
    </row>
    <row r="10" ht="18" customHeight="1" spans="1:247">
      <c r="A10" s="42"/>
      <c r="B10" s="46"/>
      <c r="C10" s="44" t="s">
        <v>288</v>
      </c>
      <c r="D10" s="45">
        <v>0</v>
      </c>
      <c r="E10" s="45"/>
      <c r="F10" s="50">
        <v>0</v>
      </c>
      <c r="G10" s="51"/>
      <c r="H10" s="11">
        <f t="shared" si="0"/>
        <v>0</v>
      </c>
      <c r="I10" s="60">
        <v>0</v>
      </c>
      <c r="J10" s="61">
        <f t="shared" si="1"/>
        <v>0</v>
      </c>
      <c r="K10" s="62"/>
      <c r="L10" s="64"/>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c r="ER10" s="65"/>
      <c r="ES10" s="65"/>
      <c r="ET10" s="65"/>
      <c r="EU10" s="65"/>
      <c r="EV10" s="65"/>
      <c r="EW10" s="65"/>
      <c r="EX10" s="65"/>
      <c r="EY10" s="65"/>
      <c r="EZ10" s="65"/>
      <c r="FA10" s="65"/>
      <c r="FB10" s="65"/>
      <c r="FC10" s="65"/>
      <c r="FD10" s="65"/>
      <c r="FE10" s="65"/>
      <c r="FF10" s="65"/>
      <c r="FG10" s="65"/>
      <c r="FH10" s="65"/>
      <c r="FI10" s="65"/>
      <c r="FJ10" s="65"/>
      <c r="FK10" s="65"/>
      <c r="FL10" s="65"/>
      <c r="FM10" s="65"/>
      <c r="FN10" s="65"/>
      <c r="FO10" s="65"/>
      <c r="FP10" s="65"/>
      <c r="FQ10" s="65"/>
      <c r="FR10" s="65"/>
      <c r="FS10" s="65"/>
      <c r="FT10" s="65"/>
      <c r="FU10" s="65"/>
      <c r="FV10" s="65"/>
      <c r="FW10" s="65"/>
      <c r="FX10" s="65"/>
      <c r="FY10" s="65"/>
      <c r="FZ10" s="65"/>
      <c r="GA10" s="65"/>
      <c r="GB10" s="65"/>
      <c r="GC10" s="65"/>
      <c r="GD10" s="65"/>
      <c r="GE10" s="65"/>
      <c r="GF10" s="65"/>
      <c r="GG10" s="65"/>
      <c r="GH10" s="65"/>
      <c r="GI10" s="65"/>
      <c r="GJ10" s="65"/>
      <c r="GK10" s="65"/>
      <c r="GL10" s="65"/>
      <c r="GM10" s="65"/>
      <c r="GN10" s="65"/>
      <c r="GO10" s="65"/>
      <c r="GP10" s="65"/>
      <c r="GQ10" s="65"/>
      <c r="GR10" s="65"/>
      <c r="GS10" s="65"/>
      <c r="GT10" s="65"/>
      <c r="GU10" s="65"/>
      <c r="GV10" s="65"/>
      <c r="GW10" s="65"/>
      <c r="GX10" s="65"/>
      <c r="GY10" s="65"/>
      <c r="GZ10" s="65"/>
      <c r="HA10" s="65"/>
      <c r="HB10" s="65"/>
      <c r="HC10" s="65"/>
      <c r="HD10" s="65"/>
      <c r="HE10" s="65"/>
      <c r="HF10" s="65"/>
      <c r="HG10" s="65"/>
      <c r="HH10" s="65"/>
      <c r="HI10" s="65"/>
      <c r="HJ10" s="65"/>
      <c r="HK10" s="65"/>
      <c r="HL10" s="65"/>
      <c r="HM10" s="65"/>
      <c r="HN10" s="65"/>
      <c r="HO10" s="65"/>
      <c r="HP10" s="65"/>
      <c r="HQ10" s="65"/>
      <c r="HR10" s="65"/>
      <c r="HS10" s="65"/>
      <c r="HT10" s="65"/>
      <c r="HU10" s="65"/>
      <c r="HV10" s="65"/>
      <c r="HW10" s="65"/>
      <c r="HX10" s="65"/>
      <c r="HY10" s="65"/>
      <c r="HZ10" s="65"/>
      <c r="IA10" s="65"/>
      <c r="IB10" s="65"/>
      <c r="IC10" s="65"/>
      <c r="ID10" s="65"/>
      <c r="IE10" s="65"/>
      <c r="IF10" s="74"/>
      <c r="IG10" s="74"/>
      <c r="IH10" s="74"/>
      <c r="II10" s="74"/>
      <c r="IJ10" s="74"/>
      <c r="IK10" s="74"/>
      <c r="IL10" s="74"/>
      <c r="IM10" s="74"/>
    </row>
    <row r="11" ht="18" customHeight="1" spans="1:247">
      <c r="A11" s="42"/>
      <c r="B11" s="42" t="s">
        <v>23</v>
      </c>
      <c r="C11" s="44" t="s">
        <v>289</v>
      </c>
      <c r="D11" s="45">
        <v>1736</v>
      </c>
      <c r="E11" s="51"/>
      <c r="F11" s="51">
        <f>-G57</f>
        <v>2708.03</v>
      </c>
      <c r="G11" s="51"/>
      <c r="H11" s="11">
        <f t="shared" si="0"/>
        <v>2420.03</v>
      </c>
      <c r="I11" s="60">
        <f>'平衡表（全厂）'!D11</f>
        <v>2024</v>
      </c>
      <c r="J11" s="61">
        <f t="shared" si="1"/>
        <v>0</v>
      </c>
      <c r="K11" s="62"/>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c r="GC11" s="65"/>
      <c r="GD11" s="65"/>
      <c r="GE11" s="65"/>
      <c r="GF11" s="65"/>
      <c r="GG11" s="65"/>
      <c r="GH11" s="65"/>
      <c r="GI11" s="65"/>
      <c r="GJ11" s="65"/>
      <c r="GK11" s="65"/>
      <c r="GL11" s="65"/>
      <c r="GM11" s="65"/>
      <c r="GN11" s="65"/>
      <c r="GO11" s="65"/>
      <c r="GP11" s="65"/>
      <c r="GQ11" s="65"/>
      <c r="GR11" s="65"/>
      <c r="GS11" s="65"/>
      <c r="GT11" s="65"/>
      <c r="GU11" s="65"/>
      <c r="GV11" s="65"/>
      <c r="GW11" s="65"/>
      <c r="GX11" s="65"/>
      <c r="GY11" s="65"/>
      <c r="GZ11" s="65"/>
      <c r="HA11" s="65"/>
      <c r="HB11" s="65"/>
      <c r="HC11" s="65"/>
      <c r="HD11" s="65"/>
      <c r="HE11" s="65"/>
      <c r="HF11" s="65"/>
      <c r="HG11" s="65"/>
      <c r="HH11" s="65"/>
      <c r="HI11" s="65"/>
      <c r="HJ11" s="65"/>
      <c r="HK11" s="65"/>
      <c r="HL11" s="65"/>
      <c r="HM11" s="65"/>
      <c r="HN11" s="65"/>
      <c r="HO11" s="65"/>
      <c r="HP11" s="65"/>
      <c r="HQ11" s="65"/>
      <c r="HR11" s="65"/>
      <c r="HS11" s="65"/>
      <c r="HT11" s="65"/>
      <c r="HU11" s="65"/>
      <c r="HV11" s="65"/>
      <c r="HW11" s="65"/>
      <c r="HX11" s="65"/>
      <c r="HY11" s="65"/>
      <c r="HZ11" s="65"/>
      <c r="IA11" s="65"/>
      <c r="IB11" s="65"/>
      <c r="IC11" s="65"/>
      <c r="ID11" s="65"/>
      <c r="IE11" s="65"/>
      <c r="IF11" s="74"/>
      <c r="IG11" s="74"/>
      <c r="IH11" s="74"/>
      <c r="II11" s="74"/>
      <c r="IJ11" s="74"/>
      <c r="IK11" s="74"/>
      <c r="IL11" s="74"/>
      <c r="IM11" s="74"/>
    </row>
    <row r="12" ht="18" customHeight="1" spans="1:247">
      <c r="A12" s="42"/>
      <c r="B12" s="42"/>
      <c r="C12" s="47" t="s">
        <v>25</v>
      </c>
      <c r="D12" s="45">
        <v>414.32</v>
      </c>
      <c r="E12" s="51"/>
      <c r="F12" s="51">
        <v>33.16</v>
      </c>
      <c r="G12" s="51"/>
      <c r="H12" s="11">
        <f t="shared" si="0"/>
        <v>0</v>
      </c>
      <c r="I12" s="60">
        <f>'平衡表（全厂）'!D12</f>
        <v>447.48</v>
      </c>
      <c r="J12" s="61">
        <f t="shared" ref="J11:J40" si="2">I12-(D12+E12+F12+G12-H12)</f>
        <v>0</v>
      </c>
      <c r="K12" s="62"/>
      <c r="L12" s="65"/>
      <c r="M12" s="71"/>
      <c r="N12" s="71"/>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c r="FY12" s="65"/>
      <c r="FZ12" s="65"/>
      <c r="GA12" s="65"/>
      <c r="GB12" s="65"/>
      <c r="GC12" s="65"/>
      <c r="GD12" s="65"/>
      <c r="GE12" s="65"/>
      <c r="GF12" s="65"/>
      <c r="GG12" s="65"/>
      <c r="GH12" s="65"/>
      <c r="GI12" s="65"/>
      <c r="GJ12" s="65"/>
      <c r="GK12" s="65"/>
      <c r="GL12" s="65"/>
      <c r="GM12" s="65"/>
      <c r="GN12" s="65"/>
      <c r="GO12" s="65"/>
      <c r="GP12" s="65"/>
      <c r="GQ12" s="65"/>
      <c r="GR12" s="65"/>
      <c r="GS12" s="65"/>
      <c r="GT12" s="65"/>
      <c r="GU12" s="65"/>
      <c r="GV12" s="65"/>
      <c r="GW12" s="65"/>
      <c r="GX12" s="65"/>
      <c r="GY12" s="65"/>
      <c r="GZ12" s="65"/>
      <c r="HA12" s="65"/>
      <c r="HB12" s="65"/>
      <c r="HC12" s="65"/>
      <c r="HD12" s="65"/>
      <c r="HE12" s="65"/>
      <c r="HF12" s="65"/>
      <c r="HG12" s="65"/>
      <c r="HH12" s="65"/>
      <c r="HI12" s="65"/>
      <c r="HJ12" s="65"/>
      <c r="HK12" s="65"/>
      <c r="HL12" s="65"/>
      <c r="HM12" s="65"/>
      <c r="HN12" s="65"/>
      <c r="HO12" s="65"/>
      <c r="HP12" s="65"/>
      <c r="HQ12" s="65"/>
      <c r="HR12" s="65"/>
      <c r="HS12" s="65"/>
      <c r="HT12" s="65"/>
      <c r="HU12" s="65"/>
      <c r="HV12" s="65"/>
      <c r="HW12" s="65"/>
      <c r="HX12" s="65"/>
      <c r="HY12" s="65"/>
      <c r="HZ12" s="65"/>
      <c r="IA12" s="65"/>
      <c r="IB12" s="65"/>
      <c r="IC12" s="65"/>
      <c r="ID12" s="65"/>
      <c r="IE12" s="65"/>
      <c r="IF12" s="74"/>
      <c r="IG12" s="74"/>
      <c r="IH12" s="74"/>
      <c r="II12" s="74"/>
      <c r="IJ12" s="74"/>
      <c r="IK12" s="74"/>
      <c r="IL12" s="74"/>
      <c r="IM12" s="74"/>
    </row>
    <row r="13" ht="18" customHeight="1" spans="1:247">
      <c r="A13" s="42"/>
      <c r="B13" s="42"/>
      <c r="C13" s="47" t="s">
        <v>26</v>
      </c>
      <c r="D13" s="47">
        <v>206.91</v>
      </c>
      <c r="E13" s="45"/>
      <c r="F13" s="52">
        <v>0</v>
      </c>
      <c r="G13" s="47"/>
      <c r="H13" s="11">
        <f t="shared" si="0"/>
        <v>25.08</v>
      </c>
      <c r="I13" s="60">
        <f>'平衡表（全厂）'!D13</f>
        <v>181.83</v>
      </c>
      <c r="J13" s="61">
        <f t="shared" si="2"/>
        <v>0</v>
      </c>
      <c r="K13" s="62"/>
      <c r="L13" s="65"/>
      <c r="M13" s="71"/>
      <c r="N13" s="71"/>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c r="ER13" s="65"/>
      <c r="ES13" s="65"/>
      <c r="ET13" s="65"/>
      <c r="EU13" s="65"/>
      <c r="EV13" s="65"/>
      <c r="EW13" s="65"/>
      <c r="EX13" s="65"/>
      <c r="EY13" s="65"/>
      <c r="EZ13" s="65"/>
      <c r="FA13" s="65"/>
      <c r="FB13" s="65"/>
      <c r="FC13" s="65"/>
      <c r="FD13" s="65"/>
      <c r="FE13" s="65"/>
      <c r="FF13" s="65"/>
      <c r="FG13" s="65"/>
      <c r="FH13" s="65"/>
      <c r="FI13" s="65"/>
      <c r="FJ13" s="65"/>
      <c r="FK13" s="65"/>
      <c r="FL13" s="65"/>
      <c r="FM13" s="65"/>
      <c r="FN13" s="65"/>
      <c r="FO13" s="65"/>
      <c r="FP13" s="65"/>
      <c r="FQ13" s="65"/>
      <c r="FR13" s="65"/>
      <c r="FS13" s="65"/>
      <c r="FT13" s="65"/>
      <c r="FU13" s="65"/>
      <c r="FV13" s="65"/>
      <c r="FW13" s="65"/>
      <c r="FX13" s="65"/>
      <c r="FY13" s="65"/>
      <c r="FZ13" s="65"/>
      <c r="GA13" s="65"/>
      <c r="GB13" s="65"/>
      <c r="GC13" s="65"/>
      <c r="GD13" s="65"/>
      <c r="GE13" s="65"/>
      <c r="GF13" s="65"/>
      <c r="GG13" s="65"/>
      <c r="GH13" s="65"/>
      <c r="GI13" s="65"/>
      <c r="GJ13" s="65"/>
      <c r="GK13" s="65"/>
      <c r="GL13" s="65"/>
      <c r="GM13" s="65"/>
      <c r="GN13" s="65"/>
      <c r="GO13" s="65"/>
      <c r="GP13" s="65"/>
      <c r="GQ13" s="65"/>
      <c r="GR13" s="65"/>
      <c r="GS13" s="65"/>
      <c r="GT13" s="65"/>
      <c r="GU13" s="65"/>
      <c r="GV13" s="65"/>
      <c r="GW13" s="65"/>
      <c r="GX13" s="65"/>
      <c r="GY13" s="65"/>
      <c r="GZ13" s="65"/>
      <c r="HA13" s="65"/>
      <c r="HB13" s="65"/>
      <c r="HC13" s="65"/>
      <c r="HD13" s="65"/>
      <c r="HE13" s="65"/>
      <c r="HF13" s="65"/>
      <c r="HG13" s="65"/>
      <c r="HH13" s="65"/>
      <c r="HI13" s="65"/>
      <c r="HJ13" s="65"/>
      <c r="HK13" s="65"/>
      <c r="HL13" s="65"/>
      <c r="HM13" s="65"/>
      <c r="HN13" s="65"/>
      <c r="HO13" s="65"/>
      <c r="HP13" s="65"/>
      <c r="HQ13" s="65"/>
      <c r="HR13" s="65"/>
      <c r="HS13" s="65"/>
      <c r="HT13" s="65"/>
      <c r="HU13" s="65"/>
      <c r="HV13" s="65"/>
      <c r="HW13" s="65"/>
      <c r="HX13" s="65"/>
      <c r="HY13" s="65"/>
      <c r="HZ13" s="65"/>
      <c r="IA13" s="65"/>
      <c r="IB13" s="65"/>
      <c r="IC13" s="65"/>
      <c r="ID13" s="65"/>
      <c r="IE13" s="65"/>
      <c r="IF13" s="74"/>
      <c r="IG13" s="74"/>
      <c r="IH13" s="74"/>
      <c r="II13" s="74"/>
      <c r="IJ13" s="74"/>
      <c r="IK13" s="74"/>
      <c r="IL13" s="74"/>
      <c r="IM13" s="74"/>
    </row>
    <row r="14" ht="22" customHeight="1" spans="1:247">
      <c r="A14" s="42"/>
      <c r="B14" s="42"/>
      <c r="C14" s="47" t="s">
        <v>28</v>
      </c>
      <c r="D14" s="47">
        <v>200</v>
      </c>
      <c r="E14" s="45"/>
      <c r="F14" s="47">
        <v>39.5</v>
      </c>
      <c r="G14" s="45"/>
      <c r="H14" s="11">
        <f t="shared" si="0"/>
        <v>0</v>
      </c>
      <c r="I14" s="60">
        <f>'平衡表（全厂）'!D15</f>
        <v>239.5</v>
      </c>
      <c r="J14" s="61">
        <f t="shared" si="2"/>
        <v>0</v>
      </c>
      <c r="K14" s="62"/>
      <c r="L14" s="65"/>
      <c r="M14" s="71"/>
      <c r="N14" s="71"/>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c r="FY14" s="65"/>
      <c r="FZ14" s="65"/>
      <c r="GA14" s="65"/>
      <c r="GB14" s="65"/>
      <c r="GC14" s="65"/>
      <c r="GD14" s="65"/>
      <c r="GE14" s="65"/>
      <c r="GF14" s="65"/>
      <c r="GG14" s="65"/>
      <c r="GH14" s="65"/>
      <c r="GI14" s="65"/>
      <c r="GJ14" s="65"/>
      <c r="GK14" s="65"/>
      <c r="GL14" s="65"/>
      <c r="GM14" s="65"/>
      <c r="GN14" s="65"/>
      <c r="GO14" s="65"/>
      <c r="GP14" s="65"/>
      <c r="GQ14" s="65"/>
      <c r="GR14" s="65"/>
      <c r="GS14" s="65"/>
      <c r="GT14" s="65"/>
      <c r="GU14" s="65"/>
      <c r="GV14" s="65"/>
      <c r="GW14" s="65"/>
      <c r="GX14" s="65"/>
      <c r="GY14" s="65"/>
      <c r="GZ14" s="65"/>
      <c r="HA14" s="65"/>
      <c r="HB14" s="65"/>
      <c r="HC14" s="65"/>
      <c r="HD14" s="65"/>
      <c r="HE14" s="65"/>
      <c r="HF14" s="65"/>
      <c r="HG14" s="65"/>
      <c r="HH14" s="65"/>
      <c r="HI14" s="65"/>
      <c r="HJ14" s="65"/>
      <c r="HK14" s="65"/>
      <c r="HL14" s="65"/>
      <c r="HM14" s="65"/>
      <c r="HN14" s="65"/>
      <c r="HO14" s="65"/>
      <c r="HP14" s="65"/>
      <c r="HQ14" s="65"/>
      <c r="HR14" s="65"/>
      <c r="HS14" s="65"/>
      <c r="HT14" s="65"/>
      <c r="HU14" s="65"/>
      <c r="HV14" s="65"/>
      <c r="HW14" s="65"/>
      <c r="HX14" s="65"/>
      <c r="HY14" s="65"/>
      <c r="HZ14" s="65"/>
      <c r="IA14" s="65"/>
      <c r="IB14" s="65"/>
      <c r="IC14" s="65"/>
      <c r="ID14" s="65"/>
      <c r="IE14" s="65"/>
      <c r="IF14" s="74"/>
      <c r="IG14" s="74"/>
      <c r="IH14" s="74"/>
      <c r="II14" s="74"/>
      <c r="IJ14" s="74"/>
      <c r="IK14" s="74"/>
      <c r="IL14" s="74"/>
      <c r="IM14" s="74"/>
    </row>
    <row r="15" ht="22" customHeight="1" spans="1:247">
      <c r="A15" s="42"/>
      <c r="B15" s="42"/>
      <c r="C15" s="47" t="s">
        <v>29</v>
      </c>
      <c r="D15" s="47">
        <v>515.16</v>
      </c>
      <c r="E15" s="45"/>
      <c r="F15" s="47">
        <v>0</v>
      </c>
      <c r="G15" s="45"/>
      <c r="H15" s="11">
        <f>D15+E15+F15+G15-I15</f>
        <v>211.61</v>
      </c>
      <c r="I15" s="60">
        <f>'平衡表（全厂）'!D16</f>
        <v>303.55</v>
      </c>
      <c r="J15" s="61">
        <f t="shared" si="2"/>
        <v>0</v>
      </c>
      <c r="K15" s="62"/>
      <c r="L15" s="65"/>
      <c r="M15" s="71"/>
      <c r="N15" s="71"/>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74"/>
      <c r="IG15" s="74"/>
      <c r="IH15" s="74"/>
      <c r="II15" s="74"/>
      <c r="IJ15" s="74"/>
      <c r="IK15" s="74"/>
      <c r="IL15" s="74"/>
      <c r="IM15" s="74"/>
    </row>
    <row r="16" ht="18" customHeight="1" spans="1:247">
      <c r="A16" s="42"/>
      <c r="B16" s="42"/>
      <c r="C16" s="47" t="s">
        <v>30</v>
      </c>
      <c r="D16" s="47">
        <v>139.65</v>
      </c>
      <c r="E16" s="45"/>
      <c r="F16" s="47">
        <v>3.57</v>
      </c>
      <c r="G16" s="45"/>
      <c r="H16" s="11">
        <f>D16+E16+F16+G16-I16</f>
        <v>0</v>
      </c>
      <c r="I16" s="60">
        <f>'平衡表（全厂）'!D17</f>
        <v>143.22</v>
      </c>
      <c r="J16" s="61">
        <f t="shared" si="2"/>
        <v>0</v>
      </c>
      <c r="K16" s="62"/>
      <c r="L16" s="66"/>
      <c r="M16" s="31"/>
      <c r="N16" s="31"/>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66"/>
      <c r="HZ16" s="66"/>
      <c r="IA16" s="66"/>
      <c r="IB16" s="66"/>
      <c r="IC16" s="66"/>
      <c r="ID16" s="66"/>
      <c r="IE16" s="66"/>
      <c r="IF16" s="73"/>
      <c r="IG16" s="73"/>
      <c r="IH16" s="73"/>
      <c r="II16" s="73"/>
      <c r="IJ16" s="73"/>
      <c r="IK16" s="73"/>
      <c r="IL16" s="73"/>
      <c r="IM16" s="73"/>
    </row>
    <row r="17" ht="18" customHeight="1" spans="1:247">
      <c r="A17" s="42"/>
      <c r="B17" s="42"/>
      <c r="C17" s="47" t="s">
        <v>31</v>
      </c>
      <c r="D17" s="47">
        <v>350</v>
      </c>
      <c r="E17" s="45"/>
      <c r="F17" s="47">
        <v>3208</v>
      </c>
      <c r="G17" s="45"/>
      <c r="H17" s="11">
        <v>3246.16</v>
      </c>
      <c r="I17" s="60">
        <f>'平衡表（全厂）'!D18</f>
        <v>312</v>
      </c>
      <c r="J17" s="67">
        <f t="shared" si="2"/>
        <v>0</v>
      </c>
      <c r="K17" s="62"/>
      <c r="L17" s="66"/>
      <c r="M17" s="31"/>
      <c r="N17" s="31"/>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6"/>
      <c r="GG17" s="66"/>
      <c r="GH17" s="66"/>
      <c r="GI17" s="66"/>
      <c r="GJ17" s="66"/>
      <c r="GK17" s="66"/>
      <c r="GL17" s="66"/>
      <c r="GM17" s="66"/>
      <c r="GN17" s="66"/>
      <c r="GO17" s="66"/>
      <c r="GP17" s="66"/>
      <c r="GQ17" s="66"/>
      <c r="GR17" s="66"/>
      <c r="GS17" s="66"/>
      <c r="GT17" s="66"/>
      <c r="GU17" s="66"/>
      <c r="GV17" s="66"/>
      <c r="GW17" s="66"/>
      <c r="GX17" s="66"/>
      <c r="GY17" s="66"/>
      <c r="GZ17" s="66"/>
      <c r="HA17" s="66"/>
      <c r="HB17" s="66"/>
      <c r="HC17" s="66"/>
      <c r="HD17" s="66"/>
      <c r="HE17" s="66"/>
      <c r="HF17" s="66"/>
      <c r="HG17" s="66"/>
      <c r="HH17" s="66"/>
      <c r="HI17" s="66"/>
      <c r="HJ17" s="66"/>
      <c r="HK17" s="66"/>
      <c r="HL17" s="66"/>
      <c r="HM17" s="66"/>
      <c r="HN17" s="66"/>
      <c r="HO17" s="66"/>
      <c r="HP17" s="66"/>
      <c r="HQ17" s="66"/>
      <c r="HR17" s="66"/>
      <c r="HS17" s="66"/>
      <c r="HT17" s="66"/>
      <c r="HU17" s="66"/>
      <c r="HV17" s="66"/>
      <c r="HW17" s="66"/>
      <c r="HX17" s="66"/>
      <c r="HY17" s="66"/>
      <c r="HZ17" s="66"/>
      <c r="IA17" s="66"/>
      <c r="IB17" s="66"/>
      <c r="IC17" s="66"/>
      <c r="ID17" s="66"/>
      <c r="IE17" s="66"/>
      <c r="IF17" s="73"/>
      <c r="IG17" s="73"/>
      <c r="IH17" s="73"/>
      <c r="II17" s="73"/>
      <c r="IJ17" s="73"/>
      <c r="IK17" s="73"/>
      <c r="IL17" s="73"/>
      <c r="IM17" s="73"/>
    </row>
    <row r="18" ht="18" customHeight="1" spans="1:247">
      <c r="A18" s="42"/>
      <c r="B18" s="42"/>
      <c r="C18" s="47" t="s">
        <v>32</v>
      </c>
      <c r="D18" s="47">
        <v>214</v>
      </c>
      <c r="E18" s="45"/>
      <c r="F18" s="47">
        <v>301.96</v>
      </c>
      <c r="G18" s="45"/>
      <c r="H18" s="11">
        <f t="shared" ref="H18:H29" si="3">D18+E18+F18+G18-I18</f>
        <v>455.46</v>
      </c>
      <c r="I18" s="60">
        <f>'平衡表（全厂）'!D19</f>
        <v>60.5</v>
      </c>
      <c r="J18" s="67">
        <f t="shared" si="2"/>
        <v>0</v>
      </c>
      <c r="K18" s="62"/>
      <c r="L18" s="66"/>
      <c r="M18" s="72"/>
      <c r="N18" s="31"/>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6"/>
      <c r="GG18" s="66"/>
      <c r="GH18" s="66"/>
      <c r="GI18" s="66"/>
      <c r="GJ18" s="66"/>
      <c r="GK18" s="66"/>
      <c r="GL18" s="66"/>
      <c r="GM18" s="66"/>
      <c r="GN18" s="66"/>
      <c r="GO18" s="66"/>
      <c r="GP18" s="66"/>
      <c r="GQ18" s="66"/>
      <c r="GR18" s="66"/>
      <c r="GS18" s="66"/>
      <c r="GT18" s="66"/>
      <c r="GU18" s="66"/>
      <c r="GV18" s="66"/>
      <c r="GW18" s="66"/>
      <c r="GX18" s="66"/>
      <c r="GY18" s="66"/>
      <c r="GZ18" s="66"/>
      <c r="HA18" s="66"/>
      <c r="HB18" s="66"/>
      <c r="HC18" s="66"/>
      <c r="HD18" s="66"/>
      <c r="HE18" s="66"/>
      <c r="HF18" s="66"/>
      <c r="HG18" s="66"/>
      <c r="HH18" s="66"/>
      <c r="HI18" s="66"/>
      <c r="HJ18" s="66"/>
      <c r="HK18" s="66"/>
      <c r="HL18" s="66"/>
      <c r="HM18" s="66"/>
      <c r="HN18" s="66"/>
      <c r="HO18" s="66"/>
      <c r="HP18" s="66"/>
      <c r="HQ18" s="66"/>
      <c r="HR18" s="66"/>
      <c r="HS18" s="66"/>
      <c r="HT18" s="66"/>
      <c r="HU18" s="66"/>
      <c r="HV18" s="66"/>
      <c r="HW18" s="66"/>
      <c r="HX18" s="66"/>
      <c r="HY18" s="66"/>
      <c r="HZ18" s="66"/>
      <c r="IA18" s="66"/>
      <c r="IB18" s="66"/>
      <c r="IC18" s="66"/>
      <c r="ID18" s="66"/>
      <c r="IE18" s="66"/>
      <c r="IF18" s="73"/>
      <c r="IG18" s="73"/>
      <c r="IH18" s="73"/>
      <c r="II18" s="73"/>
      <c r="IJ18" s="73"/>
      <c r="IK18" s="73"/>
      <c r="IL18" s="73"/>
      <c r="IM18" s="73"/>
    </row>
    <row r="19" ht="21" customHeight="1" spans="1:247">
      <c r="A19" s="42"/>
      <c r="B19" s="42"/>
      <c r="C19" s="47" t="s">
        <v>33</v>
      </c>
      <c r="D19" s="47">
        <v>2310.73</v>
      </c>
      <c r="E19" s="45"/>
      <c r="F19" s="48">
        <v>309.82</v>
      </c>
      <c r="G19" s="45"/>
      <c r="H19" s="9">
        <v>0</v>
      </c>
      <c r="I19" s="60">
        <f>'平衡表（全厂）'!D20</f>
        <v>2620.55</v>
      </c>
      <c r="J19" s="61">
        <f t="shared" si="2"/>
        <v>0</v>
      </c>
      <c r="K19" s="62"/>
      <c r="L19" s="65"/>
      <c r="M19" s="71"/>
      <c r="N19" s="71"/>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c r="GN19" s="65"/>
      <c r="GO19" s="65"/>
      <c r="GP19" s="65"/>
      <c r="GQ19" s="65"/>
      <c r="GR19" s="65"/>
      <c r="GS19" s="65"/>
      <c r="GT19" s="65"/>
      <c r="GU19" s="65"/>
      <c r="GV19" s="65"/>
      <c r="GW19" s="65"/>
      <c r="GX19" s="65"/>
      <c r="GY19" s="65"/>
      <c r="GZ19" s="65"/>
      <c r="HA19" s="65"/>
      <c r="HB19" s="65"/>
      <c r="HC19" s="65"/>
      <c r="HD19" s="65"/>
      <c r="HE19" s="65"/>
      <c r="HF19" s="65"/>
      <c r="HG19" s="65"/>
      <c r="HH19" s="65"/>
      <c r="HI19" s="65"/>
      <c r="HJ19" s="65"/>
      <c r="HK19" s="65"/>
      <c r="HL19" s="65"/>
      <c r="HM19" s="65"/>
      <c r="HN19" s="65"/>
      <c r="HO19" s="65"/>
      <c r="HP19" s="65"/>
      <c r="HQ19" s="65"/>
      <c r="HR19" s="65"/>
      <c r="HS19" s="65"/>
      <c r="HT19" s="65"/>
      <c r="HU19" s="65"/>
      <c r="HV19" s="65"/>
      <c r="HW19" s="65"/>
      <c r="HX19" s="65"/>
      <c r="HY19" s="65"/>
      <c r="HZ19" s="65"/>
      <c r="IA19" s="65"/>
      <c r="IB19" s="65"/>
      <c r="IC19" s="65"/>
      <c r="ID19" s="65"/>
      <c r="IE19" s="65"/>
      <c r="IF19" s="74"/>
      <c r="IG19" s="74"/>
      <c r="IH19" s="74"/>
      <c r="II19" s="74"/>
      <c r="IJ19" s="74"/>
      <c r="IK19" s="74"/>
      <c r="IL19" s="74"/>
      <c r="IM19" s="74"/>
    </row>
    <row r="20" ht="18" customHeight="1" spans="1:247">
      <c r="A20" s="42"/>
      <c r="B20" s="42"/>
      <c r="C20" s="47" t="s">
        <v>34</v>
      </c>
      <c r="D20" s="45">
        <v>350</v>
      </c>
      <c r="E20" s="45"/>
      <c r="F20" s="47">
        <v>100</v>
      </c>
      <c r="G20" s="45"/>
      <c r="H20" s="11">
        <f t="shared" si="3"/>
        <v>227</v>
      </c>
      <c r="I20" s="60">
        <f>'平衡表（全厂）'!D21</f>
        <v>223</v>
      </c>
      <c r="J20" s="61">
        <f t="shared" si="2"/>
        <v>0</v>
      </c>
      <c r="K20" s="62"/>
      <c r="L20" s="65"/>
      <c r="M20" s="71"/>
      <c r="N20" s="71"/>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65"/>
      <c r="FQ20" s="65"/>
      <c r="FR20" s="65"/>
      <c r="FS20" s="65"/>
      <c r="FT20" s="65"/>
      <c r="FU20" s="65"/>
      <c r="FV20" s="65"/>
      <c r="FW20" s="65"/>
      <c r="FX20" s="65"/>
      <c r="FY20" s="65"/>
      <c r="FZ20" s="65"/>
      <c r="GA20" s="65"/>
      <c r="GB20" s="65"/>
      <c r="GC20" s="65"/>
      <c r="GD20" s="65"/>
      <c r="GE20" s="65"/>
      <c r="GF20" s="65"/>
      <c r="GG20" s="65"/>
      <c r="GH20" s="65"/>
      <c r="GI20" s="65"/>
      <c r="GJ20" s="65"/>
      <c r="GK20" s="65"/>
      <c r="GL20" s="65"/>
      <c r="GM20" s="65"/>
      <c r="GN20" s="65"/>
      <c r="GO20" s="65"/>
      <c r="GP20" s="65"/>
      <c r="GQ20" s="65"/>
      <c r="GR20" s="65"/>
      <c r="GS20" s="65"/>
      <c r="GT20" s="65"/>
      <c r="GU20" s="65"/>
      <c r="GV20" s="65"/>
      <c r="GW20" s="65"/>
      <c r="GX20" s="65"/>
      <c r="GY20" s="65"/>
      <c r="GZ20" s="65"/>
      <c r="HA20" s="65"/>
      <c r="HB20" s="65"/>
      <c r="HC20" s="65"/>
      <c r="HD20" s="65"/>
      <c r="HE20" s="65"/>
      <c r="HF20" s="65"/>
      <c r="HG20" s="65"/>
      <c r="HH20" s="65"/>
      <c r="HI20" s="65"/>
      <c r="HJ20" s="65"/>
      <c r="HK20" s="65"/>
      <c r="HL20" s="65"/>
      <c r="HM20" s="65"/>
      <c r="HN20" s="65"/>
      <c r="HO20" s="65"/>
      <c r="HP20" s="65"/>
      <c r="HQ20" s="65"/>
      <c r="HR20" s="65"/>
      <c r="HS20" s="65"/>
      <c r="HT20" s="65"/>
      <c r="HU20" s="65"/>
      <c r="HV20" s="65"/>
      <c r="HW20" s="65"/>
      <c r="HX20" s="65"/>
      <c r="HY20" s="65"/>
      <c r="HZ20" s="65"/>
      <c r="IA20" s="65"/>
      <c r="IB20" s="65"/>
      <c r="IC20" s="65"/>
      <c r="ID20" s="65"/>
      <c r="IE20" s="65"/>
      <c r="IF20" s="74"/>
      <c r="IG20" s="74"/>
      <c r="IH20" s="74"/>
      <c r="II20" s="74"/>
      <c r="IJ20" s="74"/>
      <c r="IK20" s="74"/>
      <c r="IL20" s="74"/>
      <c r="IM20" s="74"/>
    </row>
    <row r="21" ht="19" customHeight="1" spans="1:247">
      <c r="A21" s="42"/>
      <c r="B21" s="42"/>
      <c r="C21" s="47" t="s">
        <v>35</v>
      </c>
      <c r="D21" s="48">
        <v>1430</v>
      </c>
      <c r="E21" s="45"/>
      <c r="F21" s="48">
        <f>'回收率（熔炼） '!I40</f>
        <v>28537</v>
      </c>
      <c r="G21" s="51"/>
      <c r="H21" s="11">
        <f t="shared" si="3"/>
        <v>29479.4</v>
      </c>
      <c r="I21" s="60">
        <f>'平衡表（全厂）'!D22</f>
        <v>487.6</v>
      </c>
      <c r="J21" s="67">
        <f t="shared" si="2"/>
        <v>0</v>
      </c>
      <c r="K21" s="62" t="s">
        <v>290</v>
      </c>
      <c r="L21" s="65"/>
      <c r="M21" s="71"/>
      <c r="N21" s="71"/>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5"/>
      <c r="FO21" s="65"/>
      <c r="FP21" s="65"/>
      <c r="FQ21" s="65"/>
      <c r="FR21" s="65"/>
      <c r="FS21" s="65"/>
      <c r="FT21" s="65"/>
      <c r="FU21" s="65"/>
      <c r="FV21" s="65"/>
      <c r="FW21" s="65"/>
      <c r="FX21" s="65"/>
      <c r="FY21" s="65"/>
      <c r="FZ21" s="65"/>
      <c r="GA21" s="65"/>
      <c r="GB21" s="65"/>
      <c r="GC21" s="65"/>
      <c r="GD21" s="65"/>
      <c r="GE21" s="65"/>
      <c r="GF21" s="65"/>
      <c r="GG21" s="65"/>
      <c r="GH21" s="65"/>
      <c r="GI21" s="65"/>
      <c r="GJ21" s="65"/>
      <c r="GK21" s="65"/>
      <c r="GL21" s="65"/>
      <c r="GM21" s="65"/>
      <c r="GN21" s="65"/>
      <c r="GO21" s="65"/>
      <c r="GP21" s="65"/>
      <c r="GQ21" s="65"/>
      <c r="GR21" s="65"/>
      <c r="GS21" s="65"/>
      <c r="GT21" s="65"/>
      <c r="GU21" s="65"/>
      <c r="GV21" s="65"/>
      <c r="GW21" s="65"/>
      <c r="GX21" s="65"/>
      <c r="GY21" s="65"/>
      <c r="GZ21" s="65"/>
      <c r="HA21" s="65"/>
      <c r="HB21" s="65"/>
      <c r="HC21" s="65"/>
      <c r="HD21" s="65"/>
      <c r="HE21" s="65"/>
      <c r="HF21" s="65"/>
      <c r="HG21" s="65"/>
      <c r="HH21" s="65"/>
      <c r="HI21" s="65"/>
      <c r="HJ21" s="65"/>
      <c r="HK21" s="65"/>
      <c r="HL21" s="65"/>
      <c r="HM21" s="65"/>
      <c r="HN21" s="65"/>
      <c r="HO21" s="65"/>
      <c r="HP21" s="65"/>
      <c r="HQ21" s="65"/>
      <c r="HR21" s="65"/>
      <c r="HS21" s="65"/>
      <c r="HT21" s="65"/>
      <c r="HU21" s="65"/>
      <c r="HV21" s="65"/>
      <c r="HW21" s="65"/>
      <c r="HX21" s="65"/>
      <c r="HY21" s="65"/>
      <c r="HZ21" s="65"/>
      <c r="IA21" s="65"/>
      <c r="IB21" s="65"/>
      <c r="IC21" s="65"/>
      <c r="ID21" s="65"/>
      <c r="IE21" s="65"/>
      <c r="IF21" s="74"/>
      <c r="IG21" s="74"/>
      <c r="IH21" s="74"/>
      <c r="II21" s="74"/>
      <c r="IJ21" s="74"/>
      <c r="IK21" s="74"/>
      <c r="IL21" s="74"/>
      <c r="IM21" s="74"/>
    </row>
    <row r="22" ht="18" customHeight="1" spans="1:247">
      <c r="A22" s="42"/>
      <c r="B22" s="42"/>
      <c r="C22" s="47" t="s">
        <v>36</v>
      </c>
      <c r="D22" s="47">
        <v>58.97</v>
      </c>
      <c r="E22" s="45"/>
      <c r="F22" s="47">
        <v>0</v>
      </c>
      <c r="G22" s="45"/>
      <c r="H22" s="11">
        <f t="shared" si="3"/>
        <v>46.47</v>
      </c>
      <c r="I22" s="60">
        <f>'平衡表（全厂）'!D23</f>
        <v>12.5</v>
      </c>
      <c r="J22" s="61">
        <f t="shared" si="2"/>
        <v>0</v>
      </c>
      <c r="K22" s="62"/>
      <c r="L22" s="66"/>
      <c r="M22" s="31"/>
      <c r="N22" s="31"/>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73"/>
      <c r="IG22" s="73"/>
      <c r="IH22" s="73"/>
      <c r="II22" s="73"/>
      <c r="IJ22" s="73"/>
      <c r="IK22" s="73"/>
      <c r="IL22" s="73"/>
      <c r="IM22" s="73"/>
    </row>
    <row r="23" ht="18" customHeight="1" spans="1:247">
      <c r="A23" s="42"/>
      <c r="B23" s="42"/>
      <c r="C23" s="47" t="s">
        <v>37</v>
      </c>
      <c r="D23" s="47">
        <v>79.8</v>
      </c>
      <c r="E23" s="45"/>
      <c r="F23" s="47">
        <v>11.4</v>
      </c>
      <c r="G23" s="45"/>
      <c r="H23" s="11">
        <f t="shared" si="3"/>
        <v>0</v>
      </c>
      <c r="I23" s="60">
        <f>'平衡表（全厂）'!D24</f>
        <v>91.2</v>
      </c>
      <c r="J23" s="61">
        <f t="shared" si="2"/>
        <v>0</v>
      </c>
      <c r="K23" s="62"/>
      <c r="L23" s="66"/>
      <c r="M23" s="31"/>
      <c r="N23" s="31"/>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6"/>
      <c r="GG23" s="66"/>
      <c r="GH23" s="66"/>
      <c r="GI23" s="66"/>
      <c r="GJ23" s="66"/>
      <c r="GK23" s="66"/>
      <c r="GL23" s="66"/>
      <c r="GM23" s="66"/>
      <c r="GN23" s="66"/>
      <c r="GO23" s="66"/>
      <c r="GP23" s="66"/>
      <c r="GQ23" s="66"/>
      <c r="GR23" s="66"/>
      <c r="GS23" s="66"/>
      <c r="GT23" s="66"/>
      <c r="GU23" s="66"/>
      <c r="GV23" s="66"/>
      <c r="GW23" s="66"/>
      <c r="GX23" s="66"/>
      <c r="GY23" s="66"/>
      <c r="GZ23" s="66"/>
      <c r="HA23" s="66"/>
      <c r="HB23" s="66"/>
      <c r="HC23" s="66"/>
      <c r="HD23" s="66"/>
      <c r="HE23" s="66"/>
      <c r="HF23" s="66"/>
      <c r="HG23" s="66"/>
      <c r="HH23" s="66"/>
      <c r="HI23" s="66"/>
      <c r="HJ23" s="66"/>
      <c r="HK23" s="66"/>
      <c r="HL23" s="66"/>
      <c r="HM23" s="66"/>
      <c r="HN23" s="66"/>
      <c r="HO23" s="66"/>
      <c r="HP23" s="66"/>
      <c r="HQ23" s="66"/>
      <c r="HR23" s="66"/>
      <c r="HS23" s="66"/>
      <c r="HT23" s="66"/>
      <c r="HU23" s="66"/>
      <c r="HV23" s="66"/>
      <c r="HW23" s="66"/>
      <c r="HX23" s="66"/>
      <c r="HY23" s="66"/>
      <c r="HZ23" s="66"/>
      <c r="IA23" s="66"/>
      <c r="IB23" s="66"/>
      <c r="IC23" s="66"/>
      <c r="ID23" s="66"/>
      <c r="IE23" s="66"/>
      <c r="IF23" s="73"/>
      <c r="IG23" s="73"/>
      <c r="IH23" s="73"/>
      <c r="II23" s="73"/>
      <c r="IJ23" s="73"/>
      <c r="IK23" s="73"/>
      <c r="IL23" s="73"/>
      <c r="IM23" s="73"/>
    </row>
    <row r="24" ht="18" customHeight="1" spans="1:247">
      <c r="A24" s="42"/>
      <c r="B24" s="42"/>
      <c r="C24" s="47" t="s">
        <v>38</v>
      </c>
      <c r="D24" s="47">
        <v>881.7</v>
      </c>
      <c r="E24" s="45"/>
      <c r="F24" s="47">
        <v>242.28</v>
      </c>
      <c r="G24" s="45"/>
      <c r="H24" s="11">
        <f t="shared" si="3"/>
        <v>456.74</v>
      </c>
      <c r="I24" s="60">
        <f>'平衡表（全厂）'!D25</f>
        <v>667.24</v>
      </c>
      <c r="J24" s="61">
        <f t="shared" si="2"/>
        <v>0</v>
      </c>
      <c r="K24" s="62" t="s">
        <v>291</v>
      </c>
      <c r="L24" s="65"/>
      <c r="M24" s="71"/>
      <c r="N24" s="71"/>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74"/>
      <c r="IG24" s="74"/>
      <c r="IH24" s="74"/>
      <c r="II24" s="74"/>
      <c r="IJ24" s="74"/>
      <c r="IK24" s="74"/>
      <c r="IL24" s="74"/>
      <c r="IM24" s="74"/>
    </row>
    <row r="25" ht="18" customHeight="1" spans="1:247">
      <c r="A25" s="42"/>
      <c r="B25" s="42"/>
      <c r="C25" s="47" t="s">
        <v>39</v>
      </c>
      <c r="D25" s="47">
        <v>2.75</v>
      </c>
      <c r="E25" s="45"/>
      <c r="F25" s="47">
        <v>42.84</v>
      </c>
      <c r="G25" s="45"/>
      <c r="H25" s="11">
        <f t="shared" si="3"/>
        <v>45.59</v>
      </c>
      <c r="I25" s="47">
        <f>'平衡表（全厂）'!D26</f>
        <v>0</v>
      </c>
      <c r="J25" s="61">
        <f>I25-(D25+E25+F25+G25)+H25</f>
        <v>0</v>
      </c>
      <c r="K25" s="62" t="s">
        <v>291</v>
      </c>
      <c r="L25" s="66"/>
      <c r="M25" s="31"/>
      <c r="N25" s="31"/>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73"/>
      <c r="IG25" s="73"/>
      <c r="IH25" s="73"/>
      <c r="II25" s="73"/>
      <c r="IJ25" s="73"/>
      <c r="IK25" s="73"/>
      <c r="IL25" s="73"/>
      <c r="IM25" s="73"/>
    </row>
    <row r="26" ht="18" customHeight="1" spans="1:247">
      <c r="A26" s="42"/>
      <c r="B26" s="42"/>
      <c r="C26" s="47" t="s">
        <v>40</v>
      </c>
      <c r="D26" s="48">
        <v>0</v>
      </c>
      <c r="E26" s="45"/>
      <c r="F26" s="47">
        <v>9.14</v>
      </c>
      <c r="G26" s="51"/>
      <c r="H26" s="11">
        <f t="shared" si="3"/>
        <v>9.14</v>
      </c>
      <c r="I26" s="60">
        <f>'平衡表（全厂）'!D27</f>
        <v>0</v>
      </c>
      <c r="J26" s="61">
        <f t="shared" si="2"/>
        <v>0</v>
      </c>
      <c r="K26" s="62" t="s">
        <v>291</v>
      </c>
      <c r="L26" s="66"/>
      <c r="M26" s="31"/>
      <c r="N26" s="31"/>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73"/>
      <c r="IG26" s="73"/>
      <c r="IH26" s="73"/>
      <c r="II26" s="73"/>
      <c r="IJ26" s="73"/>
      <c r="IK26" s="73"/>
      <c r="IL26" s="73"/>
      <c r="IM26" s="73"/>
    </row>
    <row r="27" ht="18" customHeight="1" spans="1:247">
      <c r="A27" s="42"/>
      <c r="B27" s="42"/>
      <c r="C27" s="47" t="s">
        <v>41</v>
      </c>
      <c r="D27" s="47">
        <v>11.82</v>
      </c>
      <c r="E27" s="45"/>
      <c r="F27" s="47">
        <f>H47</f>
        <v>3656.48</v>
      </c>
      <c r="G27" s="47"/>
      <c r="H27" s="11">
        <f t="shared" si="3"/>
        <v>3608.88</v>
      </c>
      <c r="I27" s="48">
        <f>'平衡表（全厂）'!D28</f>
        <v>59.42</v>
      </c>
      <c r="J27" s="67">
        <f t="shared" si="2"/>
        <v>0</v>
      </c>
      <c r="K27" s="62" t="s">
        <v>292</v>
      </c>
      <c r="L27" s="65"/>
      <c r="M27" s="71"/>
      <c r="N27" s="71"/>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65"/>
      <c r="CW27" s="65"/>
      <c r="CX27" s="65"/>
      <c r="CY27" s="65"/>
      <c r="CZ27" s="65"/>
      <c r="DA27" s="65"/>
      <c r="DB27" s="65"/>
      <c r="DC27" s="65"/>
      <c r="DD27" s="65"/>
      <c r="DE27" s="65"/>
      <c r="DF27" s="65"/>
      <c r="DG27" s="65"/>
      <c r="DH27" s="65"/>
      <c r="DI27" s="65"/>
      <c r="DJ27" s="65"/>
      <c r="DK27" s="65"/>
      <c r="DL27" s="65"/>
      <c r="DM27" s="65"/>
      <c r="DN27" s="65"/>
      <c r="DO27" s="65"/>
      <c r="DP27" s="65"/>
      <c r="DQ27" s="65"/>
      <c r="DR27" s="65"/>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c r="ER27" s="65"/>
      <c r="ES27" s="65"/>
      <c r="ET27" s="65"/>
      <c r="EU27" s="65"/>
      <c r="EV27" s="65"/>
      <c r="EW27" s="65"/>
      <c r="EX27" s="65"/>
      <c r="EY27" s="65"/>
      <c r="EZ27" s="65"/>
      <c r="FA27" s="65"/>
      <c r="FB27" s="65"/>
      <c r="FC27" s="65"/>
      <c r="FD27" s="65"/>
      <c r="FE27" s="65"/>
      <c r="FF27" s="65"/>
      <c r="FG27" s="65"/>
      <c r="FH27" s="65"/>
      <c r="FI27" s="65"/>
      <c r="FJ27" s="65"/>
      <c r="FK27" s="65"/>
      <c r="FL27" s="65"/>
      <c r="FM27" s="65"/>
      <c r="FN27" s="65"/>
      <c r="FO27" s="65"/>
      <c r="FP27" s="65"/>
      <c r="FQ27" s="65"/>
      <c r="FR27" s="65"/>
      <c r="FS27" s="65"/>
      <c r="FT27" s="65"/>
      <c r="FU27" s="65"/>
      <c r="FV27" s="65"/>
      <c r="FW27" s="65"/>
      <c r="FX27" s="65"/>
      <c r="FY27" s="65"/>
      <c r="FZ27" s="65"/>
      <c r="GA27" s="65"/>
      <c r="GB27" s="65"/>
      <c r="GC27" s="65"/>
      <c r="GD27" s="65"/>
      <c r="GE27" s="65"/>
      <c r="GF27" s="65"/>
      <c r="GG27" s="65"/>
      <c r="GH27" s="65"/>
      <c r="GI27" s="65"/>
      <c r="GJ27" s="65"/>
      <c r="GK27" s="65"/>
      <c r="GL27" s="65"/>
      <c r="GM27" s="65"/>
      <c r="GN27" s="65"/>
      <c r="GO27" s="65"/>
      <c r="GP27" s="65"/>
      <c r="GQ27" s="65"/>
      <c r="GR27" s="65"/>
      <c r="GS27" s="65"/>
      <c r="GT27" s="65"/>
      <c r="GU27" s="65"/>
      <c r="GV27" s="65"/>
      <c r="GW27" s="65"/>
      <c r="GX27" s="65"/>
      <c r="GY27" s="65"/>
      <c r="GZ27" s="65"/>
      <c r="HA27" s="65"/>
      <c r="HB27" s="65"/>
      <c r="HC27" s="65"/>
      <c r="HD27" s="65"/>
      <c r="HE27" s="65"/>
      <c r="HF27" s="65"/>
      <c r="HG27" s="65"/>
      <c r="HH27" s="65"/>
      <c r="HI27" s="65"/>
      <c r="HJ27" s="65"/>
      <c r="HK27" s="65"/>
      <c r="HL27" s="65"/>
      <c r="HM27" s="65"/>
      <c r="HN27" s="65"/>
      <c r="HO27" s="65"/>
      <c r="HP27" s="65"/>
      <c r="HQ27" s="65"/>
      <c r="HR27" s="65"/>
      <c r="HS27" s="65"/>
      <c r="HT27" s="65"/>
      <c r="HU27" s="65"/>
      <c r="HV27" s="65"/>
      <c r="HW27" s="65"/>
      <c r="HX27" s="65"/>
      <c r="HY27" s="65"/>
      <c r="HZ27" s="65"/>
      <c r="IA27" s="65"/>
      <c r="IB27" s="65"/>
      <c r="IC27" s="65"/>
      <c r="ID27" s="65"/>
      <c r="IE27" s="65"/>
      <c r="IF27" s="74"/>
      <c r="IG27" s="74"/>
      <c r="IH27" s="74"/>
      <c r="II27" s="74"/>
      <c r="IJ27" s="74"/>
      <c r="IK27" s="74"/>
      <c r="IL27" s="74"/>
      <c r="IM27" s="74"/>
    </row>
    <row r="28" ht="18" customHeight="1" spans="1:247">
      <c r="A28" s="42"/>
      <c r="B28" s="42"/>
      <c r="C28" s="47" t="s">
        <v>42</v>
      </c>
      <c r="D28" s="47">
        <v>2.74</v>
      </c>
      <c r="E28" s="45"/>
      <c r="F28" s="47">
        <f>'回收率（熔炼） '!I14</f>
        <v>13.8</v>
      </c>
      <c r="G28" s="47"/>
      <c r="H28" s="11">
        <f t="shared" si="3"/>
        <v>16.54</v>
      </c>
      <c r="I28" s="48">
        <f>'平衡表（全厂）'!D29</f>
        <v>0</v>
      </c>
      <c r="J28" s="67">
        <f t="shared" si="2"/>
        <v>0</v>
      </c>
      <c r="K28" s="68"/>
      <c r="L28" s="65"/>
      <c r="M28" s="71"/>
      <c r="N28" s="71"/>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D28" s="65"/>
      <c r="DE28" s="65"/>
      <c r="DF28" s="65"/>
      <c r="DG28" s="65"/>
      <c r="DH28" s="65"/>
      <c r="DI28" s="65"/>
      <c r="DJ28" s="65"/>
      <c r="DK28" s="65"/>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c r="ER28" s="65"/>
      <c r="ES28" s="65"/>
      <c r="ET28" s="65"/>
      <c r="EU28" s="65"/>
      <c r="EV28" s="65"/>
      <c r="EW28" s="65"/>
      <c r="EX28" s="65"/>
      <c r="EY28" s="65"/>
      <c r="EZ28" s="65"/>
      <c r="FA28" s="65"/>
      <c r="FB28" s="65"/>
      <c r="FC28" s="65"/>
      <c r="FD28" s="65"/>
      <c r="FE28" s="65"/>
      <c r="FF28" s="65"/>
      <c r="FG28" s="65"/>
      <c r="FH28" s="65"/>
      <c r="FI28" s="65"/>
      <c r="FJ28" s="65"/>
      <c r="FK28" s="65"/>
      <c r="FL28" s="65"/>
      <c r="FM28" s="65"/>
      <c r="FN28" s="65"/>
      <c r="FO28" s="65"/>
      <c r="FP28" s="65"/>
      <c r="FQ28" s="65"/>
      <c r="FR28" s="65"/>
      <c r="FS28" s="65"/>
      <c r="FT28" s="65"/>
      <c r="FU28" s="65"/>
      <c r="FV28" s="65"/>
      <c r="FW28" s="65"/>
      <c r="FX28" s="65"/>
      <c r="FY28" s="65"/>
      <c r="FZ28" s="65"/>
      <c r="GA28" s="65"/>
      <c r="GB28" s="65"/>
      <c r="GC28" s="65"/>
      <c r="GD28" s="65"/>
      <c r="GE28" s="65"/>
      <c r="GF28" s="65"/>
      <c r="GG28" s="65"/>
      <c r="GH28" s="65"/>
      <c r="GI28" s="65"/>
      <c r="GJ28" s="65"/>
      <c r="GK28" s="65"/>
      <c r="GL28" s="65"/>
      <c r="GM28" s="65"/>
      <c r="GN28" s="65"/>
      <c r="GO28" s="65"/>
      <c r="GP28" s="65"/>
      <c r="GQ28" s="65"/>
      <c r="GR28" s="65"/>
      <c r="GS28" s="65"/>
      <c r="GT28" s="65"/>
      <c r="GU28" s="65"/>
      <c r="GV28" s="65"/>
      <c r="GW28" s="65"/>
      <c r="GX28" s="65"/>
      <c r="GY28" s="65"/>
      <c r="GZ28" s="65"/>
      <c r="HA28" s="65"/>
      <c r="HB28" s="65"/>
      <c r="HC28" s="65"/>
      <c r="HD28" s="65"/>
      <c r="HE28" s="65"/>
      <c r="HF28" s="65"/>
      <c r="HG28" s="65"/>
      <c r="HH28" s="65"/>
      <c r="HI28" s="65"/>
      <c r="HJ28" s="65"/>
      <c r="HK28" s="65"/>
      <c r="HL28" s="65"/>
      <c r="HM28" s="65"/>
      <c r="HN28" s="65"/>
      <c r="HO28" s="65"/>
      <c r="HP28" s="65"/>
      <c r="HQ28" s="65"/>
      <c r="HR28" s="65"/>
      <c r="HS28" s="65"/>
      <c r="HT28" s="65"/>
      <c r="HU28" s="65"/>
      <c r="HV28" s="65"/>
      <c r="HW28" s="65"/>
      <c r="HX28" s="65"/>
      <c r="HY28" s="65"/>
      <c r="HZ28" s="65"/>
      <c r="IA28" s="65"/>
      <c r="IB28" s="65"/>
      <c r="IC28" s="65"/>
      <c r="ID28" s="65"/>
      <c r="IE28" s="65"/>
      <c r="IF28" s="74"/>
      <c r="IG28" s="74"/>
      <c r="IH28" s="74"/>
      <c r="II28" s="74"/>
      <c r="IJ28" s="74"/>
      <c r="IK28" s="74"/>
      <c r="IL28" s="74"/>
      <c r="IM28" s="74"/>
    </row>
    <row r="29" ht="18" customHeight="1" spans="1:247">
      <c r="A29" s="42"/>
      <c r="B29" s="42"/>
      <c r="C29" s="47" t="s">
        <v>43</v>
      </c>
      <c r="D29" s="47">
        <v>0</v>
      </c>
      <c r="E29" s="45"/>
      <c r="F29" s="47">
        <f>'回收率（熔炼） '!I15</f>
        <v>26.74</v>
      </c>
      <c r="G29" s="47"/>
      <c r="H29" s="11">
        <f t="shared" si="3"/>
        <v>16.2</v>
      </c>
      <c r="I29" s="48">
        <f>'平衡表（全厂）'!D30</f>
        <v>10.54</v>
      </c>
      <c r="J29" s="67">
        <f t="shared" si="2"/>
        <v>0</v>
      </c>
      <c r="K29" s="68"/>
      <c r="L29" s="65"/>
      <c r="M29" s="71"/>
      <c r="N29" s="71"/>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5"/>
      <c r="DD29" s="65"/>
      <c r="DE29" s="65"/>
      <c r="DF29" s="65"/>
      <c r="DG29" s="65"/>
      <c r="DH29" s="65"/>
      <c r="DI29" s="65"/>
      <c r="DJ29" s="65"/>
      <c r="DK29" s="65"/>
      <c r="DL29" s="65"/>
      <c r="DM29" s="65"/>
      <c r="DN29" s="65"/>
      <c r="DO29" s="65"/>
      <c r="DP29" s="65"/>
      <c r="DQ29" s="65"/>
      <c r="DR29" s="65"/>
      <c r="DS29" s="65"/>
      <c r="DT29" s="65"/>
      <c r="DU29" s="65"/>
      <c r="DV29" s="65"/>
      <c r="DW29" s="65"/>
      <c r="DX29" s="65"/>
      <c r="DY29" s="65"/>
      <c r="DZ29" s="65"/>
      <c r="EA29" s="65"/>
      <c r="EB29" s="65"/>
      <c r="EC29" s="65"/>
      <c r="ED29" s="65"/>
      <c r="EE29" s="65"/>
      <c r="EF29" s="65"/>
      <c r="EG29" s="65"/>
      <c r="EH29" s="65"/>
      <c r="EI29" s="65"/>
      <c r="EJ29" s="65"/>
      <c r="EK29" s="65"/>
      <c r="EL29" s="65"/>
      <c r="EM29" s="65"/>
      <c r="EN29" s="65"/>
      <c r="EO29" s="65"/>
      <c r="EP29" s="65"/>
      <c r="EQ29" s="65"/>
      <c r="ER29" s="65"/>
      <c r="ES29" s="65"/>
      <c r="ET29" s="65"/>
      <c r="EU29" s="65"/>
      <c r="EV29" s="65"/>
      <c r="EW29" s="65"/>
      <c r="EX29" s="65"/>
      <c r="EY29" s="65"/>
      <c r="EZ29" s="65"/>
      <c r="FA29" s="65"/>
      <c r="FB29" s="65"/>
      <c r="FC29" s="65"/>
      <c r="FD29" s="65"/>
      <c r="FE29" s="65"/>
      <c r="FF29" s="65"/>
      <c r="FG29" s="65"/>
      <c r="FH29" s="65"/>
      <c r="FI29" s="65"/>
      <c r="FJ29" s="65"/>
      <c r="FK29" s="65"/>
      <c r="FL29" s="65"/>
      <c r="FM29" s="65"/>
      <c r="FN29" s="65"/>
      <c r="FO29" s="65"/>
      <c r="FP29" s="65"/>
      <c r="FQ29" s="65"/>
      <c r="FR29" s="65"/>
      <c r="FS29" s="65"/>
      <c r="FT29" s="65"/>
      <c r="FU29" s="65"/>
      <c r="FV29" s="65"/>
      <c r="FW29" s="65"/>
      <c r="FX29" s="65"/>
      <c r="FY29" s="65"/>
      <c r="FZ29" s="65"/>
      <c r="GA29" s="65"/>
      <c r="GB29" s="65"/>
      <c r="GC29" s="65"/>
      <c r="GD29" s="65"/>
      <c r="GE29" s="65"/>
      <c r="GF29" s="65"/>
      <c r="GG29" s="65"/>
      <c r="GH29" s="65"/>
      <c r="GI29" s="65"/>
      <c r="GJ29" s="65"/>
      <c r="GK29" s="65"/>
      <c r="GL29" s="65"/>
      <c r="GM29" s="65"/>
      <c r="GN29" s="65"/>
      <c r="GO29" s="65"/>
      <c r="GP29" s="65"/>
      <c r="GQ29" s="65"/>
      <c r="GR29" s="65"/>
      <c r="GS29" s="65"/>
      <c r="GT29" s="65"/>
      <c r="GU29" s="65"/>
      <c r="GV29" s="65"/>
      <c r="GW29" s="65"/>
      <c r="GX29" s="65"/>
      <c r="GY29" s="65"/>
      <c r="GZ29" s="65"/>
      <c r="HA29" s="65"/>
      <c r="HB29" s="65"/>
      <c r="HC29" s="65"/>
      <c r="HD29" s="65"/>
      <c r="HE29" s="65"/>
      <c r="HF29" s="65"/>
      <c r="HG29" s="65"/>
      <c r="HH29" s="65"/>
      <c r="HI29" s="65"/>
      <c r="HJ29" s="65"/>
      <c r="HK29" s="65"/>
      <c r="HL29" s="65"/>
      <c r="HM29" s="65"/>
      <c r="HN29" s="65"/>
      <c r="HO29" s="65"/>
      <c r="HP29" s="65"/>
      <c r="HQ29" s="65"/>
      <c r="HR29" s="65"/>
      <c r="HS29" s="65"/>
      <c r="HT29" s="65"/>
      <c r="HU29" s="65"/>
      <c r="HV29" s="65"/>
      <c r="HW29" s="65"/>
      <c r="HX29" s="65"/>
      <c r="HY29" s="65"/>
      <c r="HZ29" s="65"/>
      <c r="IA29" s="65"/>
      <c r="IB29" s="65"/>
      <c r="IC29" s="65"/>
      <c r="ID29" s="65"/>
      <c r="IE29" s="65"/>
      <c r="IF29" s="74"/>
      <c r="IG29" s="74"/>
      <c r="IH29" s="74"/>
      <c r="II29" s="74"/>
      <c r="IJ29" s="74"/>
      <c r="IK29" s="74"/>
      <c r="IL29" s="74"/>
      <c r="IM29" s="74"/>
    </row>
    <row r="30" ht="18" customHeight="1" spans="1:247">
      <c r="A30" s="42"/>
      <c r="B30" s="42"/>
      <c r="C30" s="47" t="s">
        <v>193</v>
      </c>
      <c r="D30" s="47">
        <v>0</v>
      </c>
      <c r="E30" s="45"/>
      <c r="F30" s="47">
        <f>'回收率（精炼） '!I22</f>
        <v>35.22</v>
      </c>
      <c r="G30" s="47"/>
      <c r="H30" s="11">
        <f>'回收率（熔炼） '!I16</f>
        <v>35.22</v>
      </c>
      <c r="I30" s="48">
        <v>0</v>
      </c>
      <c r="J30" s="67">
        <f t="shared" si="2"/>
        <v>0</v>
      </c>
      <c r="K30" s="68"/>
      <c r="L30" s="65"/>
      <c r="M30" s="71"/>
      <c r="N30" s="71"/>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5"/>
      <c r="DD30" s="65"/>
      <c r="DE30" s="65"/>
      <c r="DF30" s="65"/>
      <c r="DG30" s="65"/>
      <c r="DH30" s="65"/>
      <c r="DI30" s="65"/>
      <c r="DJ30" s="65"/>
      <c r="DK30" s="65"/>
      <c r="DL30" s="65"/>
      <c r="DM30" s="65"/>
      <c r="DN30" s="65"/>
      <c r="DO30" s="65"/>
      <c r="DP30" s="65"/>
      <c r="DQ30" s="65"/>
      <c r="DR30" s="65"/>
      <c r="DS30" s="65"/>
      <c r="DT30" s="65"/>
      <c r="DU30" s="65"/>
      <c r="DV30" s="65"/>
      <c r="DW30" s="65"/>
      <c r="DX30" s="65"/>
      <c r="DY30" s="65"/>
      <c r="DZ30" s="65"/>
      <c r="EA30" s="65"/>
      <c r="EB30" s="65"/>
      <c r="EC30" s="65"/>
      <c r="ED30" s="65"/>
      <c r="EE30" s="65"/>
      <c r="EF30" s="65"/>
      <c r="EG30" s="65"/>
      <c r="EH30" s="65"/>
      <c r="EI30" s="65"/>
      <c r="EJ30" s="65"/>
      <c r="EK30" s="65"/>
      <c r="EL30" s="65"/>
      <c r="EM30" s="65"/>
      <c r="EN30" s="65"/>
      <c r="EO30" s="65"/>
      <c r="EP30" s="65"/>
      <c r="EQ30" s="65"/>
      <c r="ER30" s="65"/>
      <c r="ES30" s="65"/>
      <c r="ET30" s="65"/>
      <c r="EU30" s="65"/>
      <c r="EV30" s="65"/>
      <c r="EW30" s="65"/>
      <c r="EX30" s="65"/>
      <c r="EY30" s="65"/>
      <c r="EZ30" s="65"/>
      <c r="FA30" s="65"/>
      <c r="FB30" s="65"/>
      <c r="FC30" s="65"/>
      <c r="FD30" s="65"/>
      <c r="FE30" s="65"/>
      <c r="FF30" s="65"/>
      <c r="FG30" s="65"/>
      <c r="FH30" s="65"/>
      <c r="FI30" s="65"/>
      <c r="FJ30" s="65"/>
      <c r="FK30" s="65"/>
      <c r="FL30" s="65"/>
      <c r="FM30" s="65"/>
      <c r="FN30" s="65"/>
      <c r="FO30" s="65"/>
      <c r="FP30" s="65"/>
      <c r="FQ30" s="65"/>
      <c r="FR30" s="65"/>
      <c r="FS30" s="65"/>
      <c r="FT30" s="65"/>
      <c r="FU30" s="65"/>
      <c r="FV30" s="65"/>
      <c r="FW30" s="65"/>
      <c r="FX30" s="65"/>
      <c r="FY30" s="65"/>
      <c r="FZ30" s="65"/>
      <c r="GA30" s="65"/>
      <c r="GB30" s="65"/>
      <c r="GC30" s="65"/>
      <c r="GD30" s="65"/>
      <c r="GE30" s="65"/>
      <c r="GF30" s="65"/>
      <c r="GG30" s="65"/>
      <c r="GH30" s="65"/>
      <c r="GI30" s="65"/>
      <c r="GJ30" s="65"/>
      <c r="GK30" s="65"/>
      <c r="GL30" s="65"/>
      <c r="GM30" s="65"/>
      <c r="GN30" s="65"/>
      <c r="GO30" s="65"/>
      <c r="GP30" s="65"/>
      <c r="GQ30" s="65"/>
      <c r="GR30" s="65"/>
      <c r="GS30" s="65"/>
      <c r="GT30" s="65"/>
      <c r="GU30" s="65"/>
      <c r="GV30" s="65"/>
      <c r="GW30" s="65"/>
      <c r="GX30" s="65"/>
      <c r="GY30" s="65"/>
      <c r="GZ30" s="65"/>
      <c r="HA30" s="65"/>
      <c r="HB30" s="65"/>
      <c r="HC30" s="65"/>
      <c r="HD30" s="65"/>
      <c r="HE30" s="65"/>
      <c r="HF30" s="65"/>
      <c r="HG30" s="65"/>
      <c r="HH30" s="65"/>
      <c r="HI30" s="65"/>
      <c r="HJ30" s="65"/>
      <c r="HK30" s="65"/>
      <c r="HL30" s="65"/>
      <c r="HM30" s="65"/>
      <c r="HN30" s="65"/>
      <c r="HO30" s="65"/>
      <c r="HP30" s="65"/>
      <c r="HQ30" s="65"/>
      <c r="HR30" s="65"/>
      <c r="HS30" s="65"/>
      <c r="HT30" s="65"/>
      <c r="HU30" s="65"/>
      <c r="HV30" s="65"/>
      <c r="HW30" s="65"/>
      <c r="HX30" s="65"/>
      <c r="HY30" s="65"/>
      <c r="HZ30" s="65"/>
      <c r="IA30" s="65"/>
      <c r="IB30" s="65"/>
      <c r="IC30" s="65"/>
      <c r="ID30" s="65"/>
      <c r="IE30" s="65"/>
      <c r="IF30" s="74"/>
      <c r="IG30" s="74"/>
      <c r="IH30" s="74"/>
      <c r="II30" s="74"/>
      <c r="IJ30" s="74"/>
      <c r="IK30" s="74"/>
      <c r="IL30" s="74"/>
      <c r="IM30" s="74"/>
    </row>
    <row r="31" ht="18" customHeight="1" spans="1:247">
      <c r="A31" s="42"/>
      <c r="B31" s="42"/>
      <c r="C31" s="47" t="s">
        <v>27</v>
      </c>
      <c r="D31" s="48">
        <v>148.32</v>
      </c>
      <c r="E31" s="45"/>
      <c r="F31" s="47">
        <f>'回收率（熔炼） '!I37</f>
        <v>61540.36</v>
      </c>
      <c r="G31" s="51">
        <f>-'回收率（熔炼） '!W37</f>
        <v>-61540.36</v>
      </c>
      <c r="H31" s="11">
        <f>D31+E31+F31+G31-I31</f>
        <v>0</v>
      </c>
      <c r="I31" s="48">
        <f>'平衡表（全厂）'!D14</f>
        <v>148.32</v>
      </c>
      <c r="J31" s="67">
        <f t="shared" si="2"/>
        <v>0</v>
      </c>
      <c r="K31" s="69"/>
      <c r="L31" s="65"/>
      <c r="M31" s="71"/>
      <c r="N31" s="71"/>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DN31" s="65"/>
      <c r="DO31" s="65"/>
      <c r="DP31" s="65"/>
      <c r="DQ31" s="65"/>
      <c r="DR31" s="65"/>
      <c r="DS31" s="65"/>
      <c r="DT31" s="65"/>
      <c r="DU31" s="65"/>
      <c r="DV31" s="65"/>
      <c r="DW31" s="65"/>
      <c r="DX31" s="65"/>
      <c r="DY31" s="65"/>
      <c r="DZ31" s="65"/>
      <c r="EA31" s="65"/>
      <c r="EB31" s="65"/>
      <c r="EC31" s="65"/>
      <c r="ED31" s="65"/>
      <c r="EE31" s="65"/>
      <c r="EF31" s="65"/>
      <c r="EG31" s="65"/>
      <c r="EH31" s="65"/>
      <c r="EI31" s="65"/>
      <c r="EJ31" s="65"/>
      <c r="EK31" s="65"/>
      <c r="EL31" s="65"/>
      <c r="EM31" s="65"/>
      <c r="EN31" s="65"/>
      <c r="EO31" s="65"/>
      <c r="EP31" s="65"/>
      <c r="EQ31" s="65"/>
      <c r="ER31" s="65"/>
      <c r="ES31" s="65"/>
      <c r="ET31" s="65"/>
      <c r="EU31" s="65"/>
      <c r="EV31" s="65"/>
      <c r="EW31" s="65"/>
      <c r="EX31" s="65"/>
      <c r="EY31" s="65"/>
      <c r="EZ31" s="65"/>
      <c r="FA31" s="65"/>
      <c r="FB31" s="65"/>
      <c r="FC31" s="65"/>
      <c r="FD31" s="65"/>
      <c r="FE31" s="65"/>
      <c r="FF31" s="65"/>
      <c r="FG31" s="65"/>
      <c r="FH31" s="65"/>
      <c r="FI31" s="65"/>
      <c r="FJ31" s="65"/>
      <c r="FK31" s="65"/>
      <c r="FL31" s="65"/>
      <c r="FM31" s="65"/>
      <c r="FN31" s="65"/>
      <c r="FO31" s="65"/>
      <c r="FP31" s="65"/>
      <c r="FQ31" s="65"/>
      <c r="FR31" s="65"/>
      <c r="FS31" s="65"/>
      <c r="FT31" s="65"/>
      <c r="FU31" s="65"/>
      <c r="FV31" s="65"/>
      <c r="FW31" s="65"/>
      <c r="FX31" s="65"/>
      <c r="FY31" s="65"/>
      <c r="FZ31" s="65"/>
      <c r="GA31" s="65"/>
      <c r="GB31" s="65"/>
      <c r="GC31" s="65"/>
      <c r="GD31" s="65"/>
      <c r="GE31" s="65"/>
      <c r="GF31" s="65"/>
      <c r="GG31" s="65"/>
      <c r="GH31" s="65"/>
      <c r="GI31" s="65"/>
      <c r="GJ31" s="65"/>
      <c r="GK31" s="65"/>
      <c r="GL31" s="65"/>
      <c r="GM31" s="65"/>
      <c r="GN31" s="65"/>
      <c r="GO31" s="65"/>
      <c r="GP31" s="65"/>
      <c r="GQ31" s="65"/>
      <c r="GR31" s="65"/>
      <c r="GS31" s="65"/>
      <c r="GT31" s="65"/>
      <c r="GU31" s="65"/>
      <c r="GV31" s="65"/>
      <c r="GW31" s="65"/>
      <c r="GX31" s="65"/>
      <c r="GY31" s="65"/>
      <c r="GZ31" s="65"/>
      <c r="HA31" s="65"/>
      <c r="HB31" s="65"/>
      <c r="HC31" s="65"/>
      <c r="HD31" s="65"/>
      <c r="HE31" s="65"/>
      <c r="HF31" s="65"/>
      <c r="HG31" s="65"/>
      <c r="HH31" s="65"/>
      <c r="HI31" s="65"/>
      <c r="HJ31" s="65"/>
      <c r="HK31" s="65"/>
      <c r="HL31" s="65"/>
      <c r="HM31" s="65"/>
      <c r="HN31" s="65"/>
      <c r="HO31" s="65"/>
      <c r="HP31" s="65"/>
      <c r="HQ31" s="65"/>
      <c r="HR31" s="65"/>
      <c r="HS31" s="65"/>
      <c r="HT31" s="65"/>
      <c r="HU31" s="65"/>
      <c r="HV31" s="65"/>
      <c r="HW31" s="65"/>
      <c r="HX31" s="65"/>
      <c r="HY31" s="65"/>
      <c r="HZ31" s="65"/>
      <c r="IA31" s="65"/>
      <c r="IB31" s="65"/>
      <c r="IC31" s="65"/>
      <c r="ID31" s="65"/>
      <c r="IE31" s="65"/>
      <c r="IF31" s="74"/>
      <c r="IG31" s="74"/>
      <c r="IH31" s="74"/>
      <c r="II31" s="74"/>
      <c r="IJ31" s="74"/>
      <c r="IK31" s="74"/>
      <c r="IL31" s="74"/>
      <c r="IM31" s="74"/>
    </row>
    <row r="32" ht="18" customHeight="1" spans="1:247">
      <c r="A32" s="42"/>
      <c r="B32" s="42"/>
      <c r="C32" s="47" t="s">
        <v>293</v>
      </c>
      <c r="D32" s="47">
        <v>64.01</v>
      </c>
      <c r="E32" s="45"/>
      <c r="F32" s="47">
        <v>209.26</v>
      </c>
      <c r="G32" s="45"/>
      <c r="H32" s="11">
        <f t="shared" ref="H32:H42" si="4">D32+E32+F32+G32-I32</f>
        <v>69.28</v>
      </c>
      <c r="I32" s="60">
        <f>'平衡表（全厂）'!D31</f>
        <v>203.99</v>
      </c>
      <c r="J32" s="67">
        <f t="shared" si="2"/>
        <v>0</v>
      </c>
      <c r="K32" s="69" t="s">
        <v>294</v>
      </c>
      <c r="L32" s="65"/>
      <c r="M32" s="71"/>
      <c r="N32" s="71"/>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c r="FZ32" s="65"/>
      <c r="GA32" s="65"/>
      <c r="GB32" s="65"/>
      <c r="GC32" s="65"/>
      <c r="GD32" s="65"/>
      <c r="GE32" s="65"/>
      <c r="GF32" s="65"/>
      <c r="GG32" s="65"/>
      <c r="GH32" s="65"/>
      <c r="GI32" s="65"/>
      <c r="GJ32" s="65"/>
      <c r="GK32" s="65"/>
      <c r="GL32" s="65"/>
      <c r="GM32" s="65"/>
      <c r="GN32" s="65"/>
      <c r="GO32" s="65"/>
      <c r="GP32" s="65"/>
      <c r="GQ32" s="65"/>
      <c r="GR32" s="65"/>
      <c r="GS32" s="65"/>
      <c r="GT32" s="65"/>
      <c r="GU32" s="65"/>
      <c r="GV32" s="65"/>
      <c r="GW32" s="65"/>
      <c r="GX32" s="65"/>
      <c r="GY32" s="65"/>
      <c r="GZ32" s="65"/>
      <c r="HA32" s="65"/>
      <c r="HB32" s="65"/>
      <c r="HC32" s="65"/>
      <c r="HD32" s="65"/>
      <c r="HE32" s="65"/>
      <c r="HF32" s="65"/>
      <c r="HG32" s="65"/>
      <c r="HH32" s="65"/>
      <c r="HI32" s="65"/>
      <c r="HJ32" s="65"/>
      <c r="HK32" s="65"/>
      <c r="HL32" s="65"/>
      <c r="HM32" s="65"/>
      <c r="HN32" s="65"/>
      <c r="HO32" s="65"/>
      <c r="HP32" s="65"/>
      <c r="HQ32" s="65"/>
      <c r="HR32" s="65"/>
      <c r="HS32" s="65"/>
      <c r="HT32" s="65"/>
      <c r="HU32" s="65"/>
      <c r="HV32" s="65"/>
      <c r="HW32" s="65"/>
      <c r="HX32" s="65"/>
      <c r="HY32" s="65"/>
      <c r="HZ32" s="65"/>
      <c r="IA32" s="65"/>
      <c r="IB32" s="65"/>
      <c r="IC32" s="65"/>
      <c r="ID32" s="65"/>
      <c r="IE32" s="65"/>
      <c r="IF32" s="74"/>
      <c r="IG32" s="74"/>
      <c r="IH32" s="74"/>
      <c r="II32" s="74"/>
      <c r="IJ32" s="74"/>
      <c r="IK32" s="74"/>
      <c r="IL32" s="74"/>
      <c r="IM32" s="74"/>
    </row>
    <row r="33" ht="18" customHeight="1" spans="1:247">
      <c r="A33" s="42"/>
      <c r="B33" s="42"/>
      <c r="C33" s="47" t="s">
        <v>295</v>
      </c>
      <c r="D33" s="47">
        <v>0</v>
      </c>
      <c r="E33" s="45"/>
      <c r="F33" s="47">
        <v>52.61</v>
      </c>
      <c r="G33" s="45"/>
      <c r="H33" s="11">
        <f t="shared" si="4"/>
        <v>52.61</v>
      </c>
      <c r="I33" s="60">
        <f>'平衡表（全厂）'!D32</f>
        <v>0</v>
      </c>
      <c r="J33" s="61">
        <f t="shared" si="2"/>
        <v>0</v>
      </c>
      <c r="K33" s="69" t="s">
        <v>296</v>
      </c>
      <c r="L33" s="65"/>
      <c r="M33" s="71"/>
      <c r="N33" s="71"/>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65"/>
      <c r="BY33" s="65"/>
      <c r="BZ33" s="65"/>
      <c r="CA33" s="65"/>
      <c r="CB33" s="65"/>
      <c r="CC33" s="65"/>
      <c r="CD33" s="65"/>
      <c r="CE33" s="65"/>
      <c r="CF33" s="65"/>
      <c r="CG33" s="65"/>
      <c r="CH33" s="65"/>
      <c r="CI33" s="65"/>
      <c r="CJ33" s="65"/>
      <c r="CK33" s="65"/>
      <c r="CL33" s="65"/>
      <c r="CM33" s="65"/>
      <c r="CN33" s="65"/>
      <c r="CO33" s="65"/>
      <c r="CP33" s="65"/>
      <c r="CQ33" s="65"/>
      <c r="CR33" s="65"/>
      <c r="CS33" s="65"/>
      <c r="CT33" s="65"/>
      <c r="CU33" s="65"/>
      <c r="CV33" s="65"/>
      <c r="CW33" s="65"/>
      <c r="CX33" s="65"/>
      <c r="CY33" s="65"/>
      <c r="CZ33" s="65"/>
      <c r="DA33" s="65"/>
      <c r="DB33" s="65"/>
      <c r="DC33" s="65"/>
      <c r="DD33" s="65"/>
      <c r="DE33" s="65"/>
      <c r="DF33" s="65"/>
      <c r="DG33" s="65"/>
      <c r="DH33" s="65"/>
      <c r="DI33" s="65"/>
      <c r="DJ33" s="65"/>
      <c r="DK33" s="65"/>
      <c r="DL33" s="65"/>
      <c r="DM33" s="65"/>
      <c r="DN33" s="65"/>
      <c r="DO33" s="65"/>
      <c r="DP33" s="65"/>
      <c r="DQ33" s="65"/>
      <c r="DR33" s="65"/>
      <c r="DS33" s="65"/>
      <c r="DT33" s="65"/>
      <c r="DU33" s="65"/>
      <c r="DV33" s="65"/>
      <c r="DW33" s="65"/>
      <c r="DX33" s="65"/>
      <c r="DY33" s="65"/>
      <c r="DZ33" s="65"/>
      <c r="EA33" s="65"/>
      <c r="EB33" s="65"/>
      <c r="EC33" s="65"/>
      <c r="ED33" s="65"/>
      <c r="EE33" s="65"/>
      <c r="EF33" s="65"/>
      <c r="EG33" s="65"/>
      <c r="EH33" s="65"/>
      <c r="EI33" s="65"/>
      <c r="EJ33" s="65"/>
      <c r="EK33" s="65"/>
      <c r="EL33" s="65"/>
      <c r="EM33" s="65"/>
      <c r="EN33" s="65"/>
      <c r="EO33" s="65"/>
      <c r="EP33" s="65"/>
      <c r="EQ33" s="65"/>
      <c r="ER33" s="65"/>
      <c r="ES33" s="65"/>
      <c r="ET33" s="65"/>
      <c r="EU33" s="65"/>
      <c r="EV33" s="65"/>
      <c r="EW33" s="65"/>
      <c r="EX33" s="65"/>
      <c r="EY33" s="65"/>
      <c r="EZ33" s="65"/>
      <c r="FA33" s="65"/>
      <c r="FB33" s="65"/>
      <c r="FC33" s="65"/>
      <c r="FD33" s="65"/>
      <c r="FE33" s="65"/>
      <c r="FF33" s="65"/>
      <c r="FG33" s="65"/>
      <c r="FH33" s="65"/>
      <c r="FI33" s="65"/>
      <c r="FJ33" s="65"/>
      <c r="FK33" s="65"/>
      <c r="FL33" s="65"/>
      <c r="FM33" s="65"/>
      <c r="FN33" s="65"/>
      <c r="FO33" s="65"/>
      <c r="FP33" s="65"/>
      <c r="FQ33" s="65"/>
      <c r="FR33" s="65"/>
      <c r="FS33" s="65"/>
      <c r="FT33" s="65"/>
      <c r="FU33" s="65"/>
      <c r="FV33" s="65"/>
      <c r="FW33" s="65"/>
      <c r="FX33" s="65"/>
      <c r="FY33" s="65"/>
      <c r="FZ33" s="65"/>
      <c r="GA33" s="65"/>
      <c r="GB33" s="65"/>
      <c r="GC33" s="65"/>
      <c r="GD33" s="65"/>
      <c r="GE33" s="65"/>
      <c r="GF33" s="65"/>
      <c r="GG33" s="65"/>
      <c r="GH33" s="65"/>
      <c r="GI33" s="65"/>
      <c r="GJ33" s="65"/>
      <c r="GK33" s="65"/>
      <c r="GL33" s="65"/>
      <c r="GM33" s="65"/>
      <c r="GN33" s="65"/>
      <c r="GO33" s="65"/>
      <c r="GP33" s="65"/>
      <c r="GQ33" s="65"/>
      <c r="GR33" s="65"/>
      <c r="GS33" s="65"/>
      <c r="GT33" s="65"/>
      <c r="GU33" s="65"/>
      <c r="GV33" s="65"/>
      <c r="GW33" s="65"/>
      <c r="GX33" s="65"/>
      <c r="GY33" s="65"/>
      <c r="GZ33" s="65"/>
      <c r="HA33" s="65"/>
      <c r="HB33" s="65"/>
      <c r="HC33" s="65"/>
      <c r="HD33" s="65"/>
      <c r="HE33" s="65"/>
      <c r="HF33" s="65"/>
      <c r="HG33" s="65"/>
      <c r="HH33" s="65"/>
      <c r="HI33" s="65"/>
      <c r="HJ33" s="65"/>
      <c r="HK33" s="65"/>
      <c r="HL33" s="65"/>
      <c r="HM33" s="65"/>
      <c r="HN33" s="65"/>
      <c r="HO33" s="65"/>
      <c r="HP33" s="65"/>
      <c r="HQ33" s="65"/>
      <c r="HR33" s="65"/>
      <c r="HS33" s="65"/>
      <c r="HT33" s="65"/>
      <c r="HU33" s="65"/>
      <c r="HV33" s="65"/>
      <c r="HW33" s="65"/>
      <c r="HX33" s="65"/>
      <c r="HY33" s="65"/>
      <c r="HZ33" s="65"/>
      <c r="IA33" s="65"/>
      <c r="IB33" s="65"/>
      <c r="IC33" s="65"/>
      <c r="ID33" s="65"/>
      <c r="IE33" s="65"/>
      <c r="IF33" s="74"/>
      <c r="IG33" s="74"/>
      <c r="IH33" s="74"/>
      <c r="II33" s="74"/>
      <c r="IJ33" s="74"/>
      <c r="IK33" s="74"/>
      <c r="IL33" s="74"/>
      <c r="IM33" s="74"/>
    </row>
    <row r="34" ht="18" customHeight="1" spans="1:247">
      <c r="A34" s="42"/>
      <c r="B34" s="42"/>
      <c r="C34" s="47" t="s">
        <v>297</v>
      </c>
      <c r="D34" s="47">
        <v>5683.39</v>
      </c>
      <c r="E34" s="45"/>
      <c r="F34" s="47">
        <v>548.68</v>
      </c>
      <c r="G34" s="45"/>
      <c r="H34" s="11">
        <f t="shared" si="4"/>
        <v>0</v>
      </c>
      <c r="I34" s="60">
        <f>'平衡表（全厂）'!D33</f>
        <v>6232.07</v>
      </c>
      <c r="J34" s="61">
        <f t="shared" si="2"/>
        <v>0</v>
      </c>
      <c r="K34" s="69"/>
      <c r="L34" s="65"/>
      <c r="M34" s="71"/>
      <c r="N34" s="71"/>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5"/>
      <c r="CW34" s="65"/>
      <c r="CX34" s="65"/>
      <c r="CY34" s="65"/>
      <c r="CZ34" s="65"/>
      <c r="DA34" s="65"/>
      <c r="DB34" s="65"/>
      <c r="DC34" s="65"/>
      <c r="DD34" s="65"/>
      <c r="DE34" s="65"/>
      <c r="DF34" s="65"/>
      <c r="DG34" s="65"/>
      <c r="DH34" s="65"/>
      <c r="DI34" s="65"/>
      <c r="DJ34" s="65"/>
      <c r="DK34" s="65"/>
      <c r="DL34" s="65"/>
      <c r="DM34" s="65"/>
      <c r="DN34" s="65"/>
      <c r="DO34" s="65"/>
      <c r="DP34" s="65"/>
      <c r="DQ34" s="65"/>
      <c r="DR34" s="65"/>
      <c r="DS34" s="65"/>
      <c r="DT34" s="65"/>
      <c r="DU34" s="65"/>
      <c r="DV34" s="65"/>
      <c r="DW34" s="65"/>
      <c r="DX34" s="65"/>
      <c r="DY34" s="65"/>
      <c r="DZ34" s="65"/>
      <c r="EA34" s="65"/>
      <c r="EB34" s="65"/>
      <c r="EC34" s="65"/>
      <c r="ED34" s="65"/>
      <c r="EE34" s="65"/>
      <c r="EF34" s="65"/>
      <c r="EG34" s="65"/>
      <c r="EH34" s="65"/>
      <c r="EI34" s="65"/>
      <c r="EJ34" s="65"/>
      <c r="EK34" s="65"/>
      <c r="EL34" s="65"/>
      <c r="EM34" s="65"/>
      <c r="EN34" s="65"/>
      <c r="EO34" s="65"/>
      <c r="EP34" s="65"/>
      <c r="EQ34" s="65"/>
      <c r="ER34" s="65"/>
      <c r="ES34" s="65"/>
      <c r="ET34" s="65"/>
      <c r="EU34" s="65"/>
      <c r="EV34" s="65"/>
      <c r="EW34" s="65"/>
      <c r="EX34" s="65"/>
      <c r="EY34" s="65"/>
      <c r="EZ34" s="65"/>
      <c r="FA34" s="65"/>
      <c r="FB34" s="65"/>
      <c r="FC34" s="65"/>
      <c r="FD34" s="65"/>
      <c r="FE34" s="65"/>
      <c r="FF34" s="65"/>
      <c r="FG34" s="65"/>
      <c r="FH34" s="65"/>
      <c r="FI34" s="65"/>
      <c r="FJ34" s="65"/>
      <c r="FK34" s="65"/>
      <c r="FL34" s="65"/>
      <c r="FM34" s="65"/>
      <c r="FN34" s="65"/>
      <c r="FO34" s="65"/>
      <c r="FP34" s="65"/>
      <c r="FQ34" s="65"/>
      <c r="FR34" s="65"/>
      <c r="FS34" s="65"/>
      <c r="FT34" s="65"/>
      <c r="FU34" s="65"/>
      <c r="FV34" s="65"/>
      <c r="FW34" s="65"/>
      <c r="FX34" s="65"/>
      <c r="FY34" s="65"/>
      <c r="FZ34" s="65"/>
      <c r="GA34" s="65"/>
      <c r="GB34" s="65"/>
      <c r="GC34" s="65"/>
      <c r="GD34" s="65"/>
      <c r="GE34" s="65"/>
      <c r="GF34" s="65"/>
      <c r="GG34" s="65"/>
      <c r="GH34" s="65"/>
      <c r="GI34" s="65"/>
      <c r="GJ34" s="65"/>
      <c r="GK34" s="65"/>
      <c r="GL34" s="65"/>
      <c r="GM34" s="65"/>
      <c r="GN34" s="65"/>
      <c r="GO34" s="65"/>
      <c r="GP34" s="65"/>
      <c r="GQ34" s="65"/>
      <c r="GR34" s="65"/>
      <c r="GS34" s="65"/>
      <c r="GT34" s="65"/>
      <c r="GU34" s="65"/>
      <c r="GV34" s="65"/>
      <c r="GW34" s="65"/>
      <c r="GX34" s="65"/>
      <c r="GY34" s="65"/>
      <c r="GZ34" s="65"/>
      <c r="HA34" s="65"/>
      <c r="HB34" s="65"/>
      <c r="HC34" s="65"/>
      <c r="HD34" s="65"/>
      <c r="HE34" s="65"/>
      <c r="HF34" s="65"/>
      <c r="HG34" s="65"/>
      <c r="HH34" s="65"/>
      <c r="HI34" s="65"/>
      <c r="HJ34" s="65"/>
      <c r="HK34" s="65"/>
      <c r="HL34" s="65"/>
      <c r="HM34" s="65"/>
      <c r="HN34" s="65"/>
      <c r="HO34" s="65"/>
      <c r="HP34" s="65"/>
      <c r="HQ34" s="65"/>
      <c r="HR34" s="65"/>
      <c r="HS34" s="65"/>
      <c r="HT34" s="65"/>
      <c r="HU34" s="65"/>
      <c r="HV34" s="65"/>
      <c r="HW34" s="65"/>
      <c r="HX34" s="65"/>
      <c r="HY34" s="65"/>
      <c r="HZ34" s="65"/>
      <c r="IA34" s="65"/>
      <c r="IB34" s="65"/>
      <c r="IC34" s="65"/>
      <c r="ID34" s="65"/>
      <c r="IE34" s="65"/>
      <c r="IF34" s="74"/>
      <c r="IG34" s="74"/>
      <c r="IH34" s="74"/>
      <c r="II34" s="74"/>
      <c r="IJ34" s="74"/>
      <c r="IK34" s="74"/>
      <c r="IL34" s="74"/>
      <c r="IM34" s="74"/>
    </row>
    <row r="35" ht="18" customHeight="1" spans="1:247">
      <c r="A35" s="42"/>
      <c r="B35" s="42"/>
      <c r="C35" s="47" t="s">
        <v>298</v>
      </c>
      <c r="D35" s="47">
        <v>4485.1</v>
      </c>
      <c r="E35" s="45"/>
      <c r="F35" s="47">
        <f>-G66</f>
        <v>1306.28</v>
      </c>
      <c r="G35" s="45"/>
      <c r="H35" s="11">
        <f t="shared" si="4"/>
        <v>1633.38</v>
      </c>
      <c r="I35" s="60">
        <f>'平衡表（全厂）'!D34</f>
        <v>4158</v>
      </c>
      <c r="J35" s="61">
        <f t="shared" si="2"/>
        <v>0</v>
      </c>
      <c r="K35" s="69"/>
      <c r="L35" s="65"/>
      <c r="M35" s="71"/>
      <c r="N35" s="71"/>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65"/>
      <c r="BY35" s="65"/>
      <c r="BZ35" s="65"/>
      <c r="CA35" s="65"/>
      <c r="CB35" s="65"/>
      <c r="CC35" s="65"/>
      <c r="CD35" s="65"/>
      <c r="CE35" s="65"/>
      <c r="CF35" s="65"/>
      <c r="CG35" s="65"/>
      <c r="CH35" s="65"/>
      <c r="CI35" s="65"/>
      <c r="CJ35" s="65"/>
      <c r="CK35" s="65"/>
      <c r="CL35" s="65"/>
      <c r="CM35" s="65"/>
      <c r="CN35" s="65"/>
      <c r="CO35" s="65"/>
      <c r="CP35" s="65"/>
      <c r="CQ35" s="65"/>
      <c r="CR35" s="65"/>
      <c r="CS35" s="65"/>
      <c r="CT35" s="65"/>
      <c r="CU35" s="65"/>
      <c r="CV35" s="65"/>
      <c r="CW35" s="65"/>
      <c r="CX35" s="65"/>
      <c r="CY35" s="65"/>
      <c r="CZ35" s="65"/>
      <c r="DA35" s="65"/>
      <c r="DB35" s="65"/>
      <c r="DC35" s="65"/>
      <c r="DD35" s="65"/>
      <c r="DE35" s="65"/>
      <c r="DF35" s="65"/>
      <c r="DG35" s="65"/>
      <c r="DH35" s="65"/>
      <c r="DI35" s="65"/>
      <c r="DJ35" s="65"/>
      <c r="DK35" s="65"/>
      <c r="DL35" s="65"/>
      <c r="DM35" s="65"/>
      <c r="DN35" s="65"/>
      <c r="DO35" s="65"/>
      <c r="DP35" s="65"/>
      <c r="DQ35" s="65"/>
      <c r="DR35" s="65"/>
      <c r="DS35" s="65"/>
      <c r="DT35" s="65"/>
      <c r="DU35" s="65"/>
      <c r="DV35" s="65"/>
      <c r="DW35" s="65"/>
      <c r="DX35" s="65"/>
      <c r="DY35" s="65"/>
      <c r="DZ35" s="65"/>
      <c r="EA35" s="65"/>
      <c r="EB35" s="65"/>
      <c r="EC35" s="65"/>
      <c r="ED35" s="65"/>
      <c r="EE35" s="65"/>
      <c r="EF35" s="65"/>
      <c r="EG35" s="65"/>
      <c r="EH35" s="65"/>
      <c r="EI35" s="65"/>
      <c r="EJ35" s="65"/>
      <c r="EK35" s="65"/>
      <c r="EL35" s="65"/>
      <c r="EM35" s="65"/>
      <c r="EN35" s="65"/>
      <c r="EO35" s="65"/>
      <c r="EP35" s="65"/>
      <c r="EQ35" s="65"/>
      <c r="ER35" s="65"/>
      <c r="ES35" s="65"/>
      <c r="ET35" s="65"/>
      <c r="EU35" s="65"/>
      <c r="EV35" s="65"/>
      <c r="EW35" s="65"/>
      <c r="EX35" s="65"/>
      <c r="EY35" s="65"/>
      <c r="EZ35" s="65"/>
      <c r="FA35" s="65"/>
      <c r="FB35" s="65"/>
      <c r="FC35" s="65"/>
      <c r="FD35" s="65"/>
      <c r="FE35" s="65"/>
      <c r="FF35" s="65"/>
      <c r="FG35" s="65"/>
      <c r="FH35" s="65"/>
      <c r="FI35" s="65"/>
      <c r="FJ35" s="65"/>
      <c r="FK35" s="65"/>
      <c r="FL35" s="65"/>
      <c r="FM35" s="65"/>
      <c r="FN35" s="65"/>
      <c r="FO35" s="65"/>
      <c r="FP35" s="65"/>
      <c r="FQ35" s="65"/>
      <c r="FR35" s="65"/>
      <c r="FS35" s="65"/>
      <c r="FT35" s="65"/>
      <c r="FU35" s="65"/>
      <c r="FV35" s="65"/>
      <c r="FW35" s="65"/>
      <c r="FX35" s="65"/>
      <c r="FY35" s="65"/>
      <c r="FZ35" s="65"/>
      <c r="GA35" s="65"/>
      <c r="GB35" s="65"/>
      <c r="GC35" s="65"/>
      <c r="GD35" s="65"/>
      <c r="GE35" s="65"/>
      <c r="GF35" s="65"/>
      <c r="GG35" s="65"/>
      <c r="GH35" s="65"/>
      <c r="GI35" s="65"/>
      <c r="GJ35" s="65"/>
      <c r="GK35" s="65"/>
      <c r="GL35" s="65"/>
      <c r="GM35" s="65"/>
      <c r="GN35" s="65"/>
      <c r="GO35" s="65"/>
      <c r="GP35" s="65"/>
      <c r="GQ35" s="65"/>
      <c r="GR35" s="65"/>
      <c r="GS35" s="65"/>
      <c r="GT35" s="65"/>
      <c r="GU35" s="65"/>
      <c r="GV35" s="65"/>
      <c r="GW35" s="65"/>
      <c r="GX35" s="65"/>
      <c r="GY35" s="65"/>
      <c r="GZ35" s="65"/>
      <c r="HA35" s="65"/>
      <c r="HB35" s="65"/>
      <c r="HC35" s="65"/>
      <c r="HD35" s="65"/>
      <c r="HE35" s="65"/>
      <c r="HF35" s="65"/>
      <c r="HG35" s="65"/>
      <c r="HH35" s="65"/>
      <c r="HI35" s="65"/>
      <c r="HJ35" s="65"/>
      <c r="HK35" s="65"/>
      <c r="HL35" s="65"/>
      <c r="HM35" s="65"/>
      <c r="HN35" s="65"/>
      <c r="HO35" s="65"/>
      <c r="HP35" s="65"/>
      <c r="HQ35" s="65"/>
      <c r="HR35" s="65"/>
      <c r="HS35" s="65"/>
      <c r="HT35" s="65"/>
      <c r="HU35" s="65"/>
      <c r="HV35" s="65"/>
      <c r="HW35" s="65"/>
      <c r="HX35" s="65"/>
      <c r="HY35" s="65"/>
      <c r="HZ35" s="65"/>
      <c r="IA35" s="65"/>
      <c r="IB35" s="65"/>
      <c r="IC35" s="65"/>
      <c r="ID35" s="65"/>
      <c r="IE35" s="65"/>
      <c r="IF35" s="74"/>
      <c r="IG35" s="74"/>
      <c r="IH35" s="74"/>
      <c r="II35" s="74"/>
      <c r="IJ35" s="74"/>
      <c r="IK35" s="74"/>
      <c r="IL35" s="74"/>
      <c r="IM35" s="74"/>
    </row>
    <row r="36" ht="18" customHeight="1" spans="1:247">
      <c r="A36" s="42"/>
      <c r="B36" s="42"/>
      <c r="C36" s="47" t="s">
        <v>48</v>
      </c>
      <c r="D36" s="47">
        <v>0</v>
      </c>
      <c r="E36" s="45"/>
      <c r="F36" s="47"/>
      <c r="G36" s="45">
        <f>-G67</f>
        <v>34.68</v>
      </c>
      <c r="H36" s="11">
        <f t="shared" si="4"/>
        <v>34.68</v>
      </c>
      <c r="I36" s="60">
        <f>'平衡表（全厂）'!D35</f>
        <v>0</v>
      </c>
      <c r="J36" s="61">
        <f t="shared" si="2"/>
        <v>0</v>
      </c>
      <c r="K36" s="69"/>
      <c r="L36" s="65"/>
      <c r="M36" s="71"/>
      <c r="N36" s="71"/>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c r="CX36" s="65"/>
      <c r="CY36" s="65"/>
      <c r="CZ36" s="65"/>
      <c r="DA36" s="65"/>
      <c r="DB36" s="65"/>
      <c r="DC36" s="65"/>
      <c r="DD36" s="65"/>
      <c r="DE36" s="65"/>
      <c r="DF36" s="65"/>
      <c r="DG36" s="65"/>
      <c r="DH36" s="65"/>
      <c r="DI36" s="65"/>
      <c r="DJ36" s="65"/>
      <c r="DK36" s="65"/>
      <c r="DL36" s="65"/>
      <c r="DM36" s="65"/>
      <c r="DN36" s="65"/>
      <c r="DO36" s="65"/>
      <c r="DP36" s="65"/>
      <c r="DQ36" s="65"/>
      <c r="DR36" s="65"/>
      <c r="DS36" s="65"/>
      <c r="DT36" s="65"/>
      <c r="DU36" s="65"/>
      <c r="DV36" s="65"/>
      <c r="DW36" s="65"/>
      <c r="DX36" s="65"/>
      <c r="DY36" s="65"/>
      <c r="DZ36" s="65"/>
      <c r="EA36" s="65"/>
      <c r="EB36" s="65"/>
      <c r="EC36" s="65"/>
      <c r="ED36" s="65"/>
      <c r="EE36" s="65"/>
      <c r="EF36" s="65"/>
      <c r="EG36" s="65"/>
      <c r="EH36" s="65"/>
      <c r="EI36" s="65"/>
      <c r="EJ36" s="65"/>
      <c r="EK36" s="65"/>
      <c r="EL36" s="65"/>
      <c r="EM36" s="65"/>
      <c r="EN36" s="65"/>
      <c r="EO36" s="65"/>
      <c r="EP36" s="65"/>
      <c r="EQ36" s="65"/>
      <c r="ER36" s="65"/>
      <c r="ES36" s="65"/>
      <c r="ET36" s="65"/>
      <c r="EU36" s="65"/>
      <c r="EV36" s="65"/>
      <c r="EW36" s="65"/>
      <c r="EX36" s="65"/>
      <c r="EY36" s="65"/>
      <c r="EZ36" s="65"/>
      <c r="FA36" s="65"/>
      <c r="FB36" s="65"/>
      <c r="FC36" s="65"/>
      <c r="FD36" s="65"/>
      <c r="FE36" s="65"/>
      <c r="FF36" s="65"/>
      <c r="FG36" s="65"/>
      <c r="FH36" s="65"/>
      <c r="FI36" s="65"/>
      <c r="FJ36" s="65"/>
      <c r="FK36" s="65"/>
      <c r="FL36" s="65"/>
      <c r="FM36" s="65"/>
      <c r="FN36" s="65"/>
      <c r="FO36" s="65"/>
      <c r="FP36" s="65"/>
      <c r="FQ36" s="65"/>
      <c r="FR36" s="65"/>
      <c r="FS36" s="65"/>
      <c r="FT36" s="65"/>
      <c r="FU36" s="65"/>
      <c r="FV36" s="65"/>
      <c r="FW36" s="65"/>
      <c r="FX36" s="65"/>
      <c r="FY36" s="65"/>
      <c r="FZ36" s="65"/>
      <c r="GA36" s="65"/>
      <c r="GB36" s="65"/>
      <c r="GC36" s="65"/>
      <c r="GD36" s="65"/>
      <c r="GE36" s="65"/>
      <c r="GF36" s="65"/>
      <c r="GG36" s="65"/>
      <c r="GH36" s="65"/>
      <c r="GI36" s="65"/>
      <c r="GJ36" s="65"/>
      <c r="GK36" s="65"/>
      <c r="GL36" s="65"/>
      <c r="GM36" s="65"/>
      <c r="GN36" s="65"/>
      <c r="GO36" s="65"/>
      <c r="GP36" s="65"/>
      <c r="GQ36" s="65"/>
      <c r="GR36" s="65"/>
      <c r="GS36" s="65"/>
      <c r="GT36" s="65"/>
      <c r="GU36" s="65"/>
      <c r="GV36" s="65"/>
      <c r="GW36" s="65"/>
      <c r="GX36" s="65"/>
      <c r="GY36" s="65"/>
      <c r="GZ36" s="65"/>
      <c r="HA36" s="65"/>
      <c r="HB36" s="65"/>
      <c r="HC36" s="65"/>
      <c r="HD36" s="65"/>
      <c r="HE36" s="65"/>
      <c r="HF36" s="65"/>
      <c r="HG36" s="65"/>
      <c r="HH36" s="65"/>
      <c r="HI36" s="65"/>
      <c r="HJ36" s="65"/>
      <c r="HK36" s="65"/>
      <c r="HL36" s="65"/>
      <c r="HM36" s="65"/>
      <c r="HN36" s="65"/>
      <c r="HO36" s="65"/>
      <c r="HP36" s="65"/>
      <c r="HQ36" s="65"/>
      <c r="HR36" s="65"/>
      <c r="HS36" s="65"/>
      <c r="HT36" s="65"/>
      <c r="HU36" s="65"/>
      <c r="HV36" s="65"/>
      <c r="HW36" s="65"/>
      <c r="HX36" s="65"/>
      <c r="HY36" s="65"/>
      <c r="HZ36" s="65"/>
      <c r="IA36" s="65"/>
      <c r="IB36" s="65"/>
      <c r="IC36" s="65"/>
      <c r="ID36" s="65"/>
      <c r="IE36" s="65"/>
      <c r="IF36" s="74"/>
      <c r="IG36" s="74"/>
      <c r="IH36" s="74"/>
      <c r="II36" s="74"/>
      <c r="IJ36" s="74"/>
      <c r="IK36" s="74"/>
      <c r="IL36" s="74"/>
      <c r="IM36" s="74"/>
    </row>
    <row r="37" ht="18" customHeight="1" spans="1:247">
      <c r="A37" s="46"/>
      <c r="B37" s="42" t="s">
        <v>16</v>
      </c>
      <c r="C37" s="11" t="s">
        <v>56</v>
      </c>
      <c r="D37" s="48">
        <v>21</v>
      </c>
      <c r="E37" s="45"/>
      <c r="F37" s="47">
        <v>0</v>
      </c>
      <c r="G37" s="45"/>
      <c r="H37" s="11">
        <f t="shared" si="4"/>
        <v>0</v>
      </c>
      <c r="I37" s="48">
        <f>'平衡表（全厂）'!F42</f>
        <v>21</v>
      </c>
      <c r="J37" s="61">
        <f t="shared" si="2"/>
        <v>0</v>
      </c>
      <c r="K37" s="69" t="s">
        <v>299</v>
      </c>
      <c r="L37" s="66"/>
      <c r="M37" s="31"/>
      <c r="N37" s="31"/>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c r="ES37" s="66"/>
      <c r="ET37" s="66"/>
      <c r="EU37" s="66"/>
      <c r="EV37" s="66"/>
      <c r="EW37" s="66"/>
      <c r="EX37" s="66"/>
      <c r="EY37" s="66"/>
      <c r="EZ37" s="66"/>
      <c r="FA37" s="66"/>
      <c r="FB37" s="66"/>
      <c r="FC37" s="66"/>
      <c r="FD37" s="66"/>
      <c r="FE37" s="66"/>
      <c r="FF37" s="66"/>
      <c r="FG37" s="66"/>
      <c r="FH37" s="66"/>
      <c r="FI37" s="66"/>
      <c r="FJ37" s="66"/>
      <c r="FK37" s="66"/>
      <c r="FL37" s="66"/>
      <c r="FM37" s="66"/>
      <c r="FN37" s="66"/>
      <c r="FO37" s="66"/>
      <c r="FP37" s="66"/>
      <c r="FQ37" s="66"/>
      <c r="FR37" s="66"/>
      <c r="FS37" s="66"/>
      <c r="FT37" s="66"/>
      <c r="FU37" s="66"/>
      <c r="FV37" s="66"/>
      <c r="FW37" s="66"/>
      <c r="FX37" s="66"/>
      <c r="FY37" s="66"/>
      <c r="FZ37" s="66"/>
      <c r="GA37" s="66"/>
      <c r="GB37" s="66"/>
      <c r="GC37" s="66"/>
      <c r="GD37" s="66"/>
      <c r="GE37" s="66"/>
      <c r="GF37" s="66"/>
      <c r="GG37" s="66"/>
      <c r="GH37" s="66"/>
      <c r="GI37" s="66"/>
      <c r="GJ37" s="66"/>
      <c r="GK37" s="66"/>
      <c r="GL37" s="66"/>
      <c r="GM37" s="66"/>
      <c r="GN37" s="66"/>
      <c r="GO37" s="66"/>
      <c r="GP37" s="66"/>
      <c r="GQ37" s="66"/>
      <c r="GR37" s="66"/>
      <c r="GS37" s="66"/>
      <c r="GT37" s="66"/>
      <c r="GU37" s="66"/>
      <c r="GV37" s="66"/>
      <c r="GW37" s="66"/>
      <c r="GX37" s="66"/>
      <c r="GY37" s="66"/>
      <c r="GZ37" s="66"/>
      <c r="HA37" s="66"/>
      <c r="HB37" s="66"/>
      <c r="HC37" s="66"/>
      <c r="HD37" s="66"/>
      <c r="HE37" s="66"/>
      <c r="HF37" s="66"/>
      <c r="HG37" s="66"/>
      <c r="HH37" s="66"/>
      <c r="HI37" s="66"/>
      <c r="HJ37" s="66"/>
      <c r="HK37" s="66"/>
      <c r="HL37" s="66"/>
      <c r="HM37" s="66"/>
      <c r="HN37" s="66"/>
      <c r="HO37" s="66"/>
      <c r="HP37" s="66"/>
      <c r="HQ37" s="66"/>
      <c r="HR37" s="66"/>
      <c r="HS37" s="66"/>
      <c r="HT37" s="66"/>
      <c r="HU37" s="66"/>
      <c r="HV37" s="66"/>
      <c r="HW37" s="66"/>
      <c r="HX37" s="66"/>
      <c r="HY37" s="66"/>
      <c r="HZ37" s="66"/>
      <c r="IA37" s="66"/>
      <c r="IB37" s="66"/>
      <c r="IC37" s="66"/>
      <c r="ID37" s="66"/>
      <c r="IE37" s="66"/>
      <c r="IF37" s="73"/>
      <c r="IG37" s="73"/>
      <c r="IH37" s="73"/>
      <c r="II37" s="73"/>
      <c r="IJ37" s="73"/>
      <c r="IK37" s="73"/>
      <c r="IL37" s="73"/>
      <c r="IM37" s="73"/>
    </row>
    <row r="38" ht="18" customHeight="1" spans="1:247">
      <c r="A38" s="46"/>
      <c r="B38" s="42"/>
      <c r="C38" s="47" t="s">
        <v>51</v>
      </c>
      <c r="D38" s="47">
        <v>10</v>
      </c>
      <c r="E38" s="45"/>
      <c r="F38" s="47">
        <v>17.54</v>
      </c>
      <c r="G38" s="45"/>
      <c r="H38" s="11">
        <f t="shared" si="4"/>
        <v>0</v>
      </c>
      <c r="I38" s="47">
        <f>'平衡表（全厂）'!F38</f>
        <v>27.54</v>
      </c>
      <c r="J38" s="61">
        <f t="shared" si="2"/>
        <v>0</v>
      </c>
      <c r="K38" s="69" t="s">
        <v>300</v>
      </c>
      <c r="L38" s="66"/>
      <c r="M38" s="31"/>
      <c r="N38" s="31"/>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6"/>
      <c r="CV38" s="66"/>
      <c r="CW38" s="66"/>
      <c r="CX38" s="66"/>
      <c r="CY38" s="66"/>
      <c r="CZ38" s="66"/>
      <c r="DA38" s="66"/>
      <c r="DB38" s="66"/>
      <c r="DC38" s="66"/>
      <c r="DD38" s="66"/>
      <c r="DE38" s="66"/>
      <c r="DF38" s="66"/>
      <c r="DG38" s="66"/>
      <c r="DH38" s="66"/>
      <c r="DI38" s="66"/>
      <c r="DJ38" s="66"/>
      <c r="DK38" s="66"/>
      <c r="DL38" s="66"/>
      <c r="DM38" s="66"/>
      <c r="DN38" s="66"/>
      <c r="DO38" s="66"/>
      <c r="DP38" s="66"/>
      <c r="DQ38" s="66"/>
      <c r="DR38" s="66"/>
      <c r="DS38" s="66"/>
      <c r="DT38" s="66"/>
      <c r="DU38" s="66"/>
      <c r="DV38" s="66"/>
      <c r="DW38" s="66"/>
      <c r="DX38" s="66"/>
      <c r="DY38" s="66"/>
      <c r="DZ38" s="66"/>
      <c r="EA38" s="66"/>
      <c r="EB38" s="66"/>
      <c r="EC38" s="66"/>
      <c r="ED38" s="66"/>
      <c r="EE38" s="66"/>
      <c r="EF38" s="66"/>
      <c r="EG38" s="66"/>
      <c r="EH38" s="66"/>
      <c r="EI38" s="66"/>
      <c r="EJ38" s="66"/>
      <c r="EK38" s="66"/>
      <c r="EL38" s="66"/>
      <c r="EM38" s="66"/>
      <c r="EN38" s="66"/>
      <c r="EO38" s="66"/>
      <c r="EP38" s="66"/>
      <c r="EQ38" s="66"/>
      <c r="ER38" s="66"/>
      <c r="ES38" s="66"/>
      <c r="ET38" s="66"/>
      <c r="EU38" s="66"/>
      <c r="EV38" s="66"/>
      <c r="EW38" s="66"/>
      <c r="EX38" s="66"/>
      <c r="EY38" s="66"/>
      <c r="EZ38" s="66"/>
      <c r="FA38" s="66"/>
      <c r="FB38" s="66"/>
      <c r="FC38" s="66"/>
      <c r="FD38" s="66"/>
      <c r="FE38" s="66"/>
      <c r="FF38" s="66"/>
      <c r="FG38" s="66"/>
      <c r="FH38" s="66"/>
      <c r="FI38" s="66"/>
      <c r="FJ38" s="66"/>
      <c r="FK38" s="66"/>
      <c r="FL38" s="66"/>
      <c r="FM38" s="66"/>
      <c r="FN38" s="66"/>
      <c r="FO38" s="66"/>
      <c r="FP38" s="66"/>
      <c r="FQ38" s="66"/>
      <c r="FR38" s="66"/>
      <c r="FS38" s="66"/>
      <c r="FT38" s="66"/>
      <c r="FU38" s="66"/>
      <c r="FV38" s="66"/>
      <c r="FW38" s="66"/>
      <c r="FX38" s="66"/>
      <c r="FY38" s="66"/>
      <c r="FZ38" s="66"/>
      <c r="GA38" s="66"/>
      <c r="GB38" s="66"/>
      <c r="GC38" s="66"/>
      <c r="GD38" s="66"/>
      <c r="GE38" s="66"/>
      <c r="GF38" s="66"/>
      <c r="GG38" s="66"/>
      <c r="GH38" s="66"/>
      <c r="GI38" s="66"/>
      <c r="GJ38" s="66"/>
      <c r="GK38" s="66"/>
      <c r="GL38" s="66"/>
      <c r="GM38" s="66"/>
      <c r="GN38" s="66"/>
      <c r="GO38" s="66"/>
      <c r="GP38" s="66"/>
      <c r="GQ38" s="66"/>
      <c r="GR38" s="66"/>
      <c r="GS38" s="66"/>
      <c r="GT38" s="66"/>
      <c r="GU38" s="66"/>
      <c r="GV38" s="66"/>
      <c r="GW38" s="66"/>
      <c r="GX38" s="66"/>
      <c r="GY38" s="66"/>
      <c r="GZ38" s="66"/>
      <c r="HA38" s="66"/>
      <c r="HB38" s="66"/>
      <c r="HC38" s="66"/>
      <c r="HD38" s="66"/>
      <c r="HE38" s="66"/>
      <c r="HF38" s="66"/>
      <c r="HG38" s="66"/>
      <c r="HH38" s="66"/>
      <c r="HI38" s="66"/>
      <c r="HJ38" s="66"/>
      <c r="HK38" s="66"/>
      <c r="HL38" s="66"/>
      <c r="HM38" s="66"/>
      <c r="HN38" s="66"/>
      <c r="HO38" s="66"/>
      <c r="HP38" s="66"/>
      <c r="HQ38" s="66"/>
      <c r="HR38" s="66"/>
      <c r="HS38" s="66"/>
      <c r="HT38" s="66"/>
      <c r="HU38" s="66"/>
      <c r="HV38" s="66"/>
      <c r="HW38" s="66"/>
      <c r="HX38" s="66"/>
      <c r="HY38" s="66"/>
      <c r="HZ38" s="66"/>
      <c r="IA38" s="66"/>
      <c r="IB38" s="66"/>
      <c r="IC38" s="66"/>
      <c r="ID38" s="66"/>
      <c r="IE38" s="66"/>
      <c r="IF38" s="73"/>
      <c r="IG38" s="73"/>
      <c r="IH38" s="73"/>
      <c r="II38" s="73"/>
      <c r="IJ38" s="73"/>
      <c r="IK38" s="73"/>
      <c r="IL38" s="73"/>
      <c r="IM38" s="73"/>
    </row>
    <row r="39" ht="18" customHeight="1" spans="1:247">
      <c r="A39" s="46" t="s">
        <v>55</v>
      </c>
      <c r="B39" s="42"/>
      <c r="C39" s="47" t="s">
        <v>50</v>
      </c>
      <c r="D39" s="49">
        <v>29.0146</v>
      </c>
      <c r="E39" s="45"/>
      <c r="F39" s="49">
        <v>0</v>
      </c>
      <c r="G39" s="45"/>
      <c r="H39" s="11">
        <f t="shared" si="4"/>
        <v>0</v>
      </c>
      <c r="I39" s="60">
        <f>'平衡表（全厂）'!D37</f>
        <v>29.0146</v>
      </c>
      <c r="J39" s="61">
        <f t="shared" si="2"/>
        <v>0</v>
      </c>
      <c r="K39" s="69" t="s">
        <v>301</v>
      </c>
      <c r="L39" s="66"/>
      <c r="M39" s="31"/>
      <c r="N39" s="31"/>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6"/>
      <c r="CV39" s="66"/>
      <c r="CW39" s="66"/>
      <c r="CX39" s="66"/>
      <c r="CY39" s="66"/>
      <c r="CZ39" s="66"/>
      <c r="DA39" s="66"/>
      <c r="DB39" s="66"/>
      <c r="DC39" s="66"/>
      <c r="DD39" s="66"/>
      <c r="DE39" s="66"/>
      <c r="DF39" s="66"/>
      <c r="DG39" s="66"/>
      <c r="DH39" s="66"/>
      <c r="DI39" s="66"/>
      <c r="DJ39" s="66"/>
      <c r="DK39" s="66"/>
      <c r="DL39" s="66"/>
      <c r="DM39" s="66"/>
      <c r="DN39" s="66"/>
      <c r="DO39" s="66"/>
      <c r="DP39" s="66"/>
      <c r="DQ39" s="66"/>
      <c r="DR39" s="66"/>
      <c r="DS39" s="66"/>
      <c r="DT39" s="66"/>
      <c r="DU39" s="66"/>
      <c r="DV39" s="66"/>
      <c r="DW39" s="66"/>
      <c r="DX39" s="66"/>
      <c r="DY39" s="66"/>
      <c r="DZ39" s="66"/>
      <c r="EA39" s="66"/>
      <c r="EB39" s="66"/>
      <c r="EC39" s="66"/>
      <c r="ED39" s="66"/>
      <c r="EE39" s="66"/>
      <c r="EF39" s="66"/>
      <c r="EG39" s="66"/>
      <c r="EH39" s="66"/>
      <c r="EI39" s="66"/>
      <c r="EJ39" s="66"/>
      <c r="EK39" s="66"/>
      <c r="EL39" s="66"/>
      <c r="EM39" s="66"/>
      <c r="EN39" s="66"/>
      <c r="EO39" s="66"/>
      <c r="EP39" s="66"/>
      <c r="EQ39" s="66"/>
      <c r="ER39" s="66"/>
      <c r="ES39" s="66"/>
      <c r="ET39" s="66"/>
      <c r="EU39" s="66"/>
      <c r="EV39" s="66"/>
      <c r="EW39" s="66"/>
      <c r="EX39" s="66"/>
      <c r="EY39" s="66"/>
      <c r="EZ39" s="66"/>
      <c r="FA39" s="66"/>
      <c r="FB39" s="66"/>
      <c r="FC39" s="66"/>
      <c r="FD39" s="66"/>
      <c r="FE39" s="66"/>
      <c r="FF39" s="66"/>
      <c r="FG39" s="66"/>
      <c r="FH39" s="66"/>
      <c r="FI39" s="66"/>
      <c r="FJ39" s="66"/>
      <c r="FK39" s="66"/>
      <c r="FL39" s="66"/>
      <c r="FM39" s="66"/>
      <c r="FN39" s="66"/>
      <c r="FO39" s="66"/>
      <c r="FP39" s="66"/>
      <c r="FQ39" s="66"/>
      <c r="FR39" s="66"/>
      <c r="FS39" s="66"/>
      <c r="FT39" s="66"/>
      <c r="FU39" s="66"/>
      <c r="FV39" s="66"/>
      <c r="FW39" s="66"/>
      <c r="FX39" s="66"/>
      <c r="FY39" s="66"/>
      <c r="FZ39" s="66"/>
      <c r="GA39" s="66"/>
      <c r="GB39" s="66"/>
      <c r="GC39" s="66"/>
      <c r="GD39" s="66"/>
      <c r="GE39" s="66"/>
      <c r="GF39" s="66"/>
      <c r="GG39" s="66"/>
      <c r="GH39" s="66"/>
      <c r="GI39" s="66"/>
      <c r="GJ39" s="66"/>
      <c r="GK39" s="66"/>
      <c r="GL39" s="66"/>
      <c r="GM39" s="66"/>
      <c r="GN39" s="66"/>
      <c r="GO39" s="66"/>
      <c r="GP39" s="66"/>
      <c r="GQ39" s="66"/>
      <c r="GR39" s="66"/>
      <c r="GS39" s="66"/>
      <c r="GT39" s="66"/>
      <c r="GU39" s="66"/>
      <c r="GV39" s="66"/>
      <c r="GW39" s="66"/>
      <c r="GX39" s="66"/>
      <c r="GY39" s="66"/>
      <c r="GZ39" s="66"/>
      <c r="HA39" s="66"/>
      <c r="HB39" s="66"/>
      <c r="HC39" s="66"/>
      <c r="HD39" s="66"/>
      <c r="HE39" s="66"/>
      <c r="HF39" s="66"/>
      <c r="HG39" s="66"/>
      <c r="HH39" s="66"/>
      <c r="HI39" s="66"/>
      <c r="HJ39" s="66"/>
      <c r="HK39" s="66"/>
      <c r="HL39" s="66"/>
      <c r="HM39" s="66"/>
      <c r="HN39" s="66"/>
      <c r="HO39" s="66"/>
      <c r="HP39" s="66"/>
      <c r="HQ39" s="66"/>
      <c r="HR39" s="66"/>
      <c r="HS39" s="66"/>
      <c r="HT39" s="66"/>
      <c r="HU39" s="66"/>
      <c r="HV39" s="66"/>
      <c r="HW39" s="66"/>
      <c r="HX39" s="66"/>
      <c r="HY39" s="66"/>
      <c r="HZ39" s="66"/>
      <c r="IA39" s="66"/>
      <c r="IB39" s="66"/>
      <c r="IC39" s="66"/>
      <c r="ID39" s="66"/>
      <c r="IE39" s="66"/>
      <c r="IF39" s="73"/>
      <c r="IG39" s="73"/>
      <c r="IH39" s="73"/>
      <c r="II39" s="73"/>
      <c r="IJ39" s="73"/>
      <c r="IK39" s="73"/>
      <c r="IL39" s="73"/>
      <c r="IM39" s="73"/>
    </row>
    <row r="40" ht="18" customHeight="1" spans="1:247">
      <c r="A40" s="46"/>
      <c r="B40" s="42"/>
      <c r="C40" s="44" t="s">
        <v>52</v>
      </c>
      <c r="D40" s="45">
        <v>1</v>
      </c>
      <c r="E40" s="45"/>
      <c r="F40" s="50">
        <v>0</v>
      </c>
      <c r="G40" s="51"/>
      <c r="H40" s="11">
        <f t="shared" si="4"/>
        <v>0</v>
      </c>
      <c r="I40" s="47">
        <f>'平衡表（全厂）'!D39</f>
        <v>1</v>
      </c>
      <c r="J40" s="61">
        <f t="shared" si="2"/>
        <v>0</v>
      </c>
      <c r="K40" s="62" t="s">
        <v>302</v>
      </c>
      <c r="L40" s="70"/>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6"/>
      <c r="DD40" s="66"/>
      <c r="DE40" s="66"/>
      <c r="DF40" s="66"/>
      <c r="DG40" s="66"/>
      <c r="DH40" s="66"/>
      <c r="DI40" s="66"/>
      <c r="DJ40" s="66"/>
      <c r="DK40" s="66"/>
      <c r="DL40" s="66"/>
      <c r="DM40" s="66"/>
      <c r="DN40" s="66"/>
      <c r="DO40" s="66"/>
      <c r="DP40" s="66"/>
      <c r="DQ40" s="66"/>
      <c r="DR40" s="66"/>
      <c r="DS40" s="66"/>
      <c r="DT40" s="66"/>
      <c r="DU40" s="66"/>
      <c r="DV40" s="66"/>
      <c r="DW40" s="66"/>
      <c r="DX40" s="66"/>
      <c r="DY40" s="66"/>
      <c r="DZ40" s="66"/>
      <c r="EA40" s="66"/>
      <c r="EB40" s="66"/>
      <c r="EC40" s="66"/>
      <c r="ED40" s="66"/>
      <c r="EE40" s="66"/>
      <c r="EF40" s="66"/>
      <c r="EG40" s="66"/>
      <c r="EH40" s="66"/>
      <c r="EI40" s="66"/>
      <c r="EJ40" s="66"/>
      <c r="EK40" s="66"/>
      <c r="EL40" s="66"/>
      <c r="EM40" s="66"/>
      <c r="EN40" s="66"/>
      <c r="EO40" s="66"/>
      <c r="EP40" s="66"/>
      <c r="EQ40" s="66"/>
      <c r="ER40" s="66"/>
      <c r="ES40" s="66"/>
      <c r="ET40" s="66"/>
      <c r="EU40" s="66"/>
      <c r="EV40" s="66"/>
      <c r="EW40" s="66"/>
      <c r="EX40" s="66"/>
      <c r="EY40" s="66"/>
      <c r="EZ40" s="66"/>
      <c r="FA40" s="66"/>
      <c r="FB40" s="66"/>
      <c r="FC40" s="66"/>
      <c r="FD40" s="66"/>
      <c r="FE40" s="66"/>
      <c r="FF40" s="66"/>
      <c r="FG40" s="66"/>
      <c r="FH40" s="66"/>
      <c r="FI40" s="66"/>
      <c r="FJ40" s="66"/>
      <c r="FK40" s="66"/>
      <c r="FL40" s="66"/>
      <c r="FM40" s="66"/>
      <c r="FN40" s="66"/>
      <c r="FO40" s="66"/>
      <c r="FP40" s="66"/>
      <c r="FQ40" s="66"/>
      <c r="FR40" s="66"/>
      <c r="FS40" s="66"/>
      <c r="FT40" s="66"/>
      <c r="FU40" s="66"/>
      <c r="FV40" s="66"/>
      <c r="FW40" s="66"/>
      <c r="FX40" s="66"/>
      <c r="FY40" s="66"/>
      <c r="FZ40" s="66"/>
      <c r="GA40" s="66"/>
      <c r="GB40" s="66"/>
      <c r="GC40" s="66"/>
      <c r="GD40" s="66"/>
      <c r="GE40" s="66"/>
      <c r="GF40" s="66"/>
      <c r="GG40" s="66"/>
      <c r="GH40" s="66"/>
      <c r="GI40" s="66"/>
      <c r="GJ40" s="66"/>
      <c r="GK40" s="66"/>
      <c r="GL40" s="66"/>
      <c r="GM40" s="66"/>
      <c r="GN40" s="66"/>
      <c r="GO40" s="66"/>
      <c r="GP40" s="66"/>
      <c r="GQ40" s="66"/>
      <c r="GR40" s="66"/>
      <c r="GS40" s="66"/>
      <c r="GT40" s="66"/>
      <c r="GU40" s="66"/>
      <c r="GV40" s="66"/>
      <c r="GW40" s="66"/>
      <c r="GX40" s="66"/>
      <c r="GY40" s="66"/>
      <c r="GZ40" s="66"/>
      <c r="HA40" s="66"/>
      <c r="HB40" s="66"/>
      <c r="HC40" s="66"/>
      <c r="HD40" s="66"/>
      <c r="HE40" s="66"/>
      <c r="HF40" s="66"/>
      <c r="HG40" s="66"/>
      <c r="HH40" s="66"/>
      <c r="HI40" s="66"/>
      <c r="HJ40" s="66"/>
      <c r="HK40" s="66"/>
      <c r="HL40" s="66"/>
      <c r="HM40" s="66"/>
      <c r="HN40" s="66"/>
      <c r="HO40" s="66"/>
      <c r="HP40" s="66"/>
      <c r="HQ40" s="66"/>
      <c r="HR40" s="66"/>
      <c r="HS40" s="66"/>
      <c r="HT40" s="66"/>
      <c r="HU40" s="66"/>
      <c r="HV40" s="66"/>
      <c r="HW40" s="66"/>
      <c r="HX40" s="66"/>
      <c r="HY40" s="66"/>
      <c r="HZ40" s="66"/>
      <c r="IA40" s="66"/>
      <c r="IB40" s="66"/>
      <c r="IC40" s="66"/>
      <c r="ID40" s="66"/>
      <c r="IE40" s="66"/>
      <c r="IF40" s="73"/>
      <c r="IG40" s="73"/>
      <c r="IH40" s="73"/>
      <c r="II40" s="73"/>
      <c r="IJ40" s="73"/>
      <c r="IK40" s="73"/>
      <c r="IL40" s="73"/>
      <c r="IM40" s="73"/>
    </row>
    <row r="41" ht="18" customHeight="1" spans="1:247">
      <c r="A41" s="46"/>
      <c r="B41" s="42"/>
      <c r="C41" s="44" t="s">
        <v>20</v>
      </c>
      <c r="D41" s="45">
        <v>59.46</v>
      </c>
      <c r="E41" s="45"/>
      <c r="F41" s="50">
        <v>0</v>
      </c>
      <c r="G41" s="51"/>
      <c r="H41" s="11">
        <v>0</v>
      </c>
      <c r="I41" s="47">
        <f>'平衡表（全厂）'!D8</f>
        <v>59.46</v>
      </c>
      <c r="J41" s="61"/>
      <c r="K41" s="62" t="s">
        <v>303</v>
      </c>
      <c r="L41" s="70"/>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6"/>
      <c r="CV41" s="66"/>
      <c r="CW41" s="66"/>
      <c r="CX41" s="66"/>
      <c r="CY41" s="66"/>
      <c r="CZ41" s="66"/>
      <c r="DA41" s="66"/>
      <c r="DB41" s="66"/>
      <c r="DC41" s="66"/>
      <c r="DD41" s="66"/>
      <c r="DE41" s="66"/>
      <c r="DF41" s="66"/>
      <c r="DG41" s="66"/>
      <c r="DH41" s="66"/>
      <c r="DI41" s="66"/>
      <c r="DJ41" s="66"/>
      <c r="DK41" s="66"/>
      <c r="DL41" s="66"/>
      <c r="DM41" s="66"/>
      <c r="DN41" s="66"/>
      <c r="DO41" s="66"/>
      <c r="DP41" s="66"/>
      <c r="DQ41" s="66"/>
      <c r="DR41" s="66"/>
      <c r="DS41" s="66"/>
      <c r="DT41" s="66"/>
      <c r="DU41" s="66"/>
      <c r="DV41" s="66"/>
      <c r="DW41" s="66"/>
      <c r="DX41" s="66"/>
      <c r="DY41" s="66"/>
      <c r="DZ41" s="66"/>
      <c r="EA41" s="66"/>
      <c r="EB41" s="66"/>
      <c r="EC41" s="66"/>
      <c r="ED41" s="66"/>
      <c r="EE41" s="66"/>
      <c r="EF41" s="66"/>
      <c r="EG41" s="66"/>
      <c r="EH41" s="66"/>
      <c r="EI41" s="66"/>
      <c r="EJ41" s="66"/>
      <c r="EK41" s="66"/>
      <c r="EL41" s="66"/>
      <c r="EM41" s="66"/>
      <c r="EN41" s="66"/>
      <c r="EO41" s="66"/>
      <c r="EP41" s="66"/>
      <c r="EQ41" s="66"/>
      <c r="ER41" s="66"/>
      <c r="ES41" s="66"/>
      <c r="ET41" s="66"/>
      <c r="EU41" s="66"/>
      <c r="EV41" s="66"/>
      <c r="EW41" s="66"/>
      <c r="EX41" s="66"/>
      <c r="EY41" s="66"/>
      <c r="EZ41" s="66"/>
      <c r="FA41" s="66"/>
      <c r="FB41" s="66"/>
      <c r="FC41" s="66"/>
      <c r="FD41" s="66"/>
      <c r="FE41" s="66"/>
      <c r="FF41" s="66"/>
      <c r="FG41" s="66"/>
      <c r="FH41" s="66"/>
      <c r="FI41" s="66"/>
      <c r="FJ41" s="66"/>
      <c r="FK41" s="66"/>
      <c r="FL41" s="66"/>
      <c r="FM41" s="66"/>
      <c r="FN41" s="66"/>
      <c r="FO41" s="66"/>
      <c r="FP41" s="66"/>
      <c r="FQ41" s="66"/>
      <c r="FR41" s="66"/>
      <c r="FS41" s="66"/>
      <c r="FT41" s="66"/>
      <c r="FU41" s="66"/>
      <c r="FV41" s="66"/>
      <c r="FW41" s="66"/>
      <c r="FX41" s="66"/>
      <c r="FY41" s="66"/>
      <c r="FZ41" s="66"/>
      <c r="GA41" s="66"/>
      <c r="GB41" s="66"/>
      <c r="GC41" s="66"/>
      <c r="GD41" s="66"/>
      <c r="GE41" s="66"/>
      <c r="GF41" s="66"/>
      <c r="GG41" s="66"/>
      <c r="GH41" s="66"/>
      <c r="GI41" s="66"/>
      <c r="GJ41" s="66"/>
      <c r="GK41" s="66"/>
      <c r="GL41" s="66"/>
      <c r="GM41" s="66"/>
      <c r="GN41" s="66"/>
      <c r="GO41" s="66"/>
      <c r="GP41" s="66"/>
      <c r="GQ41" s="66"/>
      <c r="GR41" s="66"/>
      <c r="GS41" s="66"/>
      <c r="GT41" s="66"/>
      <c r="GU41" s="66"/>
      <c r="GV41" s="66"/>
      <c r="GW41" s="66"/>
      <c r="GX41" s="66"/>
      <c r="GY41" s="66"/>
      <c r="GZ41" s="66"/>
      <c r="HA41" s="66"/>
      <c r="HB41" s="66"/>
      <c r="HC41" s="66"/>
      <c r="HD41" s="66"/>
      <c r="HE41" s="66"/>
      <c r="HF41" s="66"/>
      <c r="HG41" s="66"/>
      <c r="HH41" s="66"/>
      <c r="HI41" s="66"/>
      <c r="HJ41" s="66"/>
      <c r="HK41" s="66"/>
      <c r="HL41" s="66"/>
      <c r="HM41" s="66"/>
      <c r="HN41" s="66"/>
      <c r="HO41" s="66"/>
      <c r="HP41" s="66"/>
      <c r="HQ41" s="66"/>
      <c r="HR41" s="66"/>
      <c r="HS41" s="66"/>
      <c r="HT41" s="66"/>
      <c r="HU41" s="66"/>
      <c r="HV41" s="66"/>
      <c r="HW41" s="66"/>
      <c r="HX41" s="66"/>
      <c r="HY41" s="66"/>
      <c r="HZ41" s="66"/>
      <c r="IA41" s="66"/>
      <c r="IB41" s="66"/>
      <c r="IC41" s="66"/>
      <c r="ID41" s="66"/>
      <c r="IE41" s="66"/>
      <c r="IF41" s="73"/>
      <c r="IG41" s="73"/>
      <c r="IH41" s="73"/>
      <c r="II41" s="73"/>
      <c r="IJ41" s="73"/>
      <c r="IK41" s="73"/>
      <c r="IL41" s="73"/>
      <c r="IM41" s="73"/>
    </row>
    <row r="42" ht="18" customHeight="1" spans="1:247">
      <c r="A42" s="46"/>
      <c r="B42" s="42"/>
      <c r="C42" s="47" t="s">
        <v>142</v>
      </c>
      <c r="D42" s="47">
        <v>4.46</v>
      </c>
      <c r="E42" s="45"/>
      <c r="F42" s="47">
        <v>0</v>
      </c>
      <c r="G42" s="45"/>
      <c r="H42" s="11">
        <f>D42+E42+F42+G42-I42</f>
        <v>0</v>
      </c>
      <c r="I42" s="47">
        <f>'平衡表（全厂）'!D40</f>
        <v>4.46</v>
      </c>
      <c r="J42" s="61"/>
      <c r="K42" s="69" t="s">
        <v>304</v>
      </c>
      <c r="L42" s="66"/>
      <c r="M42" s="31"/>
      <c r="N42" s="31"/>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6"/>
      <c r="CV42" s="66"/>
      <c r="CW42" s="66"/>
      <c r="CX42" s="66"/>
      <c r="CY42" s="66"/>
      <c r="CZ42" s="66"/>
      <c r="DA42" s="66"/>
      <c r="DB42" s="66"/>
      <c r="DC42" s="66"/>
      <c r="DD42" s="66"/>
      <c r="DE42" s="66"/>
      <c r="DF42" s="66"/>
      <c r="DG42" s="66"/>
      <c r="DH42" s="66"/>
      <c r="DI42" s="66"/>
      <c r="DJ42" s="66"/>
      <c r="DK42" s="66"/>
      <c r="DL42" s="66"/>
      <c r="DM42" s="66"/>
      <c r="DN42" s="66"/>
      <c r="DO42" s="66"/>
      <c r="DP42" s="66"/>
      <c r="DQ42" s="66"/>
      <c r="DR42" s="66"/>
      <c r="DS42" s="66"/>
      <c r="DT42" s="66"/>
      <c r="DU42" s="66"/>
      <c r="DV42" s="66"/>
      <c r="DW42" s="66"/>
      <c r="DX42" s="66"/>
      <c r="DY42" s="66"/>
      <c r="DZ42" s="66"/>
      <c r="EA42" s="66"/>
      <c r="EB42" s="66"/>
      <c r="EC42" s="66"/>
      <c r="ED42" s="66"/>
      <c r="EE42" s="66"/>
      <c r="EF42" s="66"/>
      <c r="EG42" s="66"/>
      <c r="EH42" s="66"/>
      <c r="EI42" s="66"/>
      <c r="EJ42" s="66"/>
      <c r="EK42" s="66"/>
      <c r="EL42" s="66"/>
      <c r="EM42" s="66"/>
      <c r="EN42" s="66"/>
      <c r="EO42" s="66"/>
      <c r="EP42" s="66"/>
      <c r="EQ42" s="66"/>
      <c r="ER42" s="66"/>
      <c r="ES42" s="66"/>
      <c r="ET42" s="66"/>
      <c r="EU42" s="66"/>
      <c r="EV42" s="66"/>
      <c r="EW42" s="66"/>
      <c r="EX42" s="66"/>
      <c r="EY42" s="66"/>
      <c r="EZ42" s="66"/>
      <c r="FA42" s="66"/>
      <c r="FB42" s="66"/>
      <c r="FC42" s="66"/>
      <c r="FD42" s="66"/>
      <c r="FE42" s="66"/>
      <c r="FF42" s="66"/>
      <c r="FG42" s="66"/>
      <c r="FH42" s="66"/>
      <c r="FI42" s="66"/>
      <c r="FJ42" s="66"/>
      <c r="FK42" s="66"/>
      <c r="FL42" s="66"/>
      <c r="FM42" s="66"/>
      <c r="FN42" s="66"/>
      <c r="FO42" s="66"/>
      <c r="FP42" s="66"/>
      <c r="FQ42" s="66"/>
      <c r="FR42" s="66"/>
      <c r="FS42" s="66"/>
      <c r="FT42" s="66"/>
      <c r="FU42" s="66"/>
      <c r="FV42" s="66"/>
      <c r="FW42" s="66"/>
      <c r="FX42" s="66"/>
      <c r="FY42" s="66"/>
      <c r="FZ42" s="66"/>
      <c r="GA42" s="66"/>
      <c r="GB42" s="66"/>
      <c r="GC42" s="66"/>
      <c r="GD42" s="66"/>
      <c r="GE42" s="66"/>
      <c r="GF42" s="66"/>
      <c r="GG42" s="66"/>
      <c r="GH42" s="66"/>
      <c r="GI42" s="66"/>
      <c r="GJ42" s="66"/>
      <c r="GK42" s="66"/>
      <c r="GL42" s="66"/>
      <c r="GM42" s="66"/>
      <c r="GN42" s="66"/>
      <c r="GO42" s="66"/>
      <c r="GP42" s="66"/>
      <c r="GQ42" s="66"/>
      <c r="GR42" s="66"/>
      <c r="GS42" s="66"/>
      <c r="GT42" s="66"/>
      <c r="GU42" s="66"/>
      <c r="GV42" s="66"/>
      <c r="GW42" s="66"/>
      <c r="GX42" s="66"/>
      <c r="GY42" s="66"/>
      <c r="GZ42" s="66"/>
      <c r="HA42" s="66"/>
      <c r="HB42" s="66"/>
      <c r="HC42" s="66"/>
      <c r="HD42" s="66"/>
      <c r="HE42" s="66"/>
      <c r="HF42" s="66"/>
      <c r="HG42" s="66"/>
      <c r="HH42" s="66"/>
      <c r="HI42" s="66"/>
      <c r="HJ42" s="66"/>
      <c r="HK42" s="66"/>
      <c r="HL42" s="66"/>
      <c r="HM42" s="66"/>
      <c r="HN42" s="66"/>
      <c r="HO42" s="66"/>
      <c r="HP42" s="66"/>
      <c r="HQ42" s="66"/>
      <c r="HR42" s="66"/>
      <c r="HS42" s="66"/>
      <c r="HT42" s="66"/>
      <c r="HU42" s="66"/>
      <c r="HV42" s="66"/>
      <c r="HW42" s="66"/>
      <c r="HX42" s="66"/>
      <c r="HY42" s="66"/>
      <c r="HZ42" s="66"/>
      <c r="IA42" s="66"/>
      <c r="IB42" s="66"/>
      <c r="IC42" s="66"/>
      <c r="ID42" s="66"/>
      <c r="IE42" s="66"/>
      <c r="IF42" s="73"/>
      <c r="IG42" s="73"/>
      <c r="IH42" s="73"/>
      <c r="II42" s="73"/>
      <c r="IJ42" s="73"/>
      <c r="IK42" s="73"/>
      <c r="IL42" s="73"/>
      <c r="IM42" s="73"/>
    </row>
    <row r="43" ht="18" customHeight="1" spans="1:247">
      <c r="A43" s="46"/>
      <c r="B43" s="42"/>
      <c r="C43" s="47" t="s">
        <v>54</v>
      </c>
      <c r="D43" s="47">
        <v>9.08</v>
      </c>
      <c r="E43" s="45"/>
      <c r="F43" s="47">
        <v>0</v>
      </c>
      <c r="G43" s="45"/>
      <c r="H43" s="11">
        <f>D43+E43+F43+G43-I43</f>
        <v>0</v>
      </c>
      <c r="I43" s="47">
        <f>'平衡表（全厂）'!D41</f>
        <v>9.08</v>
      </c>
      <c r="J43" s="61"/>
      <c r="K43" s="69" t="s">
        <v>304</v>
      </c>
      <c r="L43" s="66"/>
      <c r="M43" s="31"/>
      <c r="N43" s="31"/>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66"/>
      <c r="BY43" s="66"/>
      <c r="BZ43" s="66"/>
      <c r="CA43" s="66"/>
      <c r="CB43" s="66"/>
      <c r="CC43" s="66"/>
      <c r="CD43" s="66"/>
      <c r="CE43" s="66"/>
      <c r="CF43" s="66"/>
      <c r="CG43" s="66"/>
      <c r="CH43" s="66"/>
      <c r="CI43" s="66"/>
      <c r="CJ43" s="66"/>
      <c r="CK43" s="66"/>
      <c r="CL43" s="66"/>
      <c r="CM43" s="66"/>
      <c r="CN43" s="66"/>
      <c r="CO43" s="66"/>
      <c r="CP43" s="66"/>
      <c r="CQ43" s="66"/>
      <c r="CR43" s="66"/>
      <c r="CS43" s="66"/>
      <c r="CT43" s="66"/>
      <c r="CU43" s="66"/>
      <c r="CV43" s="66"/>
      <c r="CW43" s="66"/>
      <c r="CX43" s="66"/>
      <c r="CY43" s="66"/>
      <c r="CZ43" s="66"/>
      <c r="DA43" s="66"/>
      <c r="DB43" s="66"/>
      <c r="DC43" s="66"/>
      <c r="DD43" s="66"/>
      <c r="DE43" s="66"/>
      <c r="DF43" s="66"/>
      <c r="DG43" s="66"/>
      <c r="DH43" s="66"/>
      <c r="DI43" s="66"/>
      <c r="DJ43" s="66"/>
      <c r="DK43" s="66"/>
      <c r="DL43" s="66"/>
      <c r="DM43" s="66"/>
      <c r="DN43" s="66"/>
      <c r="DO43" s="66"/>
      <c r="DP43" s="66"/>
      <c r="DQ43" s="66"/>
      <c r="DR43" s="66"/>
      <c r="DS43" s="66"/>
      <c r="DT43" s="66"/>
      <c r="DU43" s="66"/>
      <c r="DV43" s="66"/>
      <c r="DW43" s="66"/>
      <c r="DX43" s="66"/>
      <c r="DY43" s="66"/>
      <c r="DZ43" s="66"/>
      <c r="EA43" s="66"/>
      <c r="EB43" s="66"/>
      <c r="EC43" s="66"/>
      <c r="ED43" s="66"/>
      <c r="EE43" s="66"/>
      <c r="EF43" s="66"/>
      <c r="EG43" s="66"/>
      <c r="EH43" s="66"/>
      <c r="EI43" s="66"/>
      <c r="EJ43" s="66"/>
      <c r="EK43" s="66"/>
      <c r="EL43" s="66"/>
      <c r="EM43" s="66"/>
      <c r="EN43" s="66"/>
      <c r="EO43" s="66"/>
      <c r="EP43" s="66"/>
      <c r="EQ43" s="66"/>
      <c r="ER43" s="66"/>
      <c r="ES43" s="66"/>
      <c r="ET43" s="66"/>
      <c r="EU43" s="66"/>
      <c r="EV43" s="66"/>
      <c r="EW43" s="66"/>
      <c r="EX43" s="66"/>
      <c r="EY43" s="66"/>
      <c r="EZ43" s="66"/>
      <c r="FA43" s="66"/>
      <c r="FB43" s="66"/>
      <c r="FC43" s="66"/>
      <c r="FD43" s="66"/>
      <c r="FE43" s="66"/>
      <c r="FF43" s="66"/>
      <c r="FG43" s="66"/>
      <c r="FH43" s="66"/>
      <c r="FI43" s="66"/>
      <c r="FJ43" s="66"/>
      <c r="FK43" s="66"/>
      <c r="FL43" s="66"/>
      <c r="FM43" s="66"/>
      <c r="FN43" s="66"/>
      <c r="FO43" s="66"/>
      <c r="FP43" s="66"/>
      <c r="FQ43" s="66"/>
      <c r="FR43" s="66"/>
      <c r="FS43" s="66"/>
      <c r="FT43" s="66"/>
      <c r="FU43" s="66"/>
      <c r="FV43" s="66"/>
      <c r="FW43" s="66"/>
      <c r="FX43" s="66"/>
      <c r="FY43" s="66"/>
      <c r="FZ43" s="66"/>
      <c r="GA43" s="66"/>
      <c r="GB43" s="66"/>
      <c r="GC43" s="66"/>
      <c r="GD43" s="66"/>
      <c r="GE43" s="66"/>
      <c r="GF43" s="66"/>
      <c r="GG43" s="66"/>
      <c r="GH43" s="66"/>
      <c r="GI43" s="66"/>
      <c r="GJ43" s="66"/>
      <c r="GK43" s="66"/>
      <c r="GL43" s="66"/>
      <c r="GM43" s="66"/>
      <c r="GN43" s="66"/>
      <c r="GO43" s="66"/>
      <c r="GP43" s="66"/>
      <c r="GQ43" s="66"/>
      <c r="GR43" s="66"/>
      <c r="GS43" s="66"/>
      <c r="GT43" s="66"/>
      <c r="GU43" s="66"/>
      <c r="GV43" s="66"/>
      <c r="GW43" s="66"/>
      <c r="GX43" s="66"/>
      <c r="GY43" s="66"/>
      <c r="GZ43" s="66"/>
      <c r="HA43" s="66"/>
      <c r="HB43" s="66"/>
      <c r="HC43" s="66"/>
      <c r="HD43" s="66"/>
      <c r="HE43" s="66"/>
      <c r="HF43" s="66"/>
      <c r="HG43" s="66"/>
      <c r="HH43" s="66"/>
      <c r="HI43" s="66"/>
      <c r="HJ43" s="66"/>
      <c r="HK43" s="66"/>
      <c r="HL43" s="66"/>
      <c r="HM43" s="66"/>
      <c r="HN43" s="66"/>
      <c r="HO43" s="66"/>
      <c r="HP43" s="66"/>
      <c r="HQ43" s="66"/>
      <c r="HR43" s="66"/>
      <c r="HS43" s="66"/>
      <c r="HT43" s="66"/>
      <c r="HU43" s="66"/>
      <c r="HV43" s="66"/>
      <c r="HW43" s="66"/>
      <c r="HX43" s="66"/>
      <c r="HY43" s="66"/>
      <c r="HZ43" s="66"/>
      <c r="IA43" s="66"/>
      <c r="IB43" s="66"/>
      <c r="IC43" s="66"/>
      <c r="ID43" s="66"/>
      <c r="IE43" s="66"/>
      <c r="IF43" s="73"/>
      <c r="IG43" s="73"/>
      <c r="IH43" s="73"/>
      <c r="II43" s="73"/>
      <c r="IJ43" s="73"/>
      <c r="IK43" s="73"/>
      <c r="IL43" s="73"/>
      <c r="IM43" s="73"/>
    </row>
    <row r="44" ht="18" customHeight="1" spans="1:247">
      <c r="A44" s="46"/>
      <c r="B44" s="46" t="s">
        <v>23</v>
      </c>
      <c r="C44" s="11" t="s">
        <v>57</v>
      </c>
      <c r="D44" s="48">
        <v>3511.18</v>
      </c>
      <c r="E44" s="45"/>
      <c r="F44" s="53">
        <v>15488</v>
      </c>
      <c r="G44" s="45"/>
      <c r="H44" s="9">
        <f t="shared" ref="H44:H56" si="5">D44+E44+F44+G44-I44</f>
        <v>14212.45</v>
      </c>
      <c r="I44" s="48">
        <f>'平衡表（全厂）'!D43</f>
        <v>4786.73</v>
      </c>
      <c r="J44" s="61">
        <f t="shared" ref="J44:J62" si="6">I44-(D44+E44+F44+G44-H44)</f>
        <v>0</v>
      </c>
      <c r="K44" s="62"/>
      <c r="L44" s="66"/>
      <c r="M44" s="31"/>
      <c r="N44" s="31"/>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66"/>
      <c r="BY44" s="66"/>
      <c r="BZ44" s="66"/>
      <c r="CA44" s="66"/>
      <c r="CB44" s="66"/>
      <c r="CC44" s="66"/>
      <c r="CD44" s="66"/>
      <c r="CE44" s="66"/>
      <c r="CF44" s="66"/>
      <c r="CG44" s="66"/>
      <c r="CH44" s="66"/>
      <c r="CI44" s="66"/>
      <c r="CJ44" s="66"/>
      <c r="CK44" s="66"/>
      <c r="CL44" s="66"/>
      <c r="CM44" s="66"/>
      <c r="CN44" s="66"/>
      <c r="CO44" s="66"/>
      <c r="CP44" s="66"/>
      <c r="CQ44" s="66"/>
      <c r="CR44" s="66"/>
      <c r="CS44" s="66"/>
      <c r="CT44" s="66"/>
      <c r="CU44" s="66"/>
      <c r="CV44" s="66"/>
      <c r="CW44" s="66"/>
      <c r="CX44" s="66"/>
      <c r="CY44" s="66"/>
      <c r="CZ44" s="66"/>
      <c r="DA44" s="66"/>
      <c r="DB44" s="66"/>
      <c r="DC44" s="66"/>
      <c r="DD44" s="66"/>
      <c r="DE44" s="66"/>
      <c r="DF44" s="66"/>
      <c r="DG44" s="66"/>
      <c r="DH44" s="66"/>
      <c r="DI44" s="66"/>
      <c r="DJ44" s="66"/>
      <c r="DK44" s="66"/>
      <c r="DL44" s="66"/>
      <c r="DM44" s="66"/>
      <c r="DN44" s="66"/>
      <c r="DO44" s="66"/>
      <c r="DP44" s="66"/>
      <c r="DQ44" s="66"/>
      <c r="DR44" s="66"/>
      <c r="DS44" s="66"/>
      <c r="DT44" s="66"/>
      <c r="DU44" s="66"/>
      <c r="DV44" s="66"/>
      <c r="DW44" s="66"/>
      <c r="DX44" s="66"/>
      <c r="DY44" s="66"/>
      <c r="DZ44" s="66"/>
      <c r="EA44" s="66"/>
      <c r="EB44" s="66"/>
      <c r="EC44" s="66"/>
      <c r="ED44" s="66"/>
      <c r="EE44" s="66"/>
      <c r="EF44" s="66"/>
      <c r="EG44" s="66"/>
      <c r="EH44" s="66"/>
      <c r="EI44" s="66"/>
      <c r="EJ44" s="66"/>
      <c r="EK44" s="66"/>
      <c r="EL44" s="66"/>
      <c r="EM44" s="66"/>
      <c r="EN44" s="66"/>
      <c r="EO44" s="66"/>
      <c r="EP44" s="66"/>
      <c r="EQ44" s="66"/>
      <c r="ER44" s="66"/>
      <c r="ES44" s="66"/>
      <c r="ET44" s="66"/>
      <c r="EU44" s="66"/>
      <c r="EV44" s="66"/>
      <c r="EW44" s="66"/>
      <c r="EX44" s="66"/>
      <c r="EY44" s="66"/>
      <c r="EZ44" s="66"/>
      <c r="FA44" s="66"/>
      <c r="FB44" s="66"/>
      <c r="FC44" s="66"/>
      <c r="FD44" s="66"/>
      <c r="FE44" s="66"/>
      <c r="FF44" s="66"/>
      <c r="FG44" s="66"/>
      <c r="FH44" s="66"/>
      <c r="FI44" s="66"/>
      <c r="FJ44" s="66"/>
      <c r="FK44" s="66"/>
      <c r="FL44" s="66"/>
      <c r="FM44" s="66"/>
      <c r="FN44" s="66"/>
      <c r="FO44" s="66"/>
      <c r="FP44" s="66"/>
      <c r="FQ44" s="66"/>
      <c r="FR44" s="66"/>
      <c r="FS44" s="66"/>
      <c r="FT44" s="66"/>
      <c r="FU44" s="66"/>
      <c r="FV44" s="66"/>
      <c r="FW44" s="66"/>
      <c r="FX44" s="66"/>
      <c r="FY44" s="66"/>
      <c r="FZ44" s="66"/>
      <c r="GA44" s="66"/>
      <c r="GB44" s="66"/>
      <c r="GC44" s="66"/>
      <c r="GD44" s="66"/>
      <c r="GE44" s="66"/>
      <c r="GF44" s="66"/>
      <c r="GG44" s="66"/>
      <c r="GH44" s="66"/>
      <c r="GI44" s="66"/>
      <c r="GJ44" s="66"/>
      <c r="GK44" s="66"/>
      <c r="GL44" s="66"/>
      <c r="GM44" s="66"/>
      <c r="GN44" s="66"/>
      <c r="GO44" s="66"/>
      <c r="GP44" s="66"/>
      <c r="GQ44" s="66"/>
      <c r="GR44" s="66"/>
      <c r="GS44" s="66"/>
      <c r="GT44" s="66"/>
      <c r="GU44" s="66"/>
      <c r="GV44" s="66"/>
      <c r="GW44" s="66"/>
      <c r="GX44" s="66"/>
      <c r="GY44" s="66"/>
      <c r="GZ44" s="66"/>
      <c r="HA44" s="66"/>
      <c r="HB44" s="66"/>
      <c r="HC44" s="66"/>
      <c r="HD44" s="66"/>
      <c r="HE44" s="66"/>
      <c r="HF44" s="66"/>
      <c r="HG44" s="66"/>
      <c r="HH44" s="66"/>
      <c r="HI44" s="66"/>
      <c r="HJ44" s="66"/>
      <c r="HK44" s="66"/>
      <c r="HL44" s="66"/>
      <c r="HM44" s="66"/>
      <c r="HN44" s="66"/>
      <c r="HO44" s="66"/>
      <c r="HP44" s="66"/>
      <c r="HQ44" s="66"/>
      <c r="HR44" s="66"/>
      <c r="HS44" s="66"/>
      <c r="HT44" s="66"/>
      <c r="HU44" s="66"/>
      <c r="HV44" s="66"/>
      <c r="HW44" s="66"/>
      <c r="HX44" s="66"/>
      <c r="HY44" s="66"/>
      <c r="HZ44" s="66"/>
      <c r="IA44" s="66"/>
      <c r="IB44" s="66"/>
      <c r="IC44" s="66"/>
      <c r="ID44" s="66"/>
      <c r="IE44" s="66"/>
      <c r="IF44" s="73"/>
      <c r="IG44" s="73"/>
      <c r="IH44" s="73"/>
      <c r="II44" s="73"/>
      <c r="IJ44" s="73"/>
      <c r="IK44" s="73"/>
      <c r="IL44" s="73"/>
      <c r="IM44" s="73"/>
    </row>
    <row r="45" ht="18" customHeight="1" spans="1:247">
      <c r="A45" s="46"/>
      <c r="B45" s="46"/>
      <c r="C45" s="11" t="s">
        <v>58</v>
      </c>
      <c r="D45" s="48">
        <v>5248.4</v>
      </c>
      <c r="E45" s="45"/>
      <c r="F45" s="54">
        <f>H46-F44</f>
        <v>13852.2</v>
      </c>
      <c r="G45" s="45"/>
      <c r="H45" s="9">
        <f t="shared" si="5"/>
        <v>14349.86</v>
      </c>
      <c r="I45" s="48">
        <f>'平衡表（全厂）'!D44</f>
        <v>4750.74</v>
      </c>
      <c r="J45" s="61">
        <f t="shared" si="6"/>
        <v>0</v>
      </c>
      <c r="K45" s="62"/>
      <c r="L45" s="66"/>
      <c r="M45" s="31"/>
      <c r="N45" s="31"/>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66"/>
      <c r="BY45" s="66"/>
      <c r="BZ45" s="66"/>
      <c r="CA45" s="66"/>
      <c r="CB45" s="66"/>
      <c r="CC45" s="66"/>
      <c r="CD45" s="66"/>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DJ45" s="66"/>
      <c r="DK45" s="66"/>
      <c r="DL45" s="66"/>
      <c r="DM45" s="66"/>
      <c r="DN45" s="66"/>
      <c r="DO45" s="66"/>
      <c r="DP45" s="66"/>
      <c r="DQ45" s="66"/>
      <c r="DR45" s="66"/>
      <c r="DS45" s="66"/>
      <c r="DT45" s="66"/>
      <c r="DU45" s="66"/>
      <c r="DV45" s="66"/>
      <c r="DW45" s="66"/>
      <c r="DX45" s="66"/>
      <c r="DY45" s="66"/>
      <c r="DZ45" s="66"/>
      <c r="EA45" s="66"/>
      <c r="EB45" s="66"/>
      <c r="EC45" s="66"/>
      <c r="ED45" s="66"/>
      <c r="EE45" s="66"/>
      <c r="EF45" s="66"/>
      <c r="EG45" s="66"/>
      <c r="EH45" s="66"/>
      <c r="EI45" s="66"/>
      <c r="EJ45" s="66"/>
      <c r="EK45" s="66"/>
      <c r="EL45" s="66"/>
      <c r="EM45" s="66"/>
      <c r="EN45" s="66"/>
      <c r="EO45" s="66"/>
      <c r="EP45" s="66"/>
      <c r="EQ45" s="66"/>
      <c r="ER45" s="66"/>
      <c r="ES45" s="66"/>
      <c r="ET45" s="66"/>
      <c r="EU45" s="66"/>
      <c r="EV45" s="66"/>
      <c r="EW45" s="66"/>
      <c r="EX45" s="66"/>
      <c r="EY45" s="66"/>
      <c r="EZ45" s="66"/>
      <c r="FA45" s="66"/>
      <c r="FB45" s="66"/>
      <c r="FC45" s="66"/>
      <c r="FD45" s="66"/>
      <c r="FE45" s="66"/>
      <c r="FF45" s="66"/>
      <c r="FG45" s="66"/>
      <c r="FH45" s="66"/>
      <c r="FI45" s="66"/>
      <c r="FJ45" s="66"/>
      <c r="FK45" s="66"/>
      <c r="FL45" s="66"/>
      <c r="FM45" s="66"/>
      <c r="FN45" s="66"/>
      <c r="FO45" s="66"/>
      <c r="FP45" s="66"/>
      <c r="FQ45" s="66"/>
      <c r="FR45" s="66"/>
      <c r="FS45" s="66"/>
      <c r="FT45" s="66"/>
      <c r="FU45" s="66"/>
      <c r="FV45" s="66"/>
      <c r="FW45" s="66"/>
      <c r="FX45" s="66"/>
      <c r="FY45" s="66"/>
      <c r="FZ45" s="66"/>
      <c r="GA45" s="66"/>
      <c r="GB45" s="66"/>
      <c r="GC45" s="66"/>
      <c r="GD45" s="66"/>
      <c r="GE45" s="66"/>
      <c r="GF45" s="66"/>
      <c r="GG45" s="66"/>
      <c r="GH45" s="66"/>
      <c r="GI45" s="66"/>
      <c r="GJ45" s="66"/>
      <c r="GK45" s="66"/>
      <c r="GL45" s="66"/>
      <c r="GM45" s="66"/>
      <c r="GN45" s="66"/>
      <c r="GO45" s="66"/>
      <c r="GP45" s="66"/>
      <c r="GQ45" s="66"/>
      <c r="GR45" s="66"/>
      <c r="GS45" s="66"/>
      <c r="GT45" s="66"/>
      <c r="GU45" s="66"/>
      <c r="GV45" s="66"/>
      <c r="GW45" s="66"/>
      <c r="GX45" s="66"/>
      <c r="GY45" s="66"/>
      <c r="GZ45" s="66"/>
      <c r="HA45" s="66"/>
      <c r="HB45" s="66"/>
      <c r="HC45" s="66"/>
      <c r="HD45" s="66"/>
      <c r="HE45" s="66"/>
      <c r="HF45" s="66"/>
      <c r="HG45" s="66"/>
      <c r="HH45" s="66"/>
      <c r="HI45" s="66"/>
      <c r="HJ45" s="66"/>
      <c r="HK45" s="66"/>
      <c r="HL45" s="66"/>
      <c r="HM45" s="66"/>
      <c r="HN45" s="66"/>
      <c r="HO45" s="66"/>
      <c r="HP45" s="66"/>
      <c r="HQ45" s="66"/>
      <c r="HR45" s="66"/>
      <c r="HS45" s="66"/>
      <c r="HT45" s="66"/>
      <c r="HU45" s="66"/>
      <c r="HV45" s="66"/>
      <c r="HW45" s="66"/>
      <c r="HX45" s="66"/>
      <c r="HY45" s="66"/>
      <c r="HZ45" s="66"/>
      <c r="IA45" s="66"/>
      <c r="IB45" s="66"/>
      <c r="IC45" s="66"/>
      <c r="ID45" s="66"/>
      <c r="IE45" s="66"/>
      <c r="IF45" s="73"/>
      <c r="IG45" s="73"/>
      <c r="IH45" s="73"/>
      <c r="II45" s="73"/>
      <c r="IJ45" s="73"/>
      <c r="IK45" s="73"/>
      <c r="IL45" s="73"/>
      <c r="IM45" s="73"/>
    </row>
    <row r="46" ht="18" customHeight="1" spans="1:247">
      <c r="A46" s="46"/>
      <c r="B46" s="46"/>
      <c r="C46" s="47" t="s">
        <v>59</v>
      </c>
      <c r="D46" s="48">
        <v>251.6</v>
      </c>
      <c r="E46" s="45"/>
      <c r="F46" s="47">
        <f>H21</f>
        <v>29479.4</v>
      </c>
      <c r="G46" s="51"/>
      <c r="H46" s="9">
        <f t="shared" si="5"/>
        <v>29340.2</v>
      </c>
      <c r="I46" s="48">
        <f>'平衡表（全厂）'!D45</f>
        <v>390.8</v>
      </c>
      <c r="J46" s="67">
        <f t="shared" si="6"/>
        <v>0</v>
      </c>
      <c r="K46" s="62" t="s">
        <v>305</v>
      </c>
      <c r="L46" s="66"/>
      <c r="M46" s="31"/>
      <c r="N46" s="31"/>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6"/>
      <c r="CY46" s="66"/>
      <c r="CZ46" s="66"/>
      <c r="DA46" s="66"/>
      <c r="DB46" s="66"/>
      <c r="DC46" s="66"/>
      <c r="DD46" s="66"/>
      <c r="DE46" s="66"/>
      <c r="DF46" s="66"/>
      <c r="DG46" s="66"/>
      <c r="DH46" s="66"/>
      <c r="DI46" s="66"/>
      <c r="DJ46" s="66"/>
      <c r="DK46" s="66"/>
      <c r="DL46" s="66"/>
      <c r="DM46" s="66"/>
      <c r="DN46" s="66"/>
      <c r="DO46" s="66"/>
      <c r="DP46" s="66"/>
      <c r="DQ46" s="66"/>
      <c r="DR46" s="66"/>
      <c r="DS46" s="66"/>
      <c r="DT46" s="66"/>
      <c r="DU46" s="66"/>
      <c r="DV46" s="66"/>
      <c r="DW46" s="66"/>
      <c r="DX46" s="66"/>
      <c r="DY46" s="66"/>
      <c r="DZ46" s="66"/>
      <c r="EA46" s="66"/>
      <c r="EB46" s="66"/>
      <c r="EC46" s="66"/>
      <c r="ED46" s="66"/>
      <c r="EE46" s="66"/>
      <c r="EF46" s="66"/>
      <c r="EG46" s="66"/>
      <c r="EH46" s="66"/>
      <c r="EI46" s="66"/>
      <c r="EJ46" s="66"/>
      <c r="EK46" s="66"/>
      <c r="EL46" s="66"/>
      <c r="EM46" s="66"/>
      <c r="EN46" s="66"/>
      <c r="EO46" s="66"/>
      <c r="EP46" s="66"/>
      <c r="EQ46" s="66"/>
      <c r="ER46" s="66"/>
      <c r="ES46" s="66"/>
      <c r="ET46" s="66"/>
      <c r="EU46" s="66"/>
      <c r="EV46" s="66"/>
      <c r="EW46" s="66"/>
      <c r="EX46" s="66"/>
      <c r="EY46" s="66"/>
      <c r="EZ46" s="66"/>
      <c r="FA46" s="66"/>
      <c r="FB46" s="66"/>
      <c r="FC46" s="66"/>
      <c r="FD46" s="66"/>
      <c r="FE46" s="66"/>
      <c r="FF46" s="66"/>
      <c r="FG46" s="66"/>
      <c r="FH46" s="66"/>
      <c r="FI46" s="66"/>
      <c r="FJ46" s="66"/>
      <c r="FK46" s="66"/>
      <c r="FL46" s="66"/>
      <c r="FM46" s="66"/>
      <c r="FN46" s="66"/>
      <c r="FO46" s="66"/>
      <c r="FP46" s="66"/>
      <c r="FQ46" s="66"/>
      <c r="FR46" s="66"/>
      <c r="FS46" s="66"/>
      <c r="FT46" s="66"/>
      <c r="FU46" s="66"/>
      <c r="FV46" s="66"/>
      <c r="FW46" s="66"/>
      <c r="FX46" s="66"/>
      <c r="FY46" s="66"/>
      <c r="FZ46" s="66"/>
      <c r="GA46" s="66"/>
      <c r="GB46" s="66"/>
      <c r="GC46" s="66"/>
      <c r="GD46" s="66"/>
      <c r="GE46" s="66"/>
      <c r="GF46" s="66"/>
      <c r="GG46" s="66"/>
      <c r="GH46" s="66"/>
      <c r="GI46" s="66"/>
      <c r="GJ46" s="66"/>
      <c r="GK46" s="66"/>
      <c r="GL46" s="66"/>
      <c r="GM46" s="66"/>
      <c r="GN46" s="66"/>
      <c r="GO46" s="66"/>
      <c r="GP46" s="66"/>
      <c r="GQ46" s="66"/>
      <c r="GR46" s="66"/>
      <c r="GS46" s="66"/>
      <c r="GT46" s="66"/>
      <c r="GU46" s="66"/>
      <c r="GV46" s="66"/>
      <c r="GW46" s="66"/>
      <c r="GX46" s="66"/>
      <c r="GY46" s="66"/>
      <c r="GZ46" s="66"/>
      <c r="HA46" s="66"/>
      <c r="HB46" s="66"/>
      <c r="HC46" s="66"/>
      <c r="HD46" s="66"/>
      <c r="HE46" s="66"/>
      <c r="HF46" s="66"/>
      <c r="HG46" s="66"/>
      <c r="HH46" s="66"/>
      <c r="HI46" s="66"/>
      <c r="HJ46" s="66"/>
      <c r="HK46" s="66"/>
      <c r="HL46" s="66"/>
      <c r="HM46" s="66"/>
      <c r="HN46" s="66"/>
      <c r="HO46" s="66"/>
      <c r="HP46" s="66"/>
      <c r="HQ46" s="66"/>
      <c r="HR46" s="66"/>
      <c r="HS46" s="66"/>
      <c r="HT46" s="66"/>
      <c r="HU46" s="66"/>
      <c r="HV46" s="66"/>
      <c r="HW46" s="66"/>
      <c r="HX46" s="66"/>
      <c r="HY46" s="66"/>
      <c r="HZ46" s="66"/>
      <c r="IA46" s="66"/>
      <c r="IB46" s="66"/>
      <c r="IC46" s="66"/>
      <c r="ID46" s="66"/>
      <c r="IE46" s="66"/>
      <c r="IF46" s="73"/>
      <c r="IG46" s="73"/>
      <c r="IH46" s="73"/>
      <c r="II46" s="73"/>
      <c r="IJ46" s="73"/>
      <c r="IK46" s="73"/>
      <c r="IL46" s="73"/>
      <c r="IM46" s="73"/>
    </row>
    <row r="47" ht="18" customHeight="1" spans="1:247">
      <c r="A47" s="46"/>
      <c r="B47" s="46"/>
      <c r="C47" s="11" t="s">
        <v>41</v>
      </c>
      <c r="D47" s="47">
        <v>135.4</v>
      </c>
      <c r="E47" s="45"/>
      <c r="F47" s="47">
        <f>'回收率（精炼） '!I18</f>
        <v>4027.28</v>
      </c>
      <c r="G47" s="45"/>
      <c r="H47" s="9">
        <f t="shared" si="5"/>
        <v>3656.48</v>
      </c>
      <c r="I47" s="48">
        <f>'平衡表（全厂）'!D46</f>
        <v>506.2</v>
      </c>
      <c r="J47" s="67">
        <f t="shared" si="6"/>
        <v>0</v>
      </c>
      <c r="K47" s="62" t="s">
        <v>306</v>
      </c>
      <c r="L47" s="66"/>
      <c r="M47" s="31"/>
      <c r="N47" s="31"/>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66"/>
      <c r="BY47" s="66"/>
      <c r="BZ47" s="66"/>
      <c r="CA47" s="66"/>
      <c r="CB47" s="66"/>
      <c r="CC47" s="66"/>
      <c r="CD47" s="66"/>
      <c r="CE47" s="66"/>
      <c r="CF47" s="66"/>
      <c r="CG47" s="66"/>
      <c r="CH47" s="66"/>
      <c r="CI47" s="66"/>
      <c r="CJ47" s="66"/>
      <c r="CK47" s="66"/>
      <c r="CL47" s="66"/>
      <c r="CM47" s="66"/>
      <c r="CN47" s="66"/>
      <c r="CO47" s="66"/>
      <c r="CP47" s="66"/>
      <c r="CQ47" s="66"/>
      <c r="CR47" s="66"/>
      <c r="CS47" s="66"/>
      <c r="CT47" s="66"/>
      <c r="CU47" s="66"/>
      <c r="CV47" s="66"/>
      <c r="CW47" s="66"/>
      <c r="CX47" s="66"/>
      <c r="CY47" s="66"/>
      <c r="CZ47" s="66"/>
      <c r="DA47" s="66"/>
      <c r="DB47" s="66"/>
      <c r="DC47" s="66"/>
      <c r="DD47" s="66"/>
      <c r="DE47" s="66"/>
      <c r="DF47" s="66"/>
      <c r="DG47" s="66"/>
      <c r="DH47" s="66"/>
      <c r="DI47" s="66"/>
      <c r="DJ47" s="66"/>
      <c r="DK47" s="66"/>
      <c r="DL47" s="66"/>
      <c r="DM47" s="66"/>
      <c r="DN47" s="66"/>
      <c r="DO47" s="66"/>
      <c r="DP47" s="66"/>
      <c r="DQ47" s="66"/>
      <c r="DR47" s="66"/>
      <c r="DS47" s="66"/>
      <c r="DT47" s="66"/>
      <c r="DU47" s="66"/>
      <c r="DV47" s="66"/>
      <c r="DW47" s="66"/>
      <c r="DX47" s="66"/>
      <c r="DY47" s="66"/>
      <c r="DZ47" s="66"/>
      <c r="EA47" s="66"/>
      <c r="EB47" s="66"/>
      <c r="EC47" s="66"/>
      <c r="ED47" s="66"/>
      <c r="EE47" s="66"/>
      <c r="EF47" s="66"/>
      <c r="EG47" s="66"/>
      <c r="EH47" s="66"/>
      <c r="EI47" s="66"/>
      <c r="EJ47" s="66"/>
      <c r="EK47" s="66"/>
      <c r="EL47" s="66"/>
      <c r="EM47" s="66"/>
      <c r="EN47" s="66"/>
      <c r="EO47" s="66"/>
      <c r="EP47" s="66"/>
      <c r="EQ47" s="66"/>
      <c r="ER47" s="66"/>
      <c r="ES47" s="66"/>
      <c r="ET47" s="66"/>
      <c r="EU47" s="66"/>
      <c r="EV47" s="66"/>
      <c r="EW47" s="66"/>
      <c r="EX47" s="66"/>
      <c r="EY47" s="66"/>
      <c r="EZ47" s="66"/>
      <c r="FA47" s="66"/>
      <c r="FB47" s="66"/>
      <c r="FC47" s="66"/>
      <c r="FD47" s="66"/>
      <c r="FE47" s="66"/>
      <c r="FF47" s="66"/>
      <c r="FG47" s="66"/>
      <c r="FH47" s="66"/>
      <c r="FI47" s="66"/>
      <c r="FJ47" s="66"/>
      <c r="FK47" s="66"/>
      <c r="FL47" s="66"/>
      <c r="FM47" s="66"/>
      <c r="FN47" s="66"/>
      <c r="FO47" s="66"/>
      <c r="FP47" s="66"/>
      <c r="FQ47" s="66"/>
      <c r="FR47" s="66"/>
      <c r="FS47" s="66"/>
      <c r="FT47" s="66"/>
      <c r="FU47" s="66"/>
      <c r="FV47" s="66"/>
      <c r="FW47" s="66"/>
      <c r="FX47" s="66"/>
      <c r="FY47" s="66"/>
      <c r="FZ47" s="66"/>
      <c r="GA47" s="66"/>
      <c r="GB47" s="66"/>
      <c r="GC47" s="66"/>
      <c r="GD47" s="66"/>
      <c r="GE47" s="66"/>
      <c r="GF47" s="66"/>
      <c r="GG47" s="66"/>
      <c r="GH47" s="66"/>
      <c r="GI47" s="66"/>
      <c r="GJ47" s="66"/>
      <c r="GK47" s="66"/>
      <c r="GL47" s="66"/>
      <c r="GM47" s="66"/>
      <c r="GN47" s="66"/>
      <c r="GO47" s="66"/>
      <c r="GP47" s="66"/>
      <c r="GQ47" s="66"/>
      <c r="GR47" s="66"/>
      <c r="GS47" s="66"/>
      <c r="GT47" s="66"/>
      <c r="GU47" s="66"/>
      <c r="GV47" s="66"/>
      <c r="GW47" s="66"/>
      <c r="GX47" s="66"/>
      <c r="GY47" s="66"/>
      <c r="GZ47" s="66"/>
      <c r="HA47" s="66"/>
      <c r="HB47" s="66"/>
      <c r="HC47" s="66"/>
      <c r="HD47" s="66"/>
      <c r="HE47" s="66"/>
      <c r="HF47" s="66"/>
      <c r="HG47" s="66"/>
      <c r="HH47" s="66"/>
      <c r="HI47" s="66"/>
      <c r="HJ47" s="66"/>
      <c r="HK47" s="66"/>
      <c r="HL47" s="66"/>
      <c r="HM47" s="66"/>
      <c r="HN47" s="66"/>
      <c r="HO47" s="66"/>
      <c r="HP47" s="66"/>
      <c r="HQ47" s="66"/>
      <c r="HR47" s="66"/>
      <c r="HS47" s="66"/>
      <c r="HT47" s="66"/>
      <c r="HU47" s="66"/>
      <c r="HV47" s="66"/>
      <c r="HW47" s="66"/>
      <c r="HX47" s="66"/>
      <c r="HY47" s="66"/>
      <c r="HZ47" s="66"/>
      <c r="IA47" s="66"/>
      <c r="IB47" s="66"/>
      <c r="IC47" s="66"/>
      <c r="ID47" s="66"/>
      <c r="IE47" s="66"/>
      <c r="IF47" s="73"/>
      <c r="IG47" s="73"/>
      <c r="IH47" s="73"/>
      <c r="II47" s="73"/>
      <c r="IJ47" s="73"/>
      <c r="IK47" s="73"/>
      <c r="IL47" s="73"/>
      <c r="IM47" s="73"/>
    </row>
    <row r="48" ht="18" customHeight="1" spans="1:247">
      <c r="A48" s="46"/>
      <c r="B48" s="46"/>
      <c r="C48" s="11" t="s">
        <v>42</v>
      </c>
      <c r="D48" s="47">
        <v>0</v>
      </c>
      <c r="E48" s="45"/>
      <c r="F48" s="47">
        <f>'回收率（精炼） '!I19</f>
        <v>13.8</v>
      </c>
      <c r="G48" s="45"/>
      <c r="H48" s="11">
        <f t="shared" si="5"/>
        <v>13.8</v>
      </c>
      <c r="I48" s="48">
        <v>0</v>
      </c>
      <c r="J48" s="61">
        <f t="shared" si="6"/>
        <v>0</v>
      </c>
      <c r="K48" s="62" t="s">
        <v>307</v>
      </c>
      <c r="L48" s="66"/>
      <c r="M48" s="31"/>
      <c r="N48" s="31"/>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6"/>
      <c r="CV48" s="66"/>
      <c r="CW48" s="66"/>
      <c r="CX48" s="66"/>
      <c r="CY48" s="66"/>
      <c r="CZ48" s="66"/>
      <c r="DA48" s="66"/>
      <c r="DB48" s="66"/>
      <c r="DC48" s="66"/>
      <c r="DD48" s="66"/>
      <c r="DE48" s="66"/>
      <c r="DF48" s="66"/>
      <c r="DG48" s="66"/>
      <c r="DH48" s="66"/>
      <c r="DI48" s="66"/>
      <c r="DJ48" s="66"/>
      <c r="DK48" s="66"/>
      <c r="DL48" s="66"/>
      <c r="DM48" s="66"/>
      <c r="DN48" s="66"/>
      <c r="DO48" s="66"/>
      <c r="DP48" s="66"/>
      <c r="DQ48" s="66"/>
      <c r="DR48" s="66"/>
      <c r="DS48" s="66"/>
      <c r="DT48" s="66"/>
      <c r="DU48" s="66"/>
      <c r="DV48" s="66"/>
      <c r="DW48" s="66"/>
      <c r="DX48" s="66"/>
      <c r="DY48" s="66"/>
      <c r="DZ48" s="66"/>
      <c r="EA48" s="66"/>
      <c r="EB48" s="66"/>
      <c r="EC48" s="66"/>
      <c r="ED48" s="66"/>
      <c r="EE48" s="66"/>
      <c r="EF48" s="66"/>
      <c r="EG48" s="66"/>
      <c r="EH48" s="66"/>
      <c r="EI48" s="66"/>
      <c r="EJ48" s="66"/>
      <c r="EK48" s="66"/>
      <c r="EL48" s="66"/>
      <c r="EM48" s="66"/>
      <c r="EN48" s="66"/>
      <c r="EO48" s="66"/>
      <c r="EP48" s="66"/>
      <c r="EQ48" s="66"/>
      <c r="ER48" s="66"/>
      <c r="ES48" s="66"/>
      <c r="ET48" s="66"/>
      <c r="EU48" s="66"/>
      <c r="EV48" s="66"/>
      <c r="EW48" s="66"/>
      <c r="EX48" s="66"/>
      <c r="EY48" s="66"/>
      <c r="EZ48" s="66"/>
      <c r="FA48" s="66"/>
      <c r="FB48" s="66"/>
      <c r="FC48" s="66"/>
      <c r="FD48" s="66"/>
      <c r="FE48" s="66"/>
      <c r="FF48" s="66"/>
      <c r="FG48" s="66"/>
      <c r="FH48" s="66"/>
      <c r="FI48" s="66"/>
      <c r="FJ48" s="66"/>
      <c r="FK48" s="66"/>
      <c r="FL48" s="66"/>
      <c r="FM48" s="66"/>
      <c r="FN48" s="66"/>
      <c r="FO48" s="66"/>
      <c r="FP48" s="66"/>
      <c r="FQ48" s="66"/>
      <c r="FR48" s="66"/>
      <c r="FS48" s="66"/>
      <c r="FT48" s="66"/>
      <c r="FU48" s="66"/>
      <c r="FV48" s="66"/>
      <c r="FW48" s="66"/>
      <c r="FX48" s="66"/>
      <c r="FY48" s="66"/>
      <c r="FZ48" s="66"/>
      <c r="GA48" s="66"/>
      <c r="GB48" s="66"/>
      <c r="GC48" s="66"/>
      <c r="GD48" s="66"/>
      <c r="GE48" s="66"/>
      <c r="GF48" s="66"/>
      <c r="GG48" s="66"/>
      <c r="GH48" s="66"/>
      <c r="GI48" s="66"/>
      <c r="GJ48" s="66"/>
      <c r="GK48" s="66"/>
      <c r="GL48" s="66"/>
      <c r="GM48" s="66"/>
      <c r="GN48" s="66"/>
      <c r="GO48" s="66"/>
      <c r="GP48" s="66"/>
      <c r="GQ48" s="66"/>
      <c r="GR48" s="66"/>
      <c r="GS48" s="66"/>
      <c r="GT48" s="66"/>
      <c r="GU48" s="66"/>
      <c r="GV48" s="66"/>
      <c r="GW48" s="66"/>
      <c r="GX48" s="66"/>
      <c r="GY48" s="66"/>
      <c r="GZ48" s="66"/>
      <c r="HA48" s="66"/>
      <c r="HB48" s="66"/>
      <c r="HC48" s="66"/>
      <c r="HD48" s="66"/>
      <c r="HE48" s="66"/>
      <c r="HF48" s="66"/>
      <c r="HG48" s="66"/>
      <c r="HH48" s="66"/>
      <c r="HI48" s="66"/>
      <c r="HJ48" s="66"/>
      <c r="HK48" s="66"/>
      <c r="HL48" s="66"/>
      <c r="HM48" s="66"/>
      <c r="HN48" s="66"/>
      <c r="HO48" s="66"/>
      <c r="HP48" s="66"/>
      <c r="HQ48" s="66"/>
      <c r="HR48" s="66"/>
      <c r="HS48" s="66"/>
      <c r="HT48" s="66"/>
      <c r="HU48" s="66"/>
      <c r="HV48" s="66"/>
      <c r="HW48" s="66"/>
      <c r="HX48" s="66"/>
      <c r="HY48" s="66"/>
      <c r="HZ48" s="66"/>
      <c r="IA48" s="66"/>
      <c r="IB48" s="66"/>
      <c r="IC48" s="66"/>
      <c r="ID48" s="66"/>
      <c r="IE48" s="66"/>
      <c r="IF48" s="73"/>
      <c r="IG48" s="73"/>
      <c r="IH48" s="73"/>
      <c r="II48" s="73"/>
      <c r="IJ48" s="73"/>
      <c r="IK48" s="73"/>
      <c r="IL48" s="73"/>
      <c r="IM48" s="73"/>
    </row>
    <row r="49" ht="18" customHeight="1" spans="1:247">
      <c r="A49" s="46"/>
      <c r="B49" s="46"/>
      <c r="C49" s="11" t="s">
        <v>60</v>
      </c>
      <c r="D49" s="48">
        <v>31.75</v>
      </c>
      <c r="E49" s="45"/>
      <c r="F49" s="48">
        <v>0</v>
      </c>
      <c r="G49" s="45"/>
      <c r="H49" s="9">
        <f t="shared" si="5"/>
        <v>8.73</v>
      </c>
      <c r="I49" s="48">
        <f>'平衡表（全厂）'!D47</f>
        <v>23.02</v>
      </c>
      <c r="J49" s="61">
        <f t="shared" si="6"/>
        <v>0</v>
      </c>
      <c r="K49" s="62"/>
      <c r="L49" s="66"/>
      <c r="M49" s="31"/>
      <c r="N49" s="31"/>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6"/>
      <c r="CY49" s="66"/>
      <c r="CZ49" s="66"/>
      <c r="DA49" s="66"/>
      <c r="DB49" s="66"/>
      <c r="DC49" s="66"/>
      <c r="DD49" s="66"/>
      <c r="DE49" s="66"/>
      <c r="DF49" s="66"/>
      <c r="DG49" s="66"/>
      <c r="DH49" s="66"/>
      <c r="DI49" s="66"/>
      <c r="DJ49" s="66"/>
      <c r="DK49" s="66"/>
      <c r="DL49" s="66"/>
      <c r="DM49" s="66"/>
      <c r="DN49" s="66"/>
      <c r="DO49" s="66"/>
      <c r="DP49" s="66"/>
      <c r="DQ49" s="66"/>
      <c r="DR49" s="66"/>
      <c r="DS49" s="66"/>
      <c r="DT49" s="66"/>
      <c r="DU49" s="66"/>
      <c r="DV49" s="66"/>
      <c r="DW49" s="66"/>
      <c r="DX49" s="66"/>
      <c r="DY49" s="66"/>
      <c r="DZ49" s="66"/>
      <c r="EA49" s="66"/>
      <c r="EB49" s="66"/>
      <c r="EC49" s="66"/>
      <c r="ED49" s="66"/>
      <c r="EE49" s="66"/>
      <c r="EF49" s="66"/>
      <c r="EG49" s="66"/>
      <c r="EH49" s="66"/>
      <c r="EI49" s="66"/>
      <c r="EJ49" s="66"/>
      <c r="EK49" s="66"/>
      <c r="EL49" s="66"/>
      <c r="EM49" s="66"/>
      <c r="EN49" s="66"/>
      <c r="EO49" s="66"/>
      <c r="EP49" s="66"/>
      <c r="EQ49" s="66"/>
      <c r="ER49" s="66"/>
      <c r="ES49" s="66"/>
      <c r="ET49" s="66"/>
      <c r="EU49" s="66"/>
      <c r="EV49" s="66"/>
      <c r="EW49" s="66"/>
      <c r="EX49" s="66"/>
      <c r="EY49" s="66"/>
      <c r="EZ49" s="66"/>
      <c r="FA49" s="66"/>
      <c r="FB49" s="66"/>
      <c r="FC49" s="66"/>
      <c r="FD49" s="66"/>
      <c r="FE49" s="66"/>
      <c r="FF49" s="66"/>
      <c r="FG49" s="66"/>
      <c r="FH49" s="66"/>
      <c r="FI49" s="66"/>
      <c r="FJ49" s="66"/>
      <c r="FK49" s="66"/>
      <c r="FL49" s="66"/>
      <c r="FM49" s="66"/>
      <c r="FN49" s="66"/>
      <c r="FO49" s="66"/>
      <c r="FP49" s="66"/>
      <c r="FQ49" s="66"/>
      <c r="FR49" s="66"/>
      <c r="FS49" s="66"/>
      <c r="FT49" s="66"/>
      <c r="FU49" s="66"/>
      <c r="FV49" s="66"/>
      <c r="FW49" s="66"/>
      <c r="FX49" s="66"/>
      <c r="FY49" s="66"/>
      <c r="FZ49" s="66"/>
      <c r="GA49" s="66"/>
      <c r="GB49" s="66"/>
      <c r="GC49" s="66"/>
      <c r="GD49" s="66"/>
      <c r="GE49" s="66"/>
      <c r="GF49" s="66"/>
      <c r="GG49" s="66"/>
      <c r="GH49" s="66"/>
      <c r="GI49" s="66"/>
      <c r="GJ49" s="66"/>
      <c r="GK49" s="66"/>
      <c r="GL49" s="66"/>
      <c r="GM49" s="66"/>
      <c r="GN49" s="66"/>
      <c r="GO49" s="66"/>
      <c r="GP49" s="66"/>
      <c r="GQ49" s="66"/>
      <c r="GR49" s="66"/>
      <c r="GS49" s="66"/>
      <c r="GT49" s="66"/>
      <c r="GU49" s="66"/>
      <c r="GV49" s="66"/>
      <c r="GW49" s="66"/>
      <c r="GX49" s="66"/>
      <c r="GY49" s="66"/>
      <c r="GZ49" s="66"/>
      <c r="HA49" s="66"/>
      <c r="HB49" s="66"/>
      <c r="HC49" s="66"/>
      <c r="HD49" s="66"/>
      <c r="HE49" s="66"/>
      <c r="HF49" s="66"/>
      <c r="HG49" s="66"/>
      <c r="HH49" s="66"/>
      <c r="HI49" s="66"/>
      <c r="HJ49" s="66"/>
      <c r="HK49" s="66"/>
      <c r="HL49" s="66"/>
      <c r="HM49" s="66"/>
      <c r="HN49" s="66"/>
      <c r="HO49" s="66"/>
      <c r="HP49" s="66"/>
      <c r="HQ49" s="66"/>
      <c r="HR49" s="66"/>
      <c r="HS49" s="66"/>
      <c r="HT49" s="66"/>
      <c r="HU49" s="66"/>
      <c r="HV49" s="66"/>
      <c r="HW49" s="66"/>
      <c r="HX49" s="66"/>
      <c r="HY49" s="66"/>
      <c r="HZ49" s="66"/>
      <c r="IA49" s="66"/>
      <c r="IB49" s="66"/>
      <c r="IC49" s="66"/>
      <c r="ID49" s="66"/>
      <c r="IE49" s="66"/>
      <c r="IF49" s="73"/>
      <c r="IG49" s="73"/>
      <c r="IH49" s="73"/>
      <c r="II49" s="73"/>
      <c r="IJ49" s="73"/>
      <c r="IK49" s="73"/>
      <c r="IL49" s="73"/>
      <c r="IM49" s="73"/>
    </row>
    <row r="50" ht="18" customHeight="1" spans="1:247">
      <c r="A50" s="46"/>
      <c r="B50" s="46"/>
      <c r="C50" s="11" t="s">
        <v>61</v>
      </c>
      <c r="D50" s="48">
        <v>29.36</v>
      </c>
      <c r="E50" s="45"/>
      <c r="F50" s="48">
        <v>0</v>
      </c>
      <c r="G50" s="45"/>
      <c r="H50" s="9">
        <f t="shared" si="5"/>
        <v>5.36</v>
      </c>
      <c r="I50" s="48">
        <f>'平衡表（全厂）'!D48</f>
        <v>24</v>
      </c>
      <c r="J50" s="61">
        <f t="shared" si="6"/>
        <v>0</v>
      </c>
      <c r="K50" s="62"/>
      <c r="L50" s="66"/>
      <c r="M50" s="31"/>
      <c r="N50" s="31"/>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66"/>
      <c r="CC50" s="66"/>
      <c r="CD50" s="66"/>
      <c r="CE50" s="66"/>
      <c r="CF50" s="66"/>
      <c r="CG50" s="66"/>
      <c r="CH50" s="66"/>
      <c r="CI50" s="66"/>
      <c r="CJ50" s="66"/>
      <c r="CK50" s="66"/>
      <c r="CL50" s="66"/>
      <c r="CM50" s="66"/>
      <c r="CN50" s="66"/>
      <c r="CO50" s="66"/>
      <c r="CP50" s="66"/>
      <c r="CQ50" s="66"/>
      <c r="CR50" s="66"/>
      <c r="CS50" s="66"/>
      <c r="CT50" s="66"/>
      <c r="CU50" s="66"/>
      <c r="CV50" s="66"/>
      <c r="CW50" s="66"/>
      <c r="CX50" s="66"/>
      <c r="CY50" s="66"/>
      <c r="CZ50" s="66"/>
      <c r="DA50" s="66"/>
      <c r="DB50" s="66"/>
      <c r="DC50" s="66"/>
      <c r="DD50" s="66"/>
      <c r="DE50" s="66"/>
      <c r="DF50" s="66"/>
      <c r="DG50" s="66"/>
      <c r="DH50" s="66"/>
      <c r="DI50" s="66"/>
      <c r="DJ50" s="66"/>
      <c r="DK50" s="66"/>
      <c r="DL50" s="66"/>
      <c r="DM50" s="66"/>
      <c r="DN50" s="66"/>
      <c r="DO50" s="66"/>
      <c r="DP50" s="66"/>
      <c r="DQ50" s="66"/>
      <c r="DR50" s="66"/>
      <c r="DS50" s="66"/>
      <c r="DT50" s="66"/>
      <c r="DU50" s="66"/>
      <c r="DV50" s="66"/>
      <c r="DW50" s="66"/>
      <c r="DX50" s="66"/>
      <c r="DY50" s="66"/>
      <c r="DZ50" s="66"/>
      <c r="EA50" s="66"/>
      <c r="EB50" s="66"/>
      <c r="EC50" s="66"/>
      <c r="ED50" s="66"/>
      <c r="EE50" s="66"/>
      <c r="EF50" s="66"/>
      <c r="EG50" s="66"/>
      <c r="EH50" s="66"/>
      <c r="EI50" s="66"/>
      <c r="EJ50" s="66"/>
      <c r="EK50" s="66"/>
      <c r="EL50" s="66"/>
      <c r="EM50" s="66"/>
      <c r="EN50" s="66"/>
      <c r="EO50" s="66"/>
      <c r="EP50" s="66"/>
      <c r="EQ50" s="66"/>
      <c r="ER50" s="66"/>
      <c r="ES50" s="66"/>
      <c r="ET50" s="66"/>
      <c r="EU50" s="66"/>
      <c r="EV50" s="66"/>
      <c r="EW50" s="66"/>
      <c r="EX50" s="66"/>
      <c r="EY50" s="66"/>
      <c r="EZ50" s="66"/>
      <c r="FA50" s="66"/>
      <c r="FB50" s="66"/>
      <c r="FC50" s="66"/>
      <c r="FD50" s="66"/>
      <c r="FE50" s="66"/>
      <c r="FF50" s="66"/>
      <c r="FG50" s="66"/>
      <c r="FH50" s="66"/>
      <c r="FI50" s="66"/>
      <c r="FJ50" s="66"/>
      <c r="FK50" s="66"/>
      <c r="FL50" s="66"/>
      <c r="FM50" s="66"/>
      <c r="FN50" s="66"/>
      <c r="FO50" s="66"/>
      <c r="FP50" s="66"/>
      <c r="FQ50" s="66"/>
      <c r="FR50" s="66"/>
      <c r="FS50" s="66"/>
      <c r="FT50" s="66"/>
      <c r="FU50" s="66"/>
      <c r="FV50" s="66"/>
      <c r="FW50" s="66"/>
      <c r="FX50" s="66"/>
      <c r="FY50" s="66"/>
      <c r="FZ50" s="66"/>
      <c r="GA50" s="66"/>
      <c r="GB50" s="66"/>
      <c r="GC50" s="66"/>
      <c r="GD50" s="66"/>
      <c r="GE50" s="66"/>
      <c r="GF50" s="66"/>
      <c r="GG50" s="66"/>
      <c r="GH50" s="66"/>
      <c r="GI50" s="66"/>
      <c r="GJ50" s="66"/>
      <c r="GK50" s="66"/>
      <c r="GL50" s="66"/>
      <c r="GM50" s="66"/>
      <c r="GN50" s="66"/>
      <c r="GO50" s="66"/>
      <c r="GP50" s="66"/>
      <c r="GQ50" s="66"/>
      <c r="GR50" s="66"/>
      <c r="GS50" s="66"/>
      <c r="GT50" s="66"/>
      <c r="GU50" s="66"/>
      <c r="GV50" s="66"/>
      <c r="GW50" s="66"/>
      <c r="GX50" s="66"/>
      <c r="GY50" s="66"/>
      <c r="GZ50" s="66"/>
      <c r="HA50" s="66"/>
      <c r="HB50" s="66"/>
      <c r="HC50" s="66"/>
      <c r="HD50" s="66"/>
      <c r="HE50" s="66"/>
      <c r="HF50" s="66"/>
      <c r="HG50" s="66"/>
      <c r="HH50" s="66"/>
      <c r="HI50" s="66"/>
      <c r="HJ50" s="66"/>
      <c r="HK50" s="66"/>
      <c r="HL50" s="66"/>
      <c r="HM50" s="66"/>
      <c r="HN50" s="66"/>
      <c r="HO50" s="66"/>
      <c r="HP50" s="66"/>
      <c r="HQ50" s="66"/>
      <c r="HR50" s="66"/>
      <c r="HS50" s="66"/>
      <c r="HT50" s="66"/>
      <c r="HU50" s="66"/>
      <c r="HV50" s="66"/>
      <c r="HW50" s="66"/>
      <c r="HX50" s="66"/>
      <c r="HY50" s="66"/>
      <c r="HZ50" s="66"/>
      <c r="IA50" s="66"/>
      <c r="IB50" s="66"/>
      <c r="IC50" s="66"/>
      <c r="ID50" s="66"/>
      <c r="IE50" s="66"/>
      <c r="IF50" s="73"/>
      <c r="IG50" s="73"/>
      <c r="IH50" s="73"/>
      <c r="II50" s="73"/>
      <c r="IJ50" s="73"/>
      <c r="IK50" s="73"/>
      <c r="IL50" s="73"/>
      <c r="IM50" s="73"/>
    </row>
    <row r="51" ht="18" customHeight="1" spans="1:247">
      <c r="A51" s="46"/>
      <c r="B51" s="46"/>
      <c r="C51" s="11" t="s">
        <v>62</v>
      </c>
      <c r="D51" s="48">
        <v>1882.614</v>
      </c>
      <c r="E51" s="45"/>
      <c r="F51" s="48">
        <v>908.176</v>
      </c>
      <c r="G51" s="45"/>
      <c r="H51" s="9">
        <f t="shared" si="5"/>
        <v>0</v>
      </c>
      <c r="I51" s="48">
        <f>'平衡表（全厂）'!D49</f>
        <v>2790.79</v>
      </c>
      <c r="J51" s="61">
        <f t="shared" si="6"/>
        <v>0</v>
      </c>
      <c r="K51" s="62"/>
      <c r="L51" s="66"/>
      <c r="M51" s="31"/>
      <c r="N51" s="31"/>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c r="BM51" s="66"/>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6"/>
      <c r="CV51" s="66"/>
      <c r="CW51" s="66"/>
      <c r="CX51" s="66"/>
      <c r="CY51" s="66"/>
      <c r="CZ51" s="66"/>
      <c r="DA51" s="66"/>
      <c r="DB51" s="66"/>
      <c r="DC51" s="66"/>
      <c r="DD51" s="66"/>
      <c r="DE51" s="66"/>
      <c r="DF51" s="66"/>
      <c r="DG51" s="66"/>
      <c r="DH51" s="66"/>
      <c r="DI51" s="66"/>
      <c r="DJ51" s="66"/>
      <c r="DK51" s="66"/>
      <c r="DL51" s="66"/>
      <c r="DM51" s="66"/>
      <c r="DN51" s="66"/>
      <c r="DO51" s="66"/>
      <c r="DP51" s="66"/>
      <c r="DQ51" s="66"/>
      <c r="DR51" s="66"/>
      <c r="DS51" s="66"/>
      <c r="DT51" s="66"/>
      <c r="DU51" s="66"/>
      <c r="DV51" s="66"/>
      <c r="DW51" s="66"/>
      <c r="DX51" s="66"/>
      <c r="DY51" s="66"/>
      <c r="DZ51" s="66"/>
      <c r="EA51" s="66"/>
      <c r="EB51" s="66"/>
      <c r="EC51" s="66"/>
      <c r="ED51" s="66"/>
      <c r="EE51" s="66"/>
      <c r="EF51" s="66"/>
      <c r="EG51" s="66"/>
      <c r="EH51" s="66"/>
      <c r="EI51" s="66"/>
      <c r="EJ51" s="66"/>
      <c r="EK51" s="66"/>
      <c r="EL51" s="66"/>
      <c r="EM51" s="66"/>
      <c r="EN51" s="66"/>
      <c r="EO51" s="66"/>
      <c r="EP51" s="66"/>
      <c r="EQ51" s="66"/>
      <c r="ER51" s="66"/>
      <c r="ES51" s="66"/>
      <c r="ET51" s="66"/>
      <c r="EU51" s="66"/>
      <c r="EV51" s="66"/>
      <c r="EW51" s="66"/>
      <c r="EX51" s="66"/>
      <c r="EY51" s="66"/>
      <c r="EZ51" s="66"/>
      <c r="FA51" s="66"/>
      <c r="FB51" s="66"/>
      <c r="FC51" s="66"/>
      <c r="FD51" s="66"/>
      <c r="FE51" s="66"/>
      <c r="FF51" s="66"/>
      <c r="FG51" s="66"/>
      <c r="FH51" s="66"/>
      <c r="FI51" s="66"/>
      <c r="FJ51" s="66"/>
      <c r="FK51" s="66"/>
      <c r="FL51" s="66"/>
      <c r="FM51" s="66"/>
      <c r="FN51" s="66"/>
      <c r="FO51" s="66"/>
      <c r="FP51" s="66"/>
      <c r="FQ51" s="66"/>
      <c r="FR51" s="66"/>
      <c r="FS51" s="66"/>
      <c r="FT51" s="66"/>
      <c r="FU51" s="66"/>
      <c r="FV51" s="66"/>
      <c r="FW51" s="66"/>
      <c r="FX51" s="66"/>
      <c r="FY51" s="66"/>
      <c r="FZ51" s="66"/>
      <c r="GA51" s="66"/>
      <c r="GB51" s="66"/>
      <c r="GC51" s="66"/>
      <c r="GD51" s="66"/>
      <c r="GE51" s="66"/>
      <c r="GF51" s="66"/>
      <c r="GG51" s="66"/>
      <c r="GH51" s="66"/>
      <c r="GI51" s="66"/>
      <c r="GJ51" s="66"/>
      <c r="GK51" s="66"/>
      <c r="GL51" s="66"/>
      <c r="GM51" s="66"/>
      <c r="GN51" s="66"/>
      <c r="GO51" s="66"/>
      <c r="GP51" s="66"/>
      <c r="GQ51" s="66"/>
      <c r="GR51" s="66"/>
      <c r="GS51" s="66"/>
      <c r="GT51" s="66"/>
      <c r="GU51" s="66"/>
      <c r="GV51" s="66"/>
      <c r="GW51" s="66"/>
      <c r="GX51" s="66"/>
      <c r="GY51" s="66"/>
      <c r="GZ51" s="66"/>
      <c r="HA51" s="66"/>
      <c r="HB51" s="66"/>
      <c r="HC51" s="66"/>
      <c r="HD51" s="66"/>
      <c r="HE51" s="66"/>
      <c r="HF51" s="66"/>
      <c r="HG51" s="66"/>
      <c r="HH51" s="66"/>
      <c r="HI51" s="66"/>
      <c r="HJ51" s="66"/>
      <c r="HK51" s="66"/>
      <c r="HL51" s="66"/>
      <c r="HM51" s="66"/>
      <c r="HN51" s="66"/>
      <c r="HO51" s="66"/>
      <c r="HP51" s="66"/>
      <c r="HQ51" s="66"/>
      <c r="HR51" s="66"/>
      <c r="HS51" s="66"/>
      <c r="HT51" s="66"/>
      <c r="HU51" s="66"/>
      <c r="HV51" s="66"/>
      <c r="HW51" s="66"/>
      <c r="HX51" s="66"/>
      <c r="HY51" s="66"/>
      <c r="HZ51" s="66"/>
      <c r="IA51" s="66"/>
      <c r="IB51" s="66"/>
      <c r="IC51" s="66"/>
      <c r="ID51" s="66"/>
      <c r="IE51" s="66"/>
      <c r="IF51" s="73"/>
      <c r="IG51" s="73"/>
      <c r="IH51" s="73"/>
      <c r="II51" s="73"/>
      <c r="IJ51" s="73"/>
      <c r="IK51" s="73"/>
      <c r="IL51" s="73"/>
      <c r="IM51" s="73"/>
    </row>
    <row r="52" ht="18" customHeight="1" spans="1:247">
      <c r="A52" s="46"/>
      <c r="B52" s="46"/>
      <c r="C52" s="11" t="s">
        <v>308</v>
      </c>
      <c r="D52" s="48">
        <v>604.22</v>
      </c>
      <c r="E52" s="45"/>
      <c r="F52" s="48">
        <f>重要物料收拨结存!G21</f>
        <v>170.18</v>
      </c>
      <c r="G52" s="45"/>
      <c r="H52" s="10">
        <v>0</v>
      </c>
      <c r="I52" s="48">
        <f>'平衡表（全厂）'!D50</f>
        <v>774.4</v>
      </c>
      <c r="J52" s="67">
        <f t="shared" si="6"/>
        <v>0</v>
      </c>
      <c r="K52" s="62"/>
      <c r="L52" s="66"/>
      <c r="M52" s="31"/>
      <c r="N52" s="31"/>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c r="BM52" s="66"/>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6"/>
      <c r="CV52" s="66"/>
      <c r="CW52" s="66"/>
      <c r="CX52" s="66"/>
      <c r="CY52" s="66"/>
      <c r="CZ52" s="66"/>
      <c r="DA52" s="66"/>
      <c r="DB52" s="66"/>
      <c r="DC52" s="66"/>
      <c r="DD52" s="66"/>
      <c r="DE52" s="66"/>
      <c r="DF52" s="66"/>
      <c r="DG52" s="66"/>
      <c r="DH52" s="66"/>
      <c r="DI52" s="66"/>
      <c r="DJ52" s="66"/>
      <c r="DK52" s="66"/>
      <c r="DL52" s="66"/>
      <c r="DM52" s="66"/>
      <c r="DN52" s="66"/>
      <c r="DO52" s="66"/>
      <c r="DP52" s="66"/>
      <c r="DQ52" s="66"/>
      <c r="DR52" s="66"/>
      <c r="DS52" s="66"/>
      <c r="DT52" s="66"/>
      <c r="DU52" s="66"/>
      <c r="DV52" s="66"/>
      <c r="DW52" s="66"/>
      <c r="DX52" s="66"/>
      <c r="DY52" s="66"/>
      <c r="DZ52" s="66"/>
      <c r="EA52" s="66"/>
      <c r="EB52" s="66"/>
      <c r="EC52" s="66"/>
      <c r="ED52" s="66"/>
      <c r="EE52" s="66"/>
      <c r="EF52" s="66"/>
      <c r="EG52" s="66"/>
      <c r="EH52" s="66"/>
      <c r="EI52" s="66"/>
      <c r="EJ52" s="66"/>
      <c r="EK52" s="66"/>
      <c r="EL52" s="66"/>
      <c r="EM52" s="66"/>
      <c r="EN52" s="66"/>
      <c r="EO52" s="66"/>
      <c r="EP52" s="66"/>
      <c r="EQ52" s="66"/>
      <c r="ER52" s="66"/>
      <c r="ES52" s="66"/>
      <c r="ET52" s="66"/>
      <c r="EU52" s="66"/>
      <c r="EV52" s="66"/>
      <c r="EW52" s="66"/>
      <c r="EX52" s="66"/>
      <c r="EY52" s="66"/>
      <c r="EZ52" s="66"/>
      <c r="FA52" s="66"/>
      <c r="FB52" s="66"/>
      <c r="FC52" s="66"/>
      <c r="FD52" s="66"/>
      <c r="FE52" s="66"/>
      <c r="FF52" s="66"/>
      <c r="FG52" s="66"/>
      <c r="FH52" s="66"/>
      <c r="FI52" s="66"/>
      <c r="FJ52" s="66"/>
      <c r="FK52" s="66"/>
      <c r="FL52" s="66"/>
      <c r="FM52" s="66"/>
      <c r="FN52" s="66"/>
      <c r="FO52" s="66"/>
      <c r="FP52" s="66"/>
      <c r="FQ52" s="66"/>
      <c r="FR52" s="66"/>
      <c r="FS52" s="66"/>
      <c r="FT52" s="66"/>
      <c r="FU52" s="66"/>
      <c r="FV52" s="66"/>
      <c r="FW52" s="66"/>
      <c r="FX52" s="66"/>
      <c r="FY52" s="66"/>
      <c r="FZ52" s="66"/>
      <c r="GA52" s="66"/>
      <c r="GB52" s="66"/>
      <c r="GC52" s="66"/>
      <c r="GD52" s="66"/>
      <c r="GE52" s="66"/>
      <c r="GF52" s="66"/>
      <c r="GG52" s="66"/>
      <c r="GH52" s="66"/>
      <c r="GI52" s="66"/>
      <c r="GJ52" s="66"/>
      <c r="GK52" s="66"/>
      <c r="GL52" s="66"/>
      <c r="GM52" s="66"/>
      <c r="GN52" s="66"/>
      <c r="GO52" s="66"/>
      <c r="GP52" s="66"/>
      <c r="GQ52" s="66"/>
      <c r="GR52" s="66"/>
      <c r="GS52" s="66"/>
      <c r="GT52" s="66"/>
      <c r="GU52" s="66"/>
      <c r="GV52" s="66"/>
      <c r="GW52" s="66"/>
      <c r="GX52" s="66"/>
      <c r="GY52" s="66"/>
      <c r="GZ52" s="66"/>
      <c r="HA52" s="66"/>
      <c r="HB52" s="66"/>
      <c r="HC52" s="66"/>
      <c r="HD52" s="66"/>
      <c r="HE52" s="66"/>
      <c r="HF52" s="66"/>
      <c r="HG52" s="66"/>
      <c r="HH52" s="66"/>
      <c r="HI52" s="66"/>
      <c r="HJ52" s="66"/>
      <c r="HK52" s="66"/>
      <c r="HL52" s="66"/>
      <c r="HM52" s="66"/>
      <c r="HN52" s="66"/>
      <c r="HO52" s="66"/>
      <c r="HP52" s="66"/>
      <c r="HQ52" s="66"/>
      <c r="HR52" s="66"/>
      <c r="HS52" s="66"/>
      <c r="HT52" s="66"/>
      <c r="HU52" s="66"/>
      <c r="HV52" s="66"/>
      <c r="HW52" s="66"/>
      <c r="HX52" s="66"/>
      <c r="HY52" s="66"/>
      <c r="HZ52" s="66"/>
      <c r="IA52" s="66"/>
      <c r="IB52" s="66"/>
      <c r="IC52" s="66"/>
      <c r="ID52" s="66"/>
      <c r="IE52" s="66"/>
      <c r="IF52" s="73"/>
      <c r="IG52" s="73"/>
      <c r="IH52" s="73"/>
      <c r="II52" s="73"/>
      <c r="IJ52" s="73"/>
      <c r="IK52" s="73"/>
      <c r="IL52" s="73"/>
      <c r="IM52" s="73"/>
    </row>
    <row r="53" ht="18" customHeight="1" spans="1:247">
      <c r="A53" s="46"/>
      <c r="B53" s="46"/>
      <c r="C53" s="11" t="s">
        <v>64</v>
      </c>
      <c r="D53" s="48">
        <v>8270</v>
      </c>
      <c r="E53" s="45"/>
      <c r="F53" s="48">
        <v>180</v>
      </c>
      <c r="G53" s="45"/>
      <c r="H53" s="11">
        <f t="shared" si="5"/>
        <v>0</v>
      </c>
      <c r="I53" s="48">
        <f>'平衡表（全厂）'!D51</f>
        <v>8450</v>
      </c>
      <c r="J53" s="61">
        <f t="shared" si="6"/>
        <v>0</v>
      </c>
      <c r="K53" s="62"/>
      <c r="L53" s="66"/>
      <c r="M53" s="31"/>
      <c r="N53" s="31"/>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6"/>
      <c r="CV53" s="66"/>
      <c r="CW53" s="66"/>
      <c r="CX53" s="66"/>
      <c r="CY53" s="66"/>
      <c r="CZ53" s="66"/>
      <c r="DA53" s="66"/>
      <c r="DB53" s="66"/>
      <c r="DC53" s="66"/>
      <c r="DD53" s="66"/>
      <c r="DE53" s="66"/>
      <c r="DF53" s="66"/>
      <c r="DG53" s="66"/>
      <c r="DH53" s="66"/>
      <c r="DI53" s="66"/>
      <c r="DJ53" s="66"/>
      <c r="DK53" s="66"/>
      <c r="DL53" s="66"/>
      <c r="DM53" s="66"/>
      <c r="DN53" s="66"/>
      <c r="DO53" s="66"/>
      <c r="DP53" s="66"/>
      <c r="DQ53" s="66"/>
      <c r="DR53" s="66"/>
      <c r="DS53" s="66"/>
      <c r="DT53" s="66"/>
      <c r="DU53" s="66"/>
      <c r="DV53" s="66"/>
      <c r="DW53" s="66"/>
      <c r="DX53" s="66"/>
      <c r="DY53" s="66"/>
      <c r="DZ53" s="66"/>
      <c r="EA53" s="66"/>
      <c r="EB53" s="66"/>
      <c r="EC53" s="66"/>
      <c r="ED53" s="66"/>
      <c r="EE53" s="66"/>
      <c r="EF53" s="66"/>
      <c r="EG53" s="66"/>
      <c r="EH53" s="66"/>
      <c r="EI53" s="66"/>
      <c r="EJ53" s="66"/>
      <c r="EK53" s="66"/>
      <c r="EL53" s="66"/>
      <c r="EM53" s="66"/>
      <c r="EN53" s="66"/>
      <c r="EO53" s="66"/>
      <c r="EP53" s="66"/>
      <c r="EQ53" s="66"/>
      <c r="ER53" s="66"/>
      <c r="ES53" s="66"/>
      <c r="ET53" s="66"/>
      <c r="EU53" s="66"/>
      <c r="EV53" s="66"/>
      <c r="EW53" s="66"/>
      <c r="EX53" s="66"/>
      <c r="EY53" s="66"/>
      <c r="EZ53" s="66"/>
      <c r="FA53" s="66"/>
      <c r="FB53" s="66"/>
      <c r="FC53" s="66"/>
      <c r="FD53" s="66"/>
      <c r="FE53" s="66"/>
      <c r="FF53" s="66"/>
      <c r="FG53" s="66"/>
      <c r="FH53" s="66"/>
      <c r="FI53" s="66"/>
      <c r="FJ53" s="66"/>
      <c r="FK53" s="66"/>
      <c r="FL53" s="66"/>
      <c r="FM53" s="66"/>
      <c r="FN53" s="66"/>
      <c r="FO53" s="66"/>
      <c r="FP53" s="66"/>
      <c r="FQ53" s="66"/>
      <c r="FR53" s="66"/>
      <c r="FS53" s="66"/>
      <c r="FT53" s="66"/>
      <c r="FU53" s="66"/>
      <c r="FV53" s="66"/>
      <c r="FW53" s="66"/>
      <c r="FX53" s="66"/>
      <c r="FY53" s="66"/>
      <c r="FZ53" s="66"/>
      <c r="GA53" s="66"/>
      <c r="GB53" s="66"/>
      <c r="GC53" s="66"/>
      <c r="GD53" s="66"/>
      <c r="GE53" s="66"/>
      <c r="GF53" s="66"/>
      <c r="GG53" s="66"/>
      <c r="GH53" s="66"/>
      <c r="GI53" s="66"/>
      <c r="GJ53" s="66"/>
      <c r="GK53" s="66"/>
      <c r="GL53" s="66"/>
      <c r="GM53" s="66"/>
      <c r="GN53" s="66"/>
      <c r="GO53" s="66"/>
      <c r="GP53" s="66"/>
      <c r="GQ53" s="66"/>
      <c r="GR53" s="66"/>
      <c r="GS53" s="66"/>
      <c r="GT53" s="66"/>
      <c r="GU53" s="66"/>
      <c r="GV53" s="66"/>
      <c r="GW53" s="66"/>
      <c r="GX53" s="66"/>
      <c r="GY53" s="66"/>
      <c r="GZ53" s="66"/>
      <c r="HA53" s="66"/>
      <c r="HB53" s="66"/>
      <c r="HC53" s="66"/>
      <c r="HD53" s="66"/>
      <c r="HE53" s="66"/>
      <c r="HF53" s="66"/>
      <c r="HG53" s="66"/>
      <c r="HH53" s="66"/>
      <c r="HI53" s="66"/>
      <c r="HJ53" s="66"/>
      <c r="HK53" s="66"/>
      <c r="HL53" s="66"/>
      <c r="HM53" s="66"/>
      <c r="HN53" s="66"/>
      <c r="HO53" s="66"/>
      <c r="HP53" s="66"/>
      <c r="HQ53" s="66"/>
      <c r="HR53" s="66"/>
      <c r="HS53" s="66"/>
      <c r="HT53" s="66"/>
      <c r="HU53" s="66"/>
      <c r="HV53" s="66"/>
      <c r="HW53" s="66"/>
      <c r="HX53" s="66"/>
      <c r="HY53" s="66"/>
      <c r="HZ53" s="66"/>
      <c r="IA53" s="66"/>
      <c r="IB53" s="66"/>
      <c r="IC53" s="66"/>
      <c r="ID53" s="66"/>
      <c r="IE53" s="66"/>
      <c r="IF53" s="73"/>
      <c r="IG53" s="73"/>
      <c r="IH53" s="73"/>
      <c r="II53" s="73"/>
      <c r="IJ53" s="73"/>
      <c r="IK53" s="73"/>
      <c r="IL53" s="73"/>
      <c r="IM53" s="73"/>
    </row>
    <row r="54" ht="18" customHeight="1" spans="1:247">
      <c r="A54" s="46"/>
      <c r="B54" s="46"/>
      <c r="C54" s="11" t="s">
        <v>43</v>
      </c>
      <c r="D54" s="48">
        <v>0</v>
      </c>
      <c r="E54" s="45"/>
      <c r="F54" s="48">
        <f>'回收率（精炼） '!I21</f>
        <v>28.9</v>
      </c>
      <c r="G54" s="45"/>
      <c r="H54" s="11">
        <f t="shared" si="5"/>
        <v>26.74</v>
      </c>
      <c r="I54" s="48">
        <f>'平衡表（全厂）'!D52</f>
        <v>2.16</v>
      </c>
      <c r="J54" s="61">
        <f t="shared" si="6"/>
        <v>0</v>
      </c>
      <c r="K54" s="62" t="s">
        <v>309</v>
      </c>
      <c r="L54" s="66"/>
      <c r="M54" s="31"/>
      <c r="N54" s="31"/>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6"/>
      <c r="CV54" s="66"/>
      <c r="CW54" s="66"/>
      <c r="CX54" s="66"/>
      <c r="CY54" s="66"/>
      <c r="CZ54" s="66"/>
      <c r="DA54" s="66"/>
      <c r="DB54" s="66"/>
      <c r="DC54" s="66"/>
      <c r="DD54" s="66"/>
      <c r="DE54" s="66"/>
      <c r="DF54" s="66"/>
      <c r="DG54" s="66"/>
      <c r="DH54" s="66"/>
      <c r="DI54" s="66"/>
      <c r="DJ54" s="66"/>
      <c r="DK54" s="66"/>
      <c r="DL54" s="66"/>
      <c r="DM54" s="66"/>
      <c r="DN54" s="66"/>
      <c r="DO54" s="66"/>
      <c r="DP54" s="66"/>
      <c r="DQ54" s="66"/>
      <c r="DR54" s="66"/>
      <c r="DS54" s="66"/>
      <c r="DT54" s="66"/>
      <c r="DU54" s="66"/>
      <c r="DV54" s="66"/>
      <c r="DW54" s="66"/>
      <c r="DX54" s="66"/>
      <c r="DY54" s="66"/>
      <c r="DZ54" s="66"/>
      <c r="EA54" s="66"/>
      <c r="EB54" s="66"/>
      <c r="EC54" s="66"/>
      <c r="ED54" s="66"/>
      <c r="EE54" s="66"/>
      <c r="EF54" s="66"/>
      <c r="EG54" s="66"/>
      <c r="EH54" s="66"/>
      <c r="EI54" s="66"/>
      <c r="EJ54" s="66"/>
      <c r="EK54" s="66"/>
      <c r="EL54" s="66"/>
      <c r="EM54" s="66"/>
      <c r="EN54" s="66"/>
      <c r="EO54" s="66"/>
      <c r="EP54" s="66"/>
      <c r="EQ54" s="66"/>
      <c r="ER54" s="66"/>
      <c r="ES54" s="66"/>
      <c r="ET54" s="66"/>
      <c r="EU54" s="66"/>
      <c r="EV54" s="66"/>
      <c r="EW54" s="66"/>
      <c r="EX54" s="66"/>
      <c r="EY54" s="66"/>
      <c r="EZ54" s="66"/>
      <c r="FA54" s="66"/>
      <c r="FB54" s="66"/>
      <c r="FC54" s="66"/>
      <c r="FD54" s="66"/>
      <c r="FE54" s="66"/>
      <c r="FF54" s="66"/>
      <c r="FG54" s="66"/>
      <c r="FH54" s="66"/>
      <c r="FI54" s="66"/>
      <c r="FJ54" s="66"/>
      <c r="FK54" s="66"/>
      <c r="FL54" s="66"/>
      <c r="FM54" s="66"/>
      <c r="FN54" s="66"/>
      <c r="FO54" s="66"/>
      <c r="FP54" s="66"/>
      <c r="FQ54" s="66"/>
      <c r="FR54" s="66"/>
      <c r="FS54" s="66"/>
      <c r="FT54" s="66"/>
      <c r="FU54" s="66"/>
      <c r="FV54" s="66"/>
      <c r="FW54" s="66"/>
      <c r="FX54" s="66"/>
      <c r="FY54" s="66"/>
      <c r="FZ54" s="66"/>
      <c r="GA54" s="66"/>
      <c r="GB54" s="66"/>
      <c r="GC54" s="66"/>
      <c r="GD54" s="66"/>
      <c r="GE54" s="66"/>
      <c r="GF54" s="66"/>
      <c r="GG54" s="66"/>
      <c r="GH54" s="66"/>
      <c r="GI54" s="66"/>
      <c r="GJ54" s="66"/>
      <c r="GK54" s="66"/>
      <c r="GL54" s="66"/>
      <c r="GM54" s="66"/>
      <c r="GN54" s="66"/>
      <c r="GO54" s="66"/>
      <c r="GP54" s="66"/>
      <c r="GQ54" s="66"/>
      <c r="GR54" s="66"/>
      <c r="GS54" s="66"/>
      <c r="GT54" s="66"/>
      <c r="GU54" s="66"/>
      <c r="GV54" s="66"/>
      <c r="GW54" s="66"/>
      <c r="GX54" s="66"/>
      <c r="GY54" s="66"/>
      <c r="GZ54" s="66"/>
      <c r="HA54" s="66"/>
      <c r="HB54" s="66"/>
      <c r="HC54" s="66"/>
      <c r="HD54" s="66"/>
      <c r="HE54" s="66"/>
      <c r="HF54" s="66"/>
      <c r="HG54" s="66"/>
      <c r="HH54" s="66"/>
      <c r="HI54" s="66"/>
      <c r="HJ54" s="66"/>
      <c r="HK54" s="66"/>
      <c r="HL54" s="66"/>
      <c r="HM54" s="66"/>
      <c r="HN54" s="66"/>
      <c r="HO54" s="66"/>
      <c r="HP54" s="66"/>
      <c r="HQ54" s="66"/>
      <c r="HR54" s="66"/>
      <c r="HS54" s="66"/>
      <c r="HT54" s="66"/>
      <c r="HU54" s="66"/>
      <c r="HV54" s="66"/>
      <c r="HW54" s="66"/>
      <c r="HX54" s="66"/>
      <c r="HY54" s="66"/>
      <c r="HZ54" s="66"/>
      <c r="IA54" s="66"/>
      <c r="IB54" s="66"/>
      <c r="IC54" s="66"/>
      <c r="ID54" s="66"/>
      <c r="IE54" s="66"/>
      <c r="IF54" s="73"/>
      <c r="IG54" s="73"/>
      <c r="IH54" s="73"/>
      <c r="II54" s="73"/>
      <c r="IJ54" s="73"/>
      <c r="IK54" s="73"/>
      <c r="IL54" s="73"/>
      <c r="IM54" s="73"/>
    </row>
    <row r="55" ht="18" customHeight="1" spans="1:247">
      <c r="A55" s="46"/>
      <c r="B55" s="46"/>
      <c r="C55" s="11" t="s">
        <v>65</v>
      </c>
      <c r="D55" s="48">
        <v>88.23</v>
      </c>
      <c r="E55" s="45"/>
      <c r="F55" s="55">
        <v>35.22</v>
      </c>
      <c r="G55" s="45"/>
      <c r="H55" s="9">
        <f t="shared" si="5"/>
        <v>70.994</v>
      </c>
      <c r="I55" s="48">
        <f>'平衡表（全厂）'!D53</f>
        <v>52.456</v>
      </c>
      <c r="J55" s="67">
        <f t="shared" si="6"/>
        <v>0</v>
      </c>
      <c r="K55" s="62"/>
      <c r="L55" s="66"/>
      <c r="M55" s="31"/>
      <c r="N55" s="31"/>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6"/>
      <c r="CV55" s="66"/>
      <c r="CW55" s="66"/>
      <c r="CX55" s="66"/>
      <c r="CY55" s="66"/>
      <c r="CZ55" s="66"/>
      <c r="DA55" s="66"/>
      <c r="DB55" s="66"/>
      <c r="DC55" s="66"/>
      <c r="DD55" s="66"/>
      <c r="DE55" s="66"/>
      <c r="DF55" s="66"/>
      <c r="DG55" s="66"/>
      <c r="DH55" s="66"/>
      <c r="DI55" s="66"/>
      <c r="DJ55" s="66"/>
      <c r="DK55" s="66"/>
      <c r="DL55" s="66"/>
      <c r="DM55" s="66"/>
      <c r="DN55" s="66"/>
      <c r="DO55" s="66"/>
      <c r="DP55" s="66"/>
      <c r="DQ55" s="66"/>
      <c r="DR55" s="66"/>
      <c r="DS55" s="66"/>
      <c r="DT55" s="66"/>
      <c r="DU55" s="66"/>
      <c r="DV55" s="66"/>
      <c r="DW55" s="66"/>
      <c r="DX55" s="66"/>
      <c r="DY55" s="66"/>
      <c r="DZ55" s="66"/>
      <c r="EA55" s="66"/>
      <c r="EB55" s="66"/>
      <c r="EC55" s="66"/>
      <c r="ED55" s="66"/>
      <c r="EE55" s="66"/>
      <c r="EF55" s="66"/>
      <c r="EG55" s="66"/>
      <c r="EH55" s="66"/>
      <c r="EI55" s="66"/>
      <c r="EJ55" s="66"/>
      <c r="EK55" s="66"/>
      <c r="EL55" s="66"/>
      <c r="EM55" s="66"/>
      <c r="EN55" s="66"/>
      <c r="EO55" s="66"/>
      <c r="EP55" s="66"/>
      <c r="EQ55" s="66"/>
      <c r="ER55" s="66"/>
      <c r="ES55" s="66"/>
      <c r="ET55" s="66"/>
      <c r="EU55" s="66"/>
      <c r="EV55" s="66"/>
      <c r="EW55" s="66"/>
      <c r="EX55" s="66"/>
      <c r="EY55" s="66"/>
      <c r="EZ55" s="66"/>
      <c r="FA55" s="66"/>
      <c r="FB55" s="66"/>
      <c r="FC55" s="66"/>
      <c r="FD55" s="66"/>
      <c r="FE55" s="66"/>
      <c r="FF55" s="66"/>
      <c r="FG55" s="66"/>
      <c r="FH55" s="66"/>
      <c r="FI55" s="66"/>
      <c r="FJ55" s="66"/>
      <c r="FK55" s="66"/>
      <c r="FL55" s="66"/>
      <c r="FM55" s="66"/>
      <c r="FN55" s="66"/>
      <c r="FO55" s="66"/>
      <c r="FP55" s="66"/>
      <c r="FQ55" s="66"/>
      <c r="FR55" s="66"/>
      <c r="FS55" s="66"/>
      <c r="FT55" s="66"/>
      <c r="FU55" s="66"/>
      <c r="FV55" s="66"/>
      <c r="FW55" s="66"/>
      <c r="FX55" s="66"/>
      <c r="FY55" s="66"/>
      <c r="FZ55" s="66"/>
      <c r="GA55" s="66"/>
      <c r="GB55" s="66"/>
      <c r="GC55" s="66"/>
      <c r="GD55" s="66"/>
      <c r="GE55" s="66"/>
      <c r="GF55" s="66"/>
      <c r="GG55" s="66"/>
      <c r="GH55" s="66"/>
      <c r="GI55" s="66"/>
      <c r="GJ55" s="66"/>
      <c r="GK55" s="66"/>
      <c r="GL55" s="66"/>
      <c r="GM55" s="66"/>
      <c r="GN55" s="66"/>
      <c r="GO55" s="66"/>
      <c r="GP55" s="66"/>
      <c r="GQ55" s="66"/>
      <c r="GR55" s="66"/>
      <c r="GS55" s="66"/>
      <c r="GT55" s="66"/>
      <c r="GU55" s="66"/>
      <c r="GV55" s="66"/>
      <c r="GW55" s="66"/>
      <c r="GX55" s="66"/>
      <c r="GY55" s="66"/>
      <c r="GZ55" s="66"/>
      <c r="HA55" s="66"/>
      <c r="HB55" s="66"/>
      <c r="HC55" s="66"/>
      <c r="HD55" s="66"/>
      <c r="HE55" s="66"/>
      <c r="HF55" s="66"/>
      <c r="HG55" s="66"/>
      <c r="HH55" s="66"/>
      <c r="HI55" s="66"/>
      <c r="HJ55" s="66"/>
      <c r="HK55" s="66"/>
      <c r="HL55" s="66"/>
      <c r="HM55" s="66"/>
      <c r="HN55" s="66"/>
      <c r="HO55" s="66"/>
      <c r="HP55" s="66"/>
      <c r="HQ55" s="66"/>
      <c r="HR55" s="66"/>
      <c r="HS55" s="66"/>
      <c r="HT55" s="66"/>
      <c r="HU55" s="66"/>
      <c r="HV55" s="66"/>
      <c r="HW55" s="66"/>
      <c r="HX55" s="66"/>
      <c r="HY55" s="66"/>
      <c r="HZ55" s="66"/>
      <c r="IA55" s="66"/>
      <c r="IB55" s="66"/>
      <c r="IC55" s="66"/>
      <c r="ID55" s="66"/>
      <c r="IE55" s="66"/>
      <c r="IF55" s="73"/>
      <c r="IG55" s="73"/>
      <c r="IH55" s="73"/>
      <c r="II55" s="73"/>
      <c r="IJ55" s="73"/>
      <c r="IK55" s="73"/>
      <c r="IL55" s="73"/>
      <c r="IM55" s="73"/>
    </row>
    <row r="56" ht="18" customHeight="1" spans="1:247">
      <c r="A56" s="43" t="s">
        <v>70</v>
      </c>
      <c r="B56" s="43" t="s">
        <v>310</v>
      </c>
      <c r="C56" s="47" t="s">
        <v>27</v>
      </c>
      <c r="D56" s="47">
        <v>11500</v>
      </c>
      <c r="E56" s="45"/>
      <c r="F56" s="48"/>
      <c r="G56" s="51">
        <f>-G31</f>
        <v>61540.36</v>
      </c>
      <c r="H56" s="9">
        <f t="shared" si="5"/>
        <v>59054.16</v>
      </c>
      <c r="I56" s="48">
        <f>'平衡表（全厂）'!D58</f>
        <v>13986.2</v>
      </c>
      <c r="J56" s="67">
        <f t="shared" si="6"/>
        <v>0</v>
      </c>
      <c r="K56" s="69"/>
      <c r="L56" s="66"/>
      <c r="M56" s="31"/>
      <c r="N56" s="31"/>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c r="BO56" s="66"/>
      <c r="BP56" s="66"/>
      <c r="BQ56" s="66"/>
      <c r="BR56" s="66"/>
      <c r="BS56" s="66"/>
      <c r="BT56" s="66"/>
      <c r="BU56" s="66"/>
      <c r="BV56" s="66"/>
      <c r="BW56" s="66"/>
      <c r="BX56" s="66"/>
      <c r="BY56" s="66"/>
      <c r="BZ56" s="66"/>
      <c r="CA56" s="66"/>
      <c r="CB56" s="66"/>
      <c r="CC56" s="66"/>
      <c r="CD56" s="66"/>
      <c r="CE56" s="66"/>
      <c r="CF56" s="66"/>
      <c r="CG56" s="66"/>
      <c r="CH56" s="66"/>
      <c r="CI56" s="66"/>
      <c r="CJ56" s="66"/>
      <c r="CK56" s="66"/>
      <c r="CL56" s="66"/>
      <c r="CM56" s="66"/>
      <c r="CN56" s="66"/>
      <c r="CO56" s="66"/>
      <c r="CP56" s="66"/>
      <c r="CQ56" s="66"/>
      <c r="CR56" s="66"/>
      <c r="CS56" s="66"/>
      <c r="CT56" s="66"/>
      <c r="CU56" s="66"/>
      <c r="CV56" s="66"/>
      <c r="CW56" s="66"/>
      <c r="CX56" s="66"/>
      <c r="CY56" s="66"/>
      <c r="CZ56" s="66"/>
      <c r="DA56" s="66"/>
      <c r="DB56" s="66"/>
      <c r="DC56" s="66"/>
      <c r="DD56" s="66"/>
      <c r="DE56" s="66"/>
      <c r="DF56" s="66"/>
      <c r="DG56" s="66"/>
      <c r="DH56" s="66"/>
      <c r="DI56" s="66"/>
      <c r="DJ56" s="66"/>
      <c r="DK56" s="66"/>
      <c r="DL56" s="66"/>
      <c r="DM56" s="66"/>
      <c r="DN56" s="66"/>
      <c r="DO56" s="66"/>
      <c r="DP56" s="66"/>
      <c r="DQ56" s="66"/>
      <c r="DR56" s="66"/>
      <c r="DS56" s="66"/>
      <c r="DT56" s="66"/>
      <c r="DU56" s="66"/>
      <c r="DV56" s="66"/>
      <c r="DW56" s="66"/>
      <c r="DX56" s="66"/>
      <c r="DY56" s="66"/>
      <c r="DZ56" s="66"/>
      <c r="EA56" s="66"/>
      <c r="EB56" s="66"/>
      <c r="EC56" s="66"/>
      <c r="ED56" s="66"/>
      <c r="EE56" s="66"/>
      <c r="EF56" s="66"/>
      <c r="EG56" s="66"/>
      <c r="EH56" s="66"/>
      <c r="EI56" s="66"/>
      <c r="EJ56" s="66"/>
      <c r="EK56" s="66"/>
      <c r="EL56" s="66"/>
      <c r="EM56" s="66"/>
      <c r="EN56" s="66"/>
      <c r="EO56" s="66"/>
      <c r="EP56" s="66"/>
      <c r="EQ56" s="66"/>
      <c r="ER56" s="66"/>
      <c r="ES56" s="66"/>
      <c r="ET56" s="66"/>
      <c r="EU56" s="66"/>
      <c r="EV56" s="66"/>
      <c r="EW56" s="66"/>
      <c r="EX56" s="66"/>
      <c r="EY56" s="66"/>
      <c r="EZ56" s="66"/>
      <c r="FA56" s="66"/>
      <c r="FB56" s="66"/>
      <c r="FC56" s="66"/>
      <c r="FD56" s="66"/>
      <c r="FE56" s="66"/>
      <c r="FF56" s="66"/>
      <c r="FG56" s="66"/>
      <c r="FH56" s="66"/>
      <c r="FI56" s="66"/>
      <c r="FJ56" s="66"/>
      <c r="FK56" s="66"/>
      <c r="FL56" s="66"/>
      <c r="FM56" s="66"/>
      <c r="FN56" s="66"/>
      <c r="FO56" s="66"/>
      <c r="FP56" s="66"/>
      <c r="FQ56" s="66"/>
      <c r="FR56" s="66"/>
      <c r="FS56" s="66"/>
      <c r="FT56" s="66"/>
      <c r="FU56" s="66"/>
      <c r="FV56" s="66"/>
      <c r="FW56" s="66"/>
      <c r="FX56" s="66"/>
      <c r="FY56" s="66"/>
      <c r="FZ56" s="66"/>
      <c r="GA56" s="66"/>
      <c r="GB56" s="66"/>
      <c r="GC56" s="66"/>
      <c r="GD56" s="66"/>
      <c r="GE56" s="66"/>
      <c r="GF56" s="66"/>
      <c r="GG56" s="66"/>
      <c r="GH56" s="66"/>
      <c r="GI56" s="66"/>
      <c r="GJ56" s="66"/>
      <c r="GK56" s="66"/>
      <c r="GL56" s="66"/>
      <c r="GM56" s="66"/>
      <c r="GN56" s="66"/>
      <c r="GO56" s="66"/>
      <c r="GP56" s="66"/>
      <c r="GQ56" s="66"/>
      <c r="GR56" s="66"/>
      <c r="GS56" s="66"/>
      <c r="GT56" s="66"/>
      <c r="GU56" s="66"/>
      <c r="GV56" s="66"/>
      <c r="GW56" s="66"/>
      <c r="GX56" s="66"/>
      <c r="GY56" s="66"/>
      <c r="GZ56" s="66"/>
      <c r="HA56" s="66"/>
      <c r="HB56" s="66"/>
      <c r="HC56" s="66"/>
      <c r="HD56" s="66"/>
      <c r="HE56" s="66"/>
      <c r="HF56" s="66"/>
      <c r="HG56" s="66"/>
      <c r="HH56" s="66"/>
      <c r="HI56" s="66"/>
      <c r="HJ56" s="66"/>
      <c r="HK56" s="66"/>
      <c r="HL56" s="66"/>
      <c r="HM56" s="66"/>
      <c r="HN56" s="66"/>
      <c r="HO56" s="66"/>
      <c r="HP56" s="66"/>
      <c r="HQ56" s="66"/>
      <c r="HR56" s="66"/>
      <c r="HS56" s="66"/>
      <c r="HT56" s="66"/>
      <c r="HU56" s="66"/>
      <c r="HV56" s="66"/>
      <c r="HW56" s="66"/>
      <c r="HX56" s="66"/>
      <c r="HY56" s="66"/>
      <c r="HZ56" s="66"/>
      <c r="IA56" s="66"/>
      <c r="IB56" s="66"/>
      <c r="IC56" s="66"/>
      <c r="ID56" s="66"/>
      <c r="IE56" s="66"/>
      <c r="IF56" s="73"/>
      <c r="IG56" s="73"/>
      <c r="IH56" s="73"/>
      <c r="II56" s="73"/>
      <c r="IJ56" s="73"/>
      <c r="IK56" s="73"/>
      <c r="IL56" s="73"/>
      <c r="IM56" s="73"/>
    </row>
    <row r="57" ht="18" customHeight="1" spans="1:247">
      <c r="A57" s="46"/>
      <c r="B57" s="46"/>
      <c r="C57" s="47" t="s">
        <v>289</v>
      </c>
      <c r="D57" s="47">
        <v>187.84</v>
      </c>
      <c r="E57" s="45"/>
      <c r="F57" s="48">
        <f>重要物料收拨结存!G17</f>
        <v>3524.19</v>
      </c>
      <c r="G57" s="45">
        <v>-2708.03</v>
      </c>
      <c r="H57" s="9"/>
      <c r="I57" s="48">
        <f>'平衡表（全厂）'!D59</f>
        <v>1004</v>
      </c>
      <c r="J57" s="61">
        <f t="shared" si="6"/>
        <v>0</v>
      </c>
      <c r="K57" s="69" t="s">
        <v>311</v>
      </c>
      <c r="L57" s="66"/>
      <c r="M57" s="31"/>
      <c r="N57" s="31"/>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c r="BO57" s="66"/>
      <c r="BP57" s="66"/>
      <c r="BQ57" s="66"/>
      <c r="BR57" s="66"/>
      <c r="BS57" s="66"/>
      <c r="BT57" s="66"/>
      <c r="BU57" s="66"/>
      <c r="BV57" s="66"/>
      <c r="BW57" s="66"/>
      <c r="BX57" s="66"/>
      <c r="BY57" s="66"/>
      <c r="BZ57" s="66"/>
      <c r="CA57" s="66"/>
      <c r="CB57" s="66"/>
      <c r="CC57" s="66"/>
      <c r="CD57" s="66"/>
      <c r="CE57" s="66"/>
      <c r="CF57" s="66"/>
      <c r="CG57" s="66"/>
      <c r="CH57" s="66"/>
      <c r="CI57" s="66"/>
      <c r="CJ57" s="66"/>
      <c r="CK57" s="66"/>
      <c r="CL57" s="66"/>
      <c r="CM57" s="66"/>
      <c r="CN57" s="66"/>
      <c r="CO57" s="66"/>
      <c r="CP57" s="66"/>
      <c r="CQ57" s="66"/>
      <c r="CR57" s="66"/>
      <c r="CS57" s="66"/>
      <c r="CT57" s="66"/>
      <c r="CU57" s="66"/>
      <c r="CV57" s="66"/>
      <c r="CW57" s="66"/>
      <c r="CX57" s="66"/>
      <c r="CY57" s="66"/>
      <c r="CZ57" s="66"/>
      <c r="DA57" s="66"/>
      <c r="DB57" s="66"/>
      <c r="DC57" s="66"/>
      <c r="DD57" s="66"/>
      <c r="DE57" s="66"/>
      <c r="DF57" s="66"/>
      <c r="DG57" s="66"/>
      <c r="DH57" s="66"/>
      <c r="DI57" s="66"/>
      <c r="DJ57" s="66"/>
      <c r="DK57" s="66"/>
      <c r="DL57" s="66"/>
      <c r="DM57" s="66"/>
      <c r="DN57" s="66"/>
      <c r="DO57" s="66"/>
      <c r="DP57" s="66"/>
      <c r="DQ57" s="66"/>
      <c r="DR57" s="66"/>
      <c r="DS57" s="66"/>
      <c r="DT57" s="66"/>
      <c r="DU57" s="66"/>
      <c r="DV57" s="66"/>
      <c r="DW57" s="66"/>
      <c r="DX57" s="66"/>
      <c r="DY57" s="66"/>
      <c r="DZ57" s="66"/>
      <c r="EA57" s="66"/>
      <c r="EB57" s="66"/>
      <c r="EC57" s="66"/>
      <c r="ED57" s="66"/>
      <c r="EE57" s="66"/>
      <c r="EF57" s="66"/>
      <c r="EG57" s="66"/>
      <c r="EH57" s="66"/>
      <c r="EI57" s="66"/>
      <c r="EJ57" s="66"/>
      <c r="EK57" s="66"/>
      <c r="EL57" s="66"/>
      <c r="EM57" s="66"/>
      <c r="EN57" s="66"/>
      <c r="EO57" s="66"/>
      <c r="EP57" s="66"/>
      <c r="EQ57" s="66"/>
      <c r="ER57" s="66"/>
      <c r="ES57" s="66"/>
      <c r="ET57" s="66"/>
      <c r="EU57" s="66"/>
      <c r="EV57" s="66"/>
      <c r="EW57" s="66"/>
      <c r="EX57" s="66"/>
      <c r="EY57" s="66"/>
      <c r="EZ57" s="66"/>
      <c r="FA57" s="66"/>
      <c r="FB57" s="66"/>
      <c r="FC57" s="66"/>
      <c r="FD57" s="66"/>
      <c r="FE57" s="66"/>
      <c r="FF57" s="66"/>
      <c r="FG57" s="66"/>
      <c r="FH57" s="66"/>
      <c r="FI57" s="66"/>
      <c r="FJ57" s="66"/>
      <c r="FK57" s="66"/>
      <c r="FL57" s="66"/>
      <c r="FM57" s="66"/>
      <c r="FN57" s="66"/>
      <c r="FO57" s="66"/>
      <c r="FP57" s="66"/>
      <c r="FQ57" s="66"/>
      <c r="FR57" s="66"/>
      <c r="FS57" s="66"/>
      <c r="FT57" s="66"/>
      <c r="FU57" s="66"/>
      <c r="FV57" s="66"/>
      <c r="FW57" s="66"/>
      <c r="FX57" s="66"/>
      <c r="FY57" s="66"/>
      <c r="FZ57" s="66"/>
      <c r="GA57" s="66"/>
      <c r="GB57" s="66"/>
      <c r="GC57" s="66"/>
      <c r="GD57" s="66"/>
      <c r="GE57" s="66"/>
      <c r="GF57" s="66"/>
      <c r="GG57" s="66"/>
      <c r="GH57" s="66"/>
      <c r="GI57" s="66"/>
      <c r="GJ57" s="66"/>
      <c r="GK57" s="66"/>
      <c r="GL57" s="66"/>
      <c r="GM57" s="66"/>
      <c r="GN57" s="66"/>
      <c r="GO57" s="66"/>
      <c r="GP57" s="66"/>
      <c r="GQ57" s="66"/>
      <c r="GR57" s="66"/>
      <c r="GS57" s="66"/>
      <c r="GT57" s="66"/>
      <c r="GU57" s="66"/>
      <c r="GV57" s="66"/>
      <c r="GW57" s="66"/>
      <c r="GX57" s="66"/>
      <c r="GY57" s="66"/>
      <c r="GZ57" s="66"/>
      <c r="HA57" s="66"/>
      <c r="HB57" s="66"/>
      <c r="HC57" s="66"/>
      <c r="HD57" s="66"/>
      <c r="HE57" s="66"/>
      <c r="HF57" s="66"/>
      <c r="HG57" s="66"/>
      <c r="HH57" s="66"/>
      <c r="HI57" s="66"/>
      <c r="HJ57" s="66"/>
      <c r="HK57" s="66"/>
      <c r="HL57" s="66"/>
      <c r="HM57" s="66"/>
      <c r="HN57" s="66"/>
      <c r="HO57" s="66"/>
      <c r="HP57" s="66"/>
      <c r="HQ57" s="66"/>
      <c r="HR57" s="66"/>
      <c r="HS57" s="66"/>
      <c r="HT57" s="66"/>
      <c r="HU57" s="66"/>
      <c r="HV57" s="66"/>
      <c r="HW57" s="66"/>
      <c r="HX57" s="66"/>
      <c r="HY57" s="66"/>
      <c r="HZ57" s="66"/>
      <c r="IA57" s="66"/>
      <c r="IB57" s="66"/>
      <c r="IC57" s="66"/>
      <c r="ID57" s="66"/>
      <c r="IE57" s="66"/>
      <c r="IF57" s="73"/>
      <c r="IG57" s="73"/>
      <c r="IH57" s="73"/>
      <c r="II57" s="73"/>
      <c r="IJ57" s="73"/>
      <c r="IK57" s="73"/>
      <c r="IL57" s="73"/>
      <c r="IM57" s="73"/>
    </row>
    <row r="58" ht="18" customHeight="1" spans="1:247">
      <c r="A58" s="46"/>
      <c r="B58" s="46"/>
      <c r="C58" s="11" t="s">
        <v>71</v>
      </c>
      <c r="D58" s="47">
        <v>765.14</v>
      </c>
      <c r="E58" s="45"/>
      <c r="F58" s="48"/>
      <c r="G58" s="45"/>
      <c r="H58" s="11"/>
      <c r="I58" s="48">
        <f>'平衡表（全厂）'!F60</f>
        <v>765.14</v>
      </c>
      <c r="J58" s="61">
        <f t="shared" ref="J57:J62" si="7">I58-(D58+E58+F58+G58-H58)</f>
        <v>0</v>
      </c>
      <c r="K58" s="69"/>
      <c r="L58" s="66"/>
      <c r="M58" s="31"/>
      <c r="N58" s="31"/>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c r="BO58" s="66"/>
      <c r="BP58" s="66"/>
      <c r="BQ58" s="66"/>
      <c r="BR58" s="66"/>
      <c r="BS58" s="66"/>
      <c r="BT58" s="66"/>
      <c r="BU58" s="66"/>
      <c r="BV58" s="66"/>
      <c r="BW58" s="66"/>
      <c r="BX58" s="66"/>
      <c r="BY58" s="66"/>
      <c r="BZ58" s="66"/>
      <c r="CA58" s="66"/>
      <c r="CB58" s="66"/>
      <c r="CC58" s="66"/>
      <c r="CD58" s="66"/>
      <c r="CE58" s="66"/>
      <c r="CF58" s="66"/>
      <c r="CG58" s="66"/>
      <c r="CH58" s="66"/>
      <c r="CI58" s="66"/>
      <c r="CJ58" s="66"/>
      <c r="CK58" s="66"/>
      <c r="CL58" s="66"/>
      <c r="CM58" s="66"/>
      <c r="CN58" s="66"/>
      <c r="CO58" s="66"/>
      <c r="CP58" s="66"/>
      <c r="CQ58" s="66"/>
      <c r="CR58" s="66"/>
      <c r="CS58" s="66"/>
      <c r="CT58" s="66"/>
      <c r="CU58" s="66"/>
      <c r="CV58" s="66"/>
      <c r="CW58" s="66"/>
      <c r="CX58" s="66"/>
      <c r="CY58" s="66"/>
      <c r="CZ58" s="66"/>
      <c r="DA58" s="66"/>
      <c r="DB58" s="66"/>
      <c r="DC58" s="66"/>
      <c r="DD58" s="66"/>
      <c r="DE58" s="66"/>
      <c r="DF58" s="66"/>
      <c r="DG58" s="66"/>
      <c r="DH58" s="66"/>
      <c r="DI58" s="66"/>
      <c r="DJ58" s="66"/>
      <c r="DK58" s="66"/>
      <c r="DL58" s="66"/>
      <c r="DM58" s="66"/>
      <c r="DN58" s="66"/>
      <c r="DO58" s="66"/>
      <c r="DP58" s="66"/>
      <c r="DQ58" s="66"/>
      <c r="DR58" s="66"/>
      <c r="DS58" s="66"/>
      <c r="DT58" s="66"/>
      <c r="DU58" s="66"/>
      <c r="DV58" s="66"/>
      <c r="DW58" s="66"/>
      <c r="DX58" s="66"/>
      <c r="DY58" s="66"/>
      <c r="DZ58" s="66"/>
      <c r="EA58" s="66"/>
      <c r="EB58" s="66"/>
      <c r="EC58" s="66"/>
      <c r="ED58" s="66"/>
      <c r="EE58" s="66"/>
      <c r="EF58" s="66"/>
      <c r="EG58" s="66"/>
      <c r="EH58" s="66"/>
      <c r="EI58" s="66"/>
      <c r="EJ58" s="66"/>
      <c r="EK58" s="66"/>
      <c r="EL58" s="66"/>
      <c r="EM58" s="66"/>
      <c r="EN58" s="66"/>
      <c r="EO58" s="66"/>
      <c r="EP58" s="66"/>
      <c r="EQ58" s="66"/>
      <c r="ER58" s="66"/>
      <c r="ES58" s="66"/>
      <c r="ET58" s="66"/>
      <c r="EU58" s="66"/>
      <c r="EV58" s="66"/>
      <c r="EW58" s="66"/>
      <c r="EX58" s="66"/>
      <c r="EY58" s="66"/>
      <c r="EZ58" s="66"/>
      <c r="FA58" s="66"/>
      <c r="FB58" s="66"/>
      <c r="FC58" s="66"/>
      <c r="FD58" s="66"/>
      <c r="FE58" s="66"/>
      <c r="FF58" s="66"/>
      <c r="FG58" s="66"/>
      <c r="FH58" s="66"/>
      <c r="FI58" s="66"/>
      <c r="FJ58" s="66"/>
      <c r="FK58" s="66"/>
      <c r="FL58" s="66"/>
      <c r="FM58" s="66"/>
      <c r="FN58" s="66"/>
      <c r="FO58" s="66"/>
      <c r="FP58" s="66"/>
      <c r="FQ58" s="66"/>
      <c r="FR58" s="66"/>
      <c r="FS58" s="66"/>
      <c r="FT58" s="66"/>
      <c r="FU58" s="66"/>
      <c r="FV58" s="66"/>
      <c r="FW58" s="66"/>
      <c r="FX58" s="66"/>
      <c r="FY58" s="66"/>
      <c r="FZ58" s="66"/>
      <c r="GA58" s="66"/>
      <c r="GB58" s="66"/>
      <c r="GC58" s="66"/>
      <c r="GD58" s="66"/>
      <c r="GE58" s="66"/>
      <c r="GF58" s="66"/>
      <c r="GG58" s="66"/>
      <c r="GH58" s="66"/>
      <c r="GI58" s="66"/>
      <c r="GJ58" s="66"/>
      <c r="GK58" s="66"/>
      <c r="GL58" s="66"/>
      <c r="GM58" s="66"/>
      <c r="GN58" s="66"/>
      <c r="GO58" s="66"/>
      <c r="GP58" s="66"/>
      <c r="GQ58" s="66"/>
      <c r="GR58" s="66"/>
      <c r="GS58" s="66"/>
      <c r="GT58" s="66"/>
      <c r="GU58" s="66"/>
      <c r="GV58" s="66"/>
      <c r="GW58" s="66"/>
      <c r="GX58" s="66"/>
      <c r="GY58" s="66"/>
      <c r="GZ58" s="66"/>
      <c r="HA58" s="66"/>
      <c r="HB58" s="66"/>
      <c r="HC58" s="66"/>
      <c r="HD58" s="66"/>
      <c r="HE58" s="66"/>
      <c r="HF58" s="66"/>
      <c r="HG58" s="66"/>
      <c r="HH58" s="66"/>
      <c r="HI58" s="66"/>
      <c r="HJ58" s="66"/>
      <c r="HK58" s="66"/>
      <c r="HL58" s="66"/>
      <c r="HM58" s="66"/>
      <c r="HN58" s="66"/>
      <c r="HO58" s="66"/>
      <c r="HP58" s="66"/>
      <c r="HQ58" s="66"/>
      <c r="HR58" s="66"/>
      <c r="HS58" s="66"/>
      <c r="HT58" s="66"/>
      <c r="HU58" s="66"/>
      <c r="HV58" s="66"/>
      <c r="HW58" s="66"/>
      <c r="HX58" s="66"/>
      <c r="HY58" s="66"/>
      <c r="HZ58" s="66"/>
      <c r="IA58" s="66"/>
      <c r="IB58" s="66"/>
      <c r="IC58" s="66"/>
      <c r="ID58" s="66"/>
      <c r="IE58" s="66"/>
      <c r="IF58" s="73"/>
      <c r="IG58" s="73"/>
      <c r="IH58" s="73"/>
      <c r="II58" s="73"/>
      <c r="IJ58" s="73"/>
      <c r="IK58" s="73"/>
      <c r="IL58" s="73"/>
      <c r="IM58" s="73"/>
    </row>
    <row r="59" ht="18" customHeight="1" spans="1:247">
      <c r="A59" s="46"/>
      <c r="B59" s="46"/>
      <c r="C59" s="11" t="s">
        <v>72</v>
      </c>
      <c r="D59" s="47">
        <v>765.14</v>
      </c>
      <c r="E59" s="45"/>
      <c r="F59" s="48"/>
      <c r="G59" s="45"/>
      <c r="H59" s="11"/>
      <c r="I59" s="48">
        <f>'平衡表（全厂）'!F61</f>
        <v>765.14</v>
      </c>
      <c r="J59" s="61">
        <f t="shared" si="7"/>
        <v>0</v>
      </c>
      <c r="K59" s="69"/>
      <c r="L59" s="66"/>
      <c r="M59" s="31"/>
      <c r="N59" s="31"/>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6"/>
      <c r="CI59" s="66"/>
      <c r="CJ59" s="66"/>
      <c r="CK59" s="66"/>
      <c r="CL59" s="66"/>
      <c r="CM59" s="66"/>
      <c r="CN59" s="66"/>
      <c r="CO59" s="66"/>
      <c r="CP59" s="66"/>
      <c r="CQ59" s="66"/>
      <c r="CR59" s="66"/>
      <c r="CS59" s="66"/>
      <c r="CT59" s="66"/>
      <c r="CU59" s="66"/>
      <c r="CV59" s="66"/>
      <c r="CW59" s="66"/>
      <c r="CX59" s="66"/>
      <c r="CY59" s="66"/>
      <c r="CZ59" s="66"/>
      <c r="DA59" s="66"/>
      <c r="DB59" s="66"/>
      <c r="DC59" s="66"/>
      <c r="DD59" s="66"/>
      <c r="DE59" s="66"/>
      <c r="DF59" s="66"/>
      <c r="DG59" s="66"/>
      <c r="DH59" s="66"/>
      <c r="DI59" s="66"/>
      <c r="DJ59" s="66"/>
      <c r="DK59" s="66"/>
      <c r="DL59" s="66"/>
      <c r="DM59" s="66"/>
      <c r="DN59" s="66"/>
      <c r="DO59" s="66"/>
      <c r="DP59" s="66"/>
      <c r="DQ59" s="66"/>
      <c r="DR59" s="66"/>
      <c r="DS59" s="66"/>
      <c r="DT59" s="66"/>
      <c r="DU59" s="66"/>
      <c r="DV59" s="66"/>
      <c r="DW59" s="66"/>
      <c r="DX59" s="66"/>
      <c r="DY59" s="66"/>
      <c r="DZ59" s="66"/>
      <c r="EA59" s="66"/>
      <c r="EB59" s="66"/>
      <c r="EC59" s="66"/>
      <c r="ED59" s="66"/>
      <c r="EE59" s="66"/>
      <c r="EF59" s="66"/>
      <c r="EG59" s="66"/>
      <c r="EH59" s="66"/>
      <c r="EI59" s="66"/>
      <c r="EJ59" s="66"/>
      <c r="EK59" s="66"/>
      <c r="EL59" s="66"/>
      <c r="EM59" s="66"/>
      <c r="EN59" s="66"/>
      <c r="EO59" s="66"/>
      <c r="EP59" s="66"/>
      <c r="EQ59" s="66"/>
      <c r="ER59" s="66"/>
      <c r="ES59" s="66"/>
      <c r="ET59" s="66"/>
      <c r="EU59" s="66"/>
      <c r="EV59" s="66"/>
      <c r="EW59" s="66"/>
      <c r="EX59" s="66"/>
      <c r="EY59" s="66"/>
      <c r="EZ59" s="66"/>
      <c r="FA59" s="66"/>
      <c r="FB59" s="66"/>
      <c r="FC59" s="66"/>
      <c r="FD59" s="66"/>
      <c r="FE59" s="66"/>
      <c r="FF59" s="66"/>
      <c r="FG59" s="66"/>
      <c r="FH59" s="66"/>
      <c r="FI59" s="66"/>
      <c r="FJ59" s="66"/>
      <c r="FK59" s="66"/>
      <c r="FL59" s="66"/>
      <c r="FM59" s="66"/>
      <c r="FN59" s="66"/>
      <c r="FO59" s="66"/>
      <c r="FP59" s="66"/>
      <c r="FQ59" s="66"/>
      <c r="FR59" s="66"/>
      <c r="FS59" s="66"/>
      <c r="FT59" s="66"/>
      <c r="FU59" s="66"/>
      <c r="FV59" s="66"/>
      <c r="FW59" s="66"/>
      <c r="FX59" s="66"/>
      <c r="FY59" s="66"/>
      <c r="FZ59" s="66"/>
      <c r="GA59" s="66"/>
      <c r="GB59" s="66"/>
      <c r="GC59" s="66"/>
      <c r="GD59" s="66"/>
      <c r="GE59" s="66"/>
      <c r="GF59" s="66"/>
      <c r="GG59" s="66"/>
      <c r="GH59" s="66"/>
      <c r="GI59" s="66"/>
      <c r="GJ59" s="66"/>
      <c r="GK59" s="66"/>
      <c r="GL59" s="66"/>
      <c r="GM59" s="66"/>
      <c r="GN59" s="66"/>
      <c r="GO59" s="66"/>
      <c r="GP59" s="66"/>
      <c r="GQ59" s="66"/>
      <c r="GR59" s="66"/>
      <c r="GS59" s="66"/>
      <c r="GT59" s="66"/>
      <c r="GU59" s="66"/>
      <c r="GV59" s="66"/>
      <c r="GW59" s="66"/>
      <c r="GX59" s="66"/>
      <c r="GY59" s="66"/>
      <c r="GZ59" s="66"/>
      <c r="HA59" s="66"/>
      <c r="HB59" s="66"/>
      <c r="HC59" s="66"/>
      <c r="HD59" s="66"/>
      <c r="HE59" s="66"/>
      <c r="HF59" s="66"/>
      <c r="HG59" s="66"/>
      <c r="HH59" s="66"/>
      <c r="HI59" s="66"/>
      <c r="HJ59" s="66"/>
      <c r="HK59" s="66"/>
      <c r="HL59" s="66"/>
      <c r="HM59" s="66"/>
      <c r="HN59" s="66"/>
      <c r="HO59" s="66"/>
      <c r="HP59" s="66"/>
      <c r="HQ59" s="66"/>
      <c r="HR59" s="66"/>
      <c r="HS59" s="66"/>
      <c r="HT59" s="66"/>
      <c r="HU59" s="66"/>
      <c r="HV59" s="66"/>
      <c r="HW59" s="66"/>
      <c r="HX59" s="66"/>
      <c r="HY59" s="66"/>
      <c r="HZ59" s="66"/>
      <c r="IA59" s="66"/>
      <c r="IB59" s="66"/>
      <c r="IC59" s="66"/>
      <c r="ID59" s="66"/>
      <c r="IE59" s="66"/>
      <c r="IF59" s="73"/>
      <c r="IG59" s="73"/>
      <c r="IH59" s="73"/>
      <c r="II59" s="73"/>
      <c r="IJ59" s="73"/>
      <c r="IK59" s="73"/>
      <c r="IL59" s="73"/>
      <c r="IM59" s="73"/>
    </row>
    <row r="60" ht="18" customHeight="1" spans="1:247">
      <c r="A60" s="46"/>
      <c r="B60" s="46"/>
      <c r="C60" s="11" t="s">
        <v>73</v>
      </c>
      <c r="D60" s="47">
        <v>765.14</v>
      </c>
      <c r="E60" s="45"/>
      <c r="F60" s="48"/>
      <c r="G60" s="45"/>
      <c r="H60" s="11"/>
      <c r="I60" s="48">
        <f>'平衡表（全厂）'!F62</f>
        <v>765.14</v>
      </c>
      <c r="J60" s="61">
        <f t="shared" si="7"/>
        <v>0</v>
      </c>
      <c r="K60" s="69"/>
      <c r="L60" s="66"/>
      <c r="M60" s="31"/>
      <c r="N60" s="31"/>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c r="BO60" s="66"/>
      <c r="BP60" s="66"/>
      <c r="BQ60" s="66"/>
      <c r="BR60" s="66"/>
      <c r="BS60" s="66"/>
      <c r="BT60" s="66"/>
      <c r="BU60" s="66"/>
      <c r="BV60" s="66"/>
      <c r="BW60" s="66"/>
      <c r="BX60" s="66"/>
      <c r="BY60" s="66"/>
      <c r="BZ60" s="66"/>
      <c r="CA60" s="66"/>
      <c r="CB60" s="66"/>
      <c r="CC60" s="66"/>
      <c r="CD60" s="66"/>
      <c r="CE60" s="66"/>
      <c r="CF60" s="66"/>
      <c r="CG60" s="66"/>
      <c r="CH60" s="66"/>
      <c r="CI60" s="66"/>
      <c r="CJ60" s="66"/>
      <c r="CK60" s="66"/>
      <c r="CL60" s="66"/>
      <c r="CM60" s="66"/>
      <c r="CN60" s="66"/>
      <c r="CO60" s="66"/>
      <c r="CP60" s="66"/>
      <c r="CQ60" s="66"/>
      <c r="CR60" s="66"/>
      <c r="CS60" s="66"/>
      <c r="CT60" s="66"/>
      <c r="CU60" s="66"/>
      <c r="CV60" s="66"/>
      <c r="CW60" s="66"/>
      <c r="CX60" s="66"/>
      <c r="CY60" s="66"/>
      <c r="CZ60" s="66"/>
      <c r="DA60" s="66"/>
      <c r="DB60" s="66"/>
      <c r="DC60" s="66"/>
      <c r="DD60" s="66"/>
      <c r="DE60" s="66"/>
      <c r="DF60" s="66"/>
      <c r="DG60" s="66"/>
      <c r="DH60" s="66"/>
      <c r="DI60" s="66"/>
      <c r="DJ60" s="66"/>
      <c r="DK60" s="66"/>
      <c r="DL60" s="66"/>
      <c r="DM60" s="66"/>
      <c r="DN60" s="66"/>
      <c r="DO60" s="66"/>
      <c r="DP60" s="66"/>
      <c r="DQ60" s="66"/>
      <c r="DR60" s="66"/>
      <c r="DS60" s="66"/>
      <c r="DT60" s="66"/>
      <c r="DU60" s="66"/>
      <c r="DV60" s="66"/>
      <c r="DW60" s="66"/>
      <c r="DX60" s="66"/>
      <c r="DY60" s="66"/>
      <c r="DZ60" s="66"/>
      <c r="EA60" s="66"/>
      <c r="EB60" s="66"/>
      <c r="EC60" s="66"/>
      <c r="ED60" s="66"/>
      <c r="EE60" s="66"/>
      <c r="EF60" s="66"/>
      <c r="EG60" s="66"/>
      <c r="EH60" s="66"/>
      <c r="EI60" s="66"/>
      <c r="EJ60" s="66"/>
      <c r="EK60" s="66"/>
      <c r="EL60" s="66"/>
      <c r="EM60" s="66"/>
      <c r="EN60" s="66"/>
      <c r="EO60" s="66"/>
      <c r="EP60" s="66"/>
      <c r="EQ60" s="66"/>
      <c r="ER60" s="66"/>
      <c r="ES60" s="66"/>
      <c r="ET60" s="66"/>
      <c r="EU60" s="66"/>
      <c r="EV60" s="66"/>
      <c r="EW60" s="66"/>
      <c r="EX60" s="66"/>
      <c r="EY60" s="66"/>
      <c r="EZ60" s="66"/>
      <c r="FA60" s="66"/>
      <c r="FB60" s="66"/>
      <c r="FC60" s="66"/>
      <c r="FD60" s="66"/>
      <c r="FE60" s="66"/>
      <c r="FF60" s="66"/>
      <c r="FG60" s="66"/>
      <c r="FH60" s="66"/>
      <c r="FI60" s="66"/>
      <c r="FJ60" s="66"/>
      <c r="FK60" s="66"/>
      <c r="FL60" s="66"/>
      <c r="FM60" s="66"/>
      <c r="FN60" s="66"/>
      <c r="FO60" s="66"/>
      <c r="FP60" s="66"/>
      <c r="FQ60" s="66"/>
      <c r="FR60" s="66"/>
      <c r="FS60" s="66"/>
      <c r="FT60" s="66"/>
      <c r="FU60" s="66"/>
      <c r="FV60" s="66"/>
      <c r="FW60" s="66"/>
      <c r="FX60" s="66"/>
      <c r="FY60" s="66"/>
      <c r="FZ60" s="66"/>
      <c r="GA60" s="66"/>
      <c r="GB60" s="66"/>
      <c r="GC60" s="66"/>
      <c r="GD60" s="66"/>
      <c r="GE60" s="66"/>
      <c r="GF60" s="66"/>
      <c r="GG60" s="66"/>
      <c r="GH60" s="66"/>
      <c r="GI60" s="66"/>
      <c r="GJ60" s="66"/>
      <c r="GK60" s="66"/>
      <c r="GL60" s="66"/>
      <c r="GM60" s="66"/>
      <c r="GN60" s="66"/>
      <c r="GO60" s="66"/>
      <c r="GP60" s="66"/>
      <c r="GQ60" s="66"/>
      <c r="GR60" s="66"/>
      <c r="GS60" s="66"/>
      <c r="GT60" s="66"/>
      <c r="GU60" s="66"/>
      <c r="GV60" s="66"/>
      <c r="GW60" s="66"/>
      <c r="GX60" s="66"/>
      <c r="GY60" s="66"/>
      <c r="GZ60" s="66"/>
      <c r="HA60" s="66"/>
      <c r="HB60" s="66"/>
      <c r="HC60" s="66"/>
      <c r="HD60" s="66"/>
      <c r="HE60" s="66"/>
      <c r="HF60" s="66"/>
      <c r="HG60" s="66"/>
      <c r="HH60" s="66"/>
      <c r="HI60" s="66"/>
      <c r="HJ60" s="66"/>
      <c r="HK60" s="66"/>
      <c r="HL60" s="66"/>
      <c r="HM60" s="66"/>
      <c r="HN60" s="66"/>
      <c r="HO60" s="66"/>
      <c r="HP60" s="66"/>
      <c r="HQ60" s="66"/>
      <c r="HR60" s="66"/>
      <c r="HS60" s="66"/>
      <c r="HT60" s="66"/>
      <c r="HU60" s="66"/>
      <c r="HV60" s="66"/>
      <c r="HW60" s="66"/>
      <c r="HX60" s="66"/>
      <c r="HY60" s="66"/>
      <c r="HZ60" s="66"/>
      <c r="IA60" s="66"/>
      <c r="IB60" s="66"/>
      <c r="IC60" s="66"/>
      <c r="ID60" s="66"/>
      <c r="IE60" s="66"/>
      <c r="IF60" s="73"/>
      <c r="IG60" s="73"/>
      <c r="IH60" s="73"/>
      <c r="II60" s="73"/>
      <c r="IJ60" s="73"/>
      <c r="IK60" s="73"/>
      <c r="IL60" s="73"/>
      <c r="IM60" s="73"/>
    </row>
    <row r="61" ht="18" customHeight="1" spans="1:247">
      <c r="A61" s="46"/>
      <c r="B61" s="46"/>
      <c r="C61" s="11" t="s">
        <v>74</v>
      </c>
      <c r="D61" s="47">
        <v>220.23</v>
      </c>
      <c r="E61" s="45"/>
      <c r="F61" s="48"/>
      <c r="G61" s="45"/>
      <c r="H61" s="11"/>
      <c r="I61" s="48">
        <f>'平衡表（全厂）'!F63</f>
        <v>220.23</v>
      </c>
      <c r="J61" s="61">
        <f t="shared" si="7"/>
        <v>0</v>
      </c>
      <c r="K61" s="69"/>
      <c r="L61" s="66"/>
      <c r="M61" s="31"/>
      <c r="N61" s="31"/>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c r="BO61" s="66"/>
      <c r="BP61" s="66"/>
      <c r="BQ61" s="66"/>
      <c r="BR61" s="66"/>
      <c r="BS61" s="66"/>
      <c r="BT61" s="66"/>
      <c r="BU61" s="66"/>
      <c r="BV61" s="66"/>
      <c r="BW61" s="66"/>
      <c r="BX61" s="66"/>
      <c r="BY61" s="66"/>
      <c r="BZ61" s="66"/>
      <c r="CA61" s="66"/>
      <c r="CB61" s="66"/>
      <c r="CC61" s="66"/>
      <c r="CD61" s="66"/>
      <c r="CE61" s="66"/>
      <c r="CF61" s="66"/>
      <c r="CG61" s="66"/>
      <c r="CH61" s="66"/>
      <c r="CI61" s="66"/>
      <c r="CJ61" s="66"/>
      <c r="CK61" s="66"/>
      <c r="CL61" s="66"/>
      <c r="CM61" s="66"/>
      <c r="CN61" s="66"/>
      <c r="CO61" s="66"/>
      <c r="CP61" s="66"/>
      <c r="CQ61" s="66"/>
      <c r="CR61" s="66"/>
      <c r="CS61" s="66"/>
      <c r="CT61" s="66"/>
      <c r="CU61" s="66"/>
      <c r="CV61" s="66"/>
      <c r="CW61" s="66"/>
      <c r="CX61" s="66"/>
      <c r="CY61" s="66"/>
      <c r="CZ61" s="66"/>
      <c r="DA61" s="66"/>
      <c r="DB61" s="66"/>
      <c r="DC61" s="66"/>
      <c r="DD61" s="66"/>
      <c r="DE61" s="66"/>
      <c r="DF61" s="66"/>
      <c r="DG61" s="66"/>
      <c r="DH61" s="66"/>
      <c r="DI61" s="66"/>
      <c r="DJ61" s="66"/>
      <c r="DK61" s="66"/>
      <c r="DL61" s="66"/>
      <c r="DM61" s="66"/>
      <c r="DN61" s="66"/>
      <c r="DO61" s="66"/>
      <c r="DP61" s="66"/>
      <c r="DQ61" s="66"/>
      <c r="DR61" s="66"/>
      <c r="DS61" s="66"/>
      <c r="DT61" s="66"/>
      <c r="DU61" s="66"/>
      <c r="DV61" s="66"/>
      <c r="DW61" s="66"/>
      <c r="DX61" s="66"/>
      <c r="DY61" s="66"/>
      <c r="DZ61" s="66"/>
      <c r="EA61" s="66"/>
      <c r="EB61" s="66"/>
      <c r="EC61" s="66"/>
      <c r="ED61" s="66"/>
      <c r="EE61" s="66"/>
      <c r="EF61" s="66"/>
      <c r="EG61" s="66"/>
      <c r="EH61" s="66"/>
      <c r="EI61" s="66"/>
      <c r="EJ61" s="66"/>
      <c r="EK61" s="66"/>
      <c r="EL61" s="66"/>
      <c r="EM61" s="66"/>
      <c r="EN61" s="66"/>
      <c r="EO61" s="66"/>
      <c r="EP61" s="66"/>
      <c r="EQ61" s="66"/>
      <c r="ER61" s="66"/>
      <c r="ES61" s="66"/>
      <c r="ET61" s="66"/>
      <c r="EU61" s="66"/>
      <c r="EV61" s="66"/>
      <c r="EW61" s="66"/>
      <c r="EX61" s="66"/>
      <c r="EY61" s="66"/>
      <c r="EZ61" s="66"/>
      <c r="FA61" s="66"/>
      <c r="FB61" s="66"/>
      <c r="FC61" s="66"/>
      <c r="FD61" s="66"/>
      <c r="FE61" s="66"/>
      <c r="FF61" s="66"/>
      <c r="FG61" s="66"/>
      <c r="FH61" s="66"/>
      <c r="FI61" s="66"/>
      <c r="FJ61" s="66"/>
      <c r="FK61" s="66"/>
      <c r="FL61" s="66"/>
      <c r="FM61" s="66"/>
      <c r="FN61" s="66"/>
      <c r="FO61" s="66"/>
      <c r="FP61" s="66"/>
      <c r="FQ61" s="66"/>
      <c r="FR61" s="66"/>
      <c r="FS61" s="66"/>
      <c r="FT61" s="66"/>
      <c r="FU61" s="66"/>
      <c r="FV61" s="66"/>
      <c r="FW61" s="66"/>
      <c r="FX61" s="66"/>
      <c r="FY61" s="66"/>
      <c r="FZ61" s="66"/>
      <c r="GA61" s="66"/>
      <c r="GB61" s="66"/>
      <c r="GC61" s="66"/>
      <c r="GD61" s="66"/>
      <c r="GE61" s="66"/>
      <c r="GF61" s="66"/>
      <c r="GG61" s="66"/>
      <c r="GH61" s="66"/>
      <c r="GI61" s="66"/>
      <c r="GJ61" s="66"/>
      <c r="GK61" s="66"/>
      <c r="GL61" s="66"/>
      <c r="GM61" s="66"/>
      <c r="GN61" s="66"/>
      <c r="GO61" s="66"/>
      <c r="GP61" s="66"/>
      <c r="GQ61" s="66"/>
      <c r="GR61" s="66"/>
      <c r="GS61" s="66"/>
      <c r="GT61" s="66"/>
      <c r="GU61" s="66"/>
      <c r="GV61" s="66"/>
      <c r="GW61" s="66"/>
      <c r="GX61" s="66"/>
      <c r="GY61" s="66"/>
      <c r="GZ61" s="66"/>
      <c r="HA61" s="66"/>
      <c r="HB61" s="66"/>
      <c r="HC61" s="66"/>
      <c r="HD61" s="66"/>
      <c r="HE61" s="66"/>
      <c r="HF61" s="66"/>
      <c r="HG61" s="66"/>
      <c r="HH61" s="66"/>
      <c r="HI61" s="66"/>
      <c r="HJ61" s="66"/>
      <c r="HK61" s="66"/>
      <c r="HL61" s="66"/>
      <c r="HM61" s="66"/>
      <c r="HN61" s="66"/>
      <c r="HO61" s="66"/>
      <c r="HP61" s="66"/>
      <c r="HQ61" s="66"/>
      <c r="HR61" s="66"/>
      <c r="HS61" s="66"/>
      <c r="HT61" s="66"/>
      <c r="HU61" s="66"/>
      <c r="HV61" s="66"/>
      <c r="HW61" s="66"/>
      <c r="HX61" s="66"/>
      <c r="HY61" s="66"/>
      <c r="HZ61" s="66"/>
      <c r="IA61" s="66"/>
      <c r="IB61" s="66"/>
      <c r="IC61" s="66"/>
      <c r="ID61" s="66"/>
      <c r="IE61" s="66"/>
      <c r="IF61" s="73"/>
      <c r="IG61" s="73"/>
      <c r="IH61" s="73"/>
      <c r="II61" s="73"/>
      <c r="IJ61" s="73"/>
      <c r="IK61" s="73"/>
      <c r="IL61" s="73"/>
      <c r="IM61" s="73"/>
    </row>
    <row r="62" ht="18" customHeight="1" spans="1:247">
      <c r="A62" s="46"/>
      <c r="B62" s="46"/>
      <c r="C62" s="11" t="s">
        <v>75</v>
      </c>
      <c r="D62" s="48">
        <v>117.819</v>
      </c>
      <c r="E62" s="45"/>
      <c r="F62" s="48"/>
      <c r="G62" s="45"/>
      <c r="H62" s="11"/>
      <c r="I62" s="48">
        <f>'平衡表（全厂）'!F64</f>
        <v>117.819</v>
      </c>
      <c r="J62" s="61">
        <f t="shared" si="7"/>
        <v>0</v>
      </c>
      <c r="K62" s="69"/>
      <c r="L62" s="66"/>
      <c r="M62" s="31"/>
      <c r="N62" s="31"/>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c r="BO62" s="66"/>
      <c r="BP62" s="66"/>
      <c r="BQ62" s="66"/>
      <c r="BR62" s="66"/>
      <c r="BS62" s="66"/>
      <c r="BT62" s="66"/>
      <c r="BU62" s="66"/>
      <c r="BV62" s="66"/>
      <c r="BW62" s="66"/>
      <c r="BX62" s="66"/>
      <c r="BY62" s="66"/>
      <c r="BZ62" s="66"/>
      <c r="CA62" s="66"/>
      <c r="CB62" s="66"/>
      <c r="CC62" s="66"/>
      <c r="CD62" s="66"/>
      <c r="CE62" s="66"/>
      <c r="CF62" s="66"/>
      <c r="CG62" s="66"/>
      <c r="CH62" s="66"/>
      <c r="CI62" s="66"/>
      <c r="CJ62" s="66"/>
      <c r="CK62" s="66"/>
      <c r="CL62" s="66"/>
      <c r="CM62" s="66"/>
      <c r="CN62" s="66"/>
      <c r="CO62" s="66"/>
      <c r="CP62" s="66"/>
      <c r="CQ62" s="66"/>
      <c r="CR62" s="66"/>
      <c r="CS62" s="66"/>
      <c r="CT62" s="66"/>
      <c r="CU62" s="66"/>
      <c r="CV62" s="66"/>
      <c r="CW62" s="66"/>
      <c r="CX62" s="66"/>
      <c r="CY62" s="66"/>
      <c r="CZ62" s="66"/>
      <c r="DA62" s="66"/>
      <c r="DB62" s="66"/>
      <c r="DC62" s="66"/>
      <c r="DD62" s="66"/>
      <c r="DE62" s="66"/>
      <c r="DF62" s="66"/>
      <c r="DG62" s="66"/>
      <c r="DH62" s="66"/>
      <c r="DI62" s="66"/>
      <c r="DJ62" s="66"/>
      <c r="DK62" s="66"/>
      <c r="DL62" s="66"/>
      <c r="DM62" s="66"/>
      <c r="DN62" s="66"/>
      <c r="DO62" s="66"/>
      <c r="DP62" s="66"/>
      <c r="DQ62" s="66"/>
      <c r="DR62" s="66"/>
      <c r="DS62" s="66"/>
      <c r="DT62" s="66"/>
      <c r="DU62" s="66"/>
      <c r="DV62" s="66"/>
      <c r="DW62" s="66"/>
      <c r="DX62" s="66"/>
      <c r="DY62" s="66"/>
      <c r="DZ62" s="66"/>
      <c r="EA62" s="66"/>
      <c r="EB62" s="66"/>
      <c r="EC62" s="66"/>
      <c r="ED62" s="66"/>
      <c r="EE62" s="66"/>
      <c r="EF62" s="66"/>
      <c r="EG62" s="66"/>
      <c r="EH62" s="66"/>
      <c r="EI62" s="66"/>
      <c r="EJ62" s="66"/>
      <c r="EK62" s="66"/>
      <c r="EL62" s="66"/>
      <c r="EM62" s="66"/>
      <c r="EN62" s="66"/>
      <c r="EO62" s="66"/>
      <c r="EP62" s="66"/>
      <c r="EQ62" s="66"/>
      <c r="ER62" s="66"/>
      <c r="ES62" s="66"/>
      <c r="ET62" s="66"/>
      <c r="EU62" s="66"/>
      <c r="EV62" s="66"/>
      <c r="EW62" s="66"/>
      <c r="EX62" s="66"/>
      <c r="EY62" s="66"/>
      <c r="EZ62" s="66"/>
      <c r="FA62" s="66"/>
      <c r="FB62" s="66"/>
      <c r="FC62" s="66"/>
      <c r="FD62" s="66"/>
      <c r="FE62" s="66"/>
      <c r="FF62" s="66"/>
      <c r="FG62" s="66"/>
      <c r="FH62" s="66"/>
      <c r="FI62" s="66"/>
      <c r="FJ62" s="66"/>
      <c r="FK62" s="66"/>
      <c r="FL62" s="66"/>
      <c r="FM62" s="66"/>
      <c r="FN62" s="66"/>
      <c r="FO62" s="66"/>
      <c r="FP62" s="66"/>
      <c r="FQ62" s="66"/>
      <c r="FR62" s="66"/>
      <c r="FS62" s="66"/>
      <c r="FT62" s="66"/>
      <c r="FU62" s="66"/>
      <c r="FV62" s="66"/>
      <c r="FW62" s="66"/>
      <c r="FX62" s="66"/>
      <c r="FY62" s="66"/>
      <c r="FZ62" s="66"/>
      <c r="GA62" s="66"/>
      <c r="GB62" s="66"/>
      <c r="GC62" s="66"/>
      <c r="GD62" s="66"/>
      <c r="GE62" s="66"/>
      <c r="GF62" s="66"/>
      <c r="GG62" s="66"/>
      <c r="GH62" s="66"/>
      <c r="GI62" s="66"/>
      <c r="GJ62" s="66"/>
      <c r="GK62" s="66"/>
      <c r="GL62" s="66"/>
      <c r="GM62" s="66"/>
      <c r="GN62" s="66"/>
      <c r="GO62" s="66"/>
      <c r="GP62" s="66"/>
      <c r="GQ62" s="66"/>
      <c r="GR62" s="66"/>
      <c r="GS62" s="66"/>
      <c r="GT62" s="66"/>
      <c r="GU62" s="66"/>
      <c r="GV62" s="66"/>
      <c r="GW62" s="66"/>
      <c r="GX62" s="66"/>
      <c r="GY62" s="66"/>
      <c r="GZ62" s="66"/>
      <c r="HA62" s="66"/>
      <c r="HB62" s="66"/>
      <c r="HC62" s="66"/>
      <c r="HD62" s="66"/>
      <c r="HE62" s="66"/>
      <c r="HF62" s="66"/>
      <c r="HG62" s="66"/>
      <c r="HH62" s="66"/>
      <c r="HI62" s="66"/>
      <c r="HJ62" s="66"/>
      <c r="HK62" s="66"/>
      <c r="HL62" s="66"/>
      <c r="HM62" s="66"/>
      <c r="HN62" s="66"/>
      <c r="HO62" s="66"/>
      <c r="HP62" s="66"/>
      <c r="HQ62" s="66"/>
      <c r="HR62" s="66"/>
      <c r="HS62" s="66"/>
      <c r="HT62" s="66"/>
      <c r="HU62" s="66"/>
      <c r="HV62" s="66"/>
      <c r="HW62" s="66"/>
      <c r="HX62" s="66"/>
      <c r="HY62" s="66"/>
      <c r="HZ62" s="66"/>
      <c r="IA62" s="66"/>
      <c r="IB62" s="66"/>
      <c r="IC62" s="66"/>
      <c r="ID62" s="66"/>
      <c r="IE62" s="66"/>
      <c r="IF62" s="73"/>
      <c r="IG62" s="73"/>
      <c r="IH62" s="73"/>
      <c r="II62" s="73"/>
      <c r="IJ62" s="73"/>
      <c r="IK62" s="73"/>
      <c r="IL62" s="73"/>
      <c r="IM62" s="73"/>
    </row>
    <row r="63" ht="18" customHeight="1" spans="1:247">
      <c r="A63" s="46"/>
      <c r="B63" s="46"/>
      <c r="C63" s="47" t="s">
        <v>312</v>
      </c>
      <c r="D63" s="47">
        <v>18640.72</v>
      </c>
      <c r="E63" s="45"/>
      <c r="F63" s="48">
        <f>重要物料收拨结存!G29</f>
        <v>20045.28</v>
      </c>
      <c r="G63" s="45">
        <f>-重要物料收拨结存!L29</f>
        <v>-15771.1</v>
      </c>
      <c r="H63" s="9">
        <f t="shared" ref="H63:H67" si="8">D63+E63+F63+G63-I63</f>
        <v>0</v>
      </c>
      <c r="I63" s="48">
        <f>'平衡表（全厂）'!D66</f>
        <v>22914.9</v>
      </c>
      <c r="J63" s="67">
        <f t="shared" ref="J63:J69" si="9">I63-(D63+E63+F63+G63-H63)</f>
        <v>0</v>
      </c>
      <c r="K63" s="69"/>
      <c r="L63" s="66"/>
      <c r="M63" s="31"/>
      <c r="N63" s="31"/>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6"/>
      <c r="BY63" s="66"/>
      <c r="BZ63" s="66"/>
      <c r="CA63" s="66"/>
      <c r="CB63" s="66"/>
      <c r="CC63" s="66"/>
      <c r="CD63" s="66"/>
      <c r="CE63" s="66"/>
      <c r="CF63" s="66"/>
      <c r="CG63" s="66"/>
      <c r="CH63" s="66"/>
      <c r="CI63" s="66"/>
      <c r="CJ63" s="66"/>
      <c r="CK63" s="66"/>
      <c r="CL63" s="66"/>
      <c r="CM63" s="66"/>
      <c r="CN63" s="66"/>
      <c r="CO63" s="66"/>
      <c r="CP63" s="66"/>
      <c r="CQ63" s="66"/>
      <c r="CR63" s="66"/>
      <c r="CS63" s="66"/>
      <c r="CT63" s="66"/>
      <c r="CU63" s="66"/>
      <c r="CV63" s="66"/>
      <c r="CW63" s="66"/>
      <c r="CX63" s="66"/>
      <c r="CY63" s="66"/>
      <c r="CZ63" s="66"/>
      <c r="DA63" s="66"/>
      <c r="DB63" s="66"/>
      <c r="DC63" s="66"/>
      <c r="DD63" s="66"/>
      <c r="DE63" s="66"/>
      <c r="DF63" s="66"/>
      <c r="DG63" s="66"/>
      <c r="DH63" s="66"/>
      <c r="DI63" s="66"/>
      <c r="DJ63" s="66"/>
      <c r="DK63" s="66"/>
      <c r="DL63" s="66"/>
      <c r="DM63" s="66"/>
      <c r="DN63" s="66"/>
      <c r="DO63" s="66"/>
      <c r="DP63" s="66"/>
      <c r="DQ63" s="66"/>
      <c r="DR63" s="66"/>
      <c r="DS63" s="66"/>
      <c r="DT63" s="66"/>
      <c r="DU63" s="66"/>
      <c r="DV63" s="66"/>
      <c r="DW63" s="66"/>
      <c r="DX63" s="66"/>
      <c r="DY63" s="66"/>
      <c r="DZ63" s="66"/>
      <c r="EA63" s="66"/>
      <c r="EB63" s="66"/>
      <c r="EC63" s="66"/>
      <c r="ED63" s="66"/>
      <c r="EE63" s="66"/>
      <c r="EF63" s="66"/>
      <c r="EG63" s="66"/>
      <c r="EH63" s="66"/>
      <c r="EI63" s="66"/>
      <c r="EJ63" s="66"/>
      <c r="EK63" s="66"/>
      <c r="EL63" s="66"/>
      <c r="EM63" s="66"/>
      <c r="EN63" s="66"/>
      <c r="EO63" s="66"/>
      <c r="EP63" s="66"/>
      <c r="EQ63" s="66"/>
      <c r="ER63" s="66"/>
      <c r="ES63" s="66"/>
      <c r="ET63" s="66"/>
      <c r="EU63" s="66"/>
      <c r="EV63" s="66"/>
      <c r="EW63" s="66"/>
      <c r="EX63" s="66"/>
      <c r="EY63" s="66"/>
      <c r="EZ63" s="66"/>
      <c r="FA63" s="66"/>
      <c r="FB63" s="66"/>
      <c r="FC63" s="66"/>
      <c r="FD63" s="66"/>
      <c r="FE63" s="66"/>
      <c r="FF63" s="66"/>
      <c r="FG63" s="66"/>
      <c r="FH63" s="66"/>
      <c r="FI63" s="66"/>
      <c r="FJ63" s="66"/>
      <c r="FK63" s="66"/>
      <c r="FL63" s="66"/>
      <c r="FM63" s="66"/>
      <c r="FN63" s="66"/>
      <c r="FO63" s="66"/>
      <c r="FP63" s="66"/>
      <c r="FQ63" s="66"/>
      <c r="FR63" s="66"/>
      <c r="FS63" s="66"/>
      <c r="FT63" s="66"/>
      <c r="FU63" s="66"/>
      <c r="FV63" s="66"/>
      <c r="FW63" s="66"/>
      <c r="FX63" s="66"/>
      <c r="FY63" s="66"/>
      <c r="FZ63" s="66"/>
      <c r="GA63" s="66"/>
      <c r="GB63" s="66"/>
      <c r="GC63" s="66"/>
      <c r="GD63" s="66"/>
      <c r="GE63" s="66"/>
      <c r="GF63" s="66"/>
      <c r="GG63" s="66"/>
      <c r="GH63" s="66"/>
      <c r="GI63" s="66"/>
      <c r="GJ63" s="66"/>
      <c r="GK63" s="66"/>
      <c r="GL63" s="66"/>
      <c r="GM63" s="66"/>
      <c r="GN63" s="66"/>
      <c r="GO63" s="66"/>
      <c r="GP63" s="66"/>
      <c r="GQ63" s="66"/>
      <c r="GR63" s="66"/>
      <c r="GS63" s="66"/>
      <c r="GT63" s="66"/>
      <c r="GU63" s="66"/>
      <c r="GV63" s="66"/>
      <c r="GW63" s="66"/>
      <c r="GX63" s="66"/>
      <c r="GY63" s="66"/>
      <c r="GZ63" s="66"/>
      <c r="HA63" s="66"/>
      <c r="HB63" s="66"/>
      <c r="HC63" s="66"/>
      <c r="HD63" s="66"/>
      <c r="HE63" s="66"/>
      <c r="HF63" s="66"/>
      <c r="HG63" s="66"/>
      <c r="HH63" s="66"/>
      <c r="HI63" s="66"/>
      <c r="HJ63" s="66"/>
      <c r="HK63" s="66"/>
      <c r="HL63" s="66"/>
      <c r="HM63" s="66"/>
      <c r="HN63" s="66"/>
      <c r="HO63" s="66"/>
      <c r="HP63" s="66"/>
      <c r="HQ63" s="66"/>
      <c r="HR63" s="66"/>
      <c r="HS63" s="66"/>
      <c r="HT63" s="66"/>
      <c r="HU63" s="66"/>
      <c r="HV63" s="66"/>
      <c r="HW63" s="66"/>
      <c r="HX63" s="66"/>
      <c r="HY63" s="66"/>
      <c r="HZ63" s="66"/>
      <c r="IA63" s="66"/>
      <c r="IB63" s="66"/>
      <c r="IC63" s="66"/>
      <c r="ID63" s="66"/>
      <c r="IE63" s="66"/>
      <c r="IF63" s="73"/>
      <c r="IG63" s="73"/>
      <c r="IH63" s="73"/>
      <c r="II63" s="73"/>
      <c r="IJ63" s="73"/>
      <c r="IK63" s="73"/>
      <c r="IL63" s="73"/>
      <c r="IM63" s="73"/>
    </row>
    <row r="64" ht="18" customHeight="1" spans="1:247">
      <c r="A64" s="46"/>
      <c r="B64" s="46"/>
      <c r="C64" s="47" t="s">
        <v>313</v>
      </c>
      <c r="D64" s="47">
        <v>23564.72</v>
      </c>
      <c r="E64" s="45"/>
      <c r="F64" s="48">
        <f>重要物料收拨结存!G30</f>
        <v>40273.2</v>
      </c>
      <c r="G64" s="45">
        <f>-重要物料收拨结存!L30</f>
        <v>-47728.54</v>
      </c>
      <c r="H64" s="9">
        <f t="shared" si="8"/>
        <v>0</v>
      </c>
      <c r="I64" s="48">
        <f>'平衡表（全厂）'!D67</f>
        <v>16109.38</v>
      </c>
      <c r="J64" s="67">
        <f t="shared" si="9"/>
        <v>0</v>
      </c>
      <c r="K64" s="69"/>
      <c r="L64" s="66"/>
      <c r="M64" s="31"/>
      <c r="N64" s="31"/>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c r="BO64" s="66"/>
      <c r="BP64" s="66"/>
      <c r="BQ64" s="66"/>
      <c r="BR64" s="66"/>
      <c r="BS64" s="66"/>
      <c r="BT64" s="66"/>
      <c r="BU64" s="66"/>
      <c r="BV64" s="66"/>
      <c r="BW64" s="66"/>
      <c r="BX64" s="66"/>
      <c r="BY64" s="66"/>
      <c r="BZ64" s="66"/>
      <c r="CA64" s="66"/>
      <c r="CB64" s="66"/>
      <c r="CC64" s="66"/>
      <c r="CD64" s="66"/>
      <c r="CE64" s="66"/>
      <c r="CF64" s="66"/>
      <c r="CG64" s="66"/>
      <c r="CH64" s="66"/>
      <c r="CI64" s="66"/>
      <c r="CJ64" s="66"/>
      <c r="CK64" s="66"/>
      <c r="CL64" s="66"/>
      <c r="CM64" s="66"/>
      <c r="CN64" s="66"/>
      <c r="CO64" s="66"/>
      <c r="CP64" s="66"/>
      <c r="CQ64" s="66"/>
      <c r="CR64" s="66"/>
      <c r="CS64" s="66"/>
      <c r="CT64" s="66"/>
      <c r="CU64" s="66"/>
      <c r="CV64" s="66"/>
      <c r="CW64" s="66"/>
      <c r="CX64" s="66"/>
      <c r="CY64" s="66"/>
      <c r="CZ64" s="66"/>
      <c r="DA64" s="66"/>
      <c r="DB64" s="66"/>
      <c r="DC64" s="66"/>
      <c r="DD64" s="66"/>
      <c r="DE64" s="66"/>
      <c r="DF64" s="66"/>
      <c r="DG64" s="66"/>
      <c r="DH64" s="66"/>
      <c r="DI64" s="66"/>
      <c r="DJ64" s="66"/>
      <c r="DK64" s="66"/>
      <c r="DL64" s="66"/>
      <c r="DM64" s="66"/>
      <c r="DN64" s="66"/>
      <c r="DO64" s="66"/>
      <c r="DP64" s="66"/>
      <c r="DQ64" s="66"/>
      <c r="DR64" s="66"/>
      <c r="DS64" s="66"/>
      <c r="DT64" s="66"/>
      <c r="DU64" s="66"/>
      <c r="DV64" s="66"/>
      <c r="DW64" s="66"/>
      <c r="DX64" s="66"/>
      <c r="DY64" s="66"/>
      <c r="DZ64" s="66"/>
      <c r="EA64" s="66"/>
      <c r="EB64" s="66"/>
      <c r="EC64" s="66"/>
      <c r="ED64" s="66"/>
      <c r="EE64" s="66"/>
      <c r="EF64" s="66"/>
      <c r="EG64" s="66"/>
      <c r="EH64" s="66"/>
      <c r="EI64" s="66"/>
      <c r="EJ64" s="66"/>
      <c r="EK64" s="66"/>
      <c r="EL64" s="66"/>
      <c r="EM64" s="66"/>
      <c r="EN64" s="66"/>
      <c r="EO64" s="66"/>
      <c r="EP64" s="66"/>
      <c r="EQ64" s="66"/>
      <c r="ER64" s="66"/>
      <c r="ES64" s="66"/>
      <c r="ET64" s="66"/>
      <c r="EU64" s="66"/>
      <c r="EV64" s="66"/>
      <c r="EW64" s="66"/>
      <c r="EX64" s="66"/>
      <c r="EY64" s="66"/>
      <c r="EZ64" s="66"/>
      <c r="FA64" s="66"/>
      <c r="FB64" s="66"/>
      <c r="FC64" s="66"/>
      <c r="FD64" s="66"/>
      <c r="FE64" s="66"/>
      <c r="FF64" s="66"/>
      <c r="FG64" s="66"/>
      <c r="FH64" s="66"/>
      <c r="FI64" s="66"/>
      <c r="FJ64" s="66"/>
      <c r="FK64" s="66"/>
      <c r="FL64" s="66"/>
      <c r="FM64" s="66"/>
      <c r="FN64" s="66"/>
      <c r="FO64" s="66"/>
      <c r="FP64" s="66"/>
      <c r="FQ64" s="66"/>
      <c r="FR64" s="66"/>
      <c r="FS64" s="66"/>
      <c r="FT64" s="66"/>
      <c r="FU64" s="66"/>
      <c r="FV64" s="66"/>
      <c r="FW64" s="66"/>
      <c r="FX64" s="66"/>
      <c r="FY64" s="66"/>
      <c r="FZ64" s="66"/>
      <c r="GA64" s="66"/>
      <c r="GB64" s="66"/>
      <c r="GC64" s="66"/>
      <c r="GD64" s="66"/>
      <c r="GE64" s="66"/>
      <c r="GF64" s="66"/>
      <c r="GG64" s="66"/>
      <c r="GH64" s="66"/>
      <c r="GI64" s="66"/>
      <c r="GJ64" s="66"/>
      <c r="GK64" s="66"/>
      <c r="GL64" s="66"/>
      <c r="GM64" s="66"/>
      <c r="GN64" s="66"/>
      <c r="GO64" s="66"/>
      <c r="GP64" s="66"/>
      <c r="GQ64" s="66"/>
      <c r="GR64" s="66"/>
      <c r="GS64" s="66"/>
      <c r="GT64" s="66"/>
      <c r="GU64" s="66"/>
      <c r="GV64" s="66"/>
      <c r="GW64" s="66"/>
      <c r="GX64" s="66"/>
      <c r="GY64" s="66"/>
      <c r="GZ64" s="66"/>
      <c r="HA64" s="66"/>
      <c r="HB64" s="66"/>
      <c r="HC64" s="66"/>
      <c r="HD64" s="66"/>
      <c r="HE64" s="66"/>
      <c r="HF64" s="66"/>
      <c r="HG64" s="66"/>
      <c r="HH64" s="66"/>
      <c r="HI64" s="66"/>
      <c r="HJ64" s="66"/>
      <c r="HK64" s="66"/>
      <c r="HL64" s="66"/>
      <c r="HM64" s="66"/>
      <c r="HN64" s="66"/>
      <c r="HO64" s="66"/>
      <c r="HP64" s="66"/>
      <c r="HQ64" s="66"/>
      <c r="HR64" s="66"/>
      <c r="HS64" s="66"/>
      <c r="HT64" s="66"/>
      <c r="HU64" s="66"/>
      <c r="HV64" s="66"/>
      <c r="HW64" s="66"/>
      <c r="HX64" s="66"/>
      <c r="HY64" s="66"/>
      <c r="HZ64" s="66"/>
      <c r="IA64" s="66"/>
      <c r="IB64" s="66"/>
      <c r="IC64" s="66"/>
      <c r="ID64" s="66"/>
      <c r="IE64" s="66"/>
      <c r="IF64" s="73"/>
      <c r="IG64" s="73"/>
      <c r="IH64" s="73"/>
      <c r="II64" s="73"/>
      <c r="IJ64" s="73"/>
      <c r="IK64" s="73"/>
      <c r="IL64" s="73"/>
      <c r="IM64" s="73"/>
    </row>
    <row r="65" ht="18" customHeight="1" spans="1:247">
      <c r="A65" s="46"/>
      <c r="B65" s="46"/>
      <c r="C65" s="47" t="s">
        <v>314</v>
      </c>
      <c r="D65" s="47">
        <v>190</v>
      </c>
      <c r="E65" s="45"/>
      <c r="F65" s="47">
        <f>产品消耗盘存表!D10</f>
        <v>852</v>
      </c>
      <c r="G65" s="45">
        <f>-产品消耗盘存表!E10</f>
        <v>-323.24</v>
      </c>
      <c r="H65" s="9">
        <v>0</v>
      </c>
      <c r="I65" s="48">
        <f>D65+E65+F65+G65-H65</f>
        <v>718.76</v>
      </c>
      <c r="J65" s="61">
        <f t="shared" si="9"/>
        <v>0</v>
      </c>
      <c r="K65" s="69"/>
      <c r="L65" s="66"/>
      <c r="M65" s="31"/>
      <c r="N65" s="31"/>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c r="BO65" s="66"/>
      <c r="BP65" s="66"/>
      <c r="BQ65" s="66"/>
      <c r="BR65" s="66"/>
      <c r="BS65" s="66"/>
      <c r="BT65" s="66"/>
      <c r="BU65" s="66"/>
      <c r="BV65" s="66"/>
      <c r="BW65" s="66"/>
      <c r="BX65" s="66"/>
      <c r="BY65" s="66"/>
      <c r="BZ65" s="66"/>
      <c r="CA65" s="66"/>
      <c r="CB65" s="66"/>
      <c r="CC65" s="66"/>
      <c r="CD65" s="66"/>
      <c r="CE65" s="66"/>
      <c r="CF65" s="66"/>
      <c r="CG65" s="66"/>
      <c r="CH65" s="66"/>
      <c r="CI65" s="66"/>
      <c r="CJ65" s="66"/>
      <c r="CK65" s="66"/>
      <c r="CL65" s="66"/>
      <c r="CM65" s="66"/>
      <c r="CN65" s="66"/>
      <c r="CO65" s="66"/>
      <c r="CP65" s="66"/>
      <c r="CQ65" s="66"/>
      <c r="CR65" s="66"/>
      <c r="CS65" s="66"/>
      <c r="CT65" s="66"/>
      <c r="CU65" s="66"/>
      <c r="CV65" s="66"/>
      <c r="CW65" s="66"/>
      <c r="CX65" s="66"/>
      <c r="CY65" s="66"/>
      <c r="CZ65" s="66"/>
      <c r="DA65" s="66"/>
      <c r="DB65" s="66"/>
      <c r="DC65" s="66"/>
      <c r="DD65" s="66"/>
      <c r="DE65" s="66"/>
      <c r="DF65" s="66"/>
      <c r="DG65" s="66"/>
      <c r="DH65" s="66"/>
      <c r="DI65" s="66"/>
      <c r="DJ65" s="66"/>
      <c r="DK65" s="66"/>
      <c r="DL65" s="66"/>
      <c r="DM65" s="66"/>
      <c r="DN65" s="66"/>
      <c r="DO65" s="66"/>
      <c r="DP65" s="66"/>
      <c r="DQ65" s="66"/>
      <c r="DR65" s="66"/>
      <c r="DS65" s="66"/>
      <c r="DT65" s="66"/>
      <c r="DU65" s="66"/>
      <c r="DV65" s="66"/>
      <c r="DW65" s="66"/>
      <c r="DX65" s="66"/>
      <c r="DY65" s="66"/>
      <c r="DZ65" s="66"/>
      <c r="EA65" s="66"/>
      <c r="EB65" s="66"/>
      <c r="EC65" s="66"/>
      <c r="ED65" s="66"/>
      <c r="EE65" s="66"/>
      <c r="EF65" s="66"/>
      <c r="EG65" s="66"/>
      <c r="EH65" s="66"/>
      <c r="EI65" s="66"/>
      <c r="EJ65" s="66"/>
      <c r="EK65" s="66"/>
      <c r="EL65" s="66"/>
      <c r="EM65" s="66"/>
      <c r="EN65" s="66"/>
      <c r="EO65" s="66"/>
      <c r="EP65" s="66"/>
      <c r="EQ65" s="66"/>
      <c r="ER65" s="66"/>
      <c r="ES65" s="66"/>
      <c r="ET65" s="66"/>
      <c r="EU65" s="66"/>
      <c r="EV65" s="66"/>
      <c r="EW65" s="66"/>
      <c r="EX65" s="66"/>
      <c r="EY65" s="66"/>
      <c r="EZ65" s="66"/>
      <c r="FA65" s="66"/>
      <c r="FB65" s="66"/>
      <c r="FC65" s="66"/>
      <c r="FD65" s="66"/>
      <c r="FE65" s="66"/>
      <c r="FF65" s="66"/>
      <c r="FG65" s="66"/>
      <c r="FH65" s="66"/>
      <c r="FI65" s="66"/>
      <c r="FJ65" s="66"/>
      <c r="FK65" s="66"/>
      <c r="FL65" s="66"/>
      <c r="FM65" s="66"/>
      <c r="FN65" s="66"/>
      <c r="FO65" s="66"/>
      <c r="FP65" s="66"/>
      <c r="FQ65" s="66"/>
      <c r="FR65" s="66"/>
      <c r="FS65" s="66"/>
      <c r="FT65" s="66"/>
      <c r="FU65" s="66"/>
      <c r="FV65" s="66"/>
      <c r="FW65" s="66"/>
      <c r="FX65" s="66"/>
      <c r="FY65" s="66"/>
      <c r="FZ65" s="66"/>
      <c r="GA65" s="66"/>
      <c r="GB65" s="66"/>
      <c r="GC65" s="66"/>
      <c r="GD65" s="66"/>
      <c r="GE65" s="66"/>
      <c r="GF65" s="66"/>
      <c r="GG65" s="66"/>
      <c r="GH65" s="66"/>
      <c r="GI65" s="66"/>
      <c r="GJ65" s="66"/>
      <c r="GK65" s="66"/>
      <c r="GL65" s="66"/>
      <c r="GM65" s="66"/>
      <c r="GN65" s="66"/>
      <c r="GO65" s="66"/>
      <c r="GP65" s="66"/>
      <c r="GQ65" s="66"/>
      <c r="GR65" s="66"/>
      <c r="GS65" s="66"/>
      <c r="GT65" s="66"/>
      <c r="GU65" s="66"/>
      <c r="GV65" s="66"/>
      <c r="GW65" s="66"/>
      <c r="GX65" s="66"/>
      <c r="GY65" s="66"/>
      <c r="GZ65" s="66"/>
      <c r="HA65" s="66"/>
      <c r="HB65" s="66"/>
      <c r="HC65" s="66"/>
      <c r="HD65" s="66"/>
      <c r="HE65" s="66"/>
      <c r="HF65" s="66"/>
      <c r="HG65" s="66"/>
      <c r="HH65" s="66"/>
      <c r="HI65" s="66"/>
      <c r="HJ65" s="66"/>
      <c r="HK65" s="66"/>
      <c r="HL65" s="66"/>
      <c r="HM65" s="66"/>
      <c r="HN65" s="66"/>
      <c r="HO65" s="66"/>
      <c r="HP65" s="66"/>
      <c r="HQ65" s="66"/>
      <c r="HR65" s="66"/>
      <c r="HS65" s="66"/>
      <c r="HT65" s="66"/>
      <c r="HU65" s="66"/>
      <c r="HV65" s="66"/>
      <c r="HW65" s="66"/>
      <c r="HX65" s="66"/>
      <c r="HY65" s="66"/>
      <c r="HZ65" s="66"/>
      <c r="IA65" s="66"/>
      <c r="IB65" s="66"/>
      <c r="IC65" s="66"/>
      <c r="ID65" s="66"/>
      <c r="IE65" s="66"/>
      <c r="IF65" s="73"/>
      <c r="IG65" s="73"/>
      <c r="IH65" s="73"/>
      <c r="II65" s="73"/>
      <c r="IJ65" s="73"/>
      <c r="IK65" s="73"/>
      <c r="IL65" s="73"/>
      <c r="IM65" s="73"/>
    </row>
    <row r="66" ht="18" customHeight="1" spans="1:247">
      <c r="A66" s="46"/>
      <c r="B66" s="46"/>
      <c r="C66" s="75" t="s">
        <v>298</v>
      </c>
      <c r="D66" s="47">
        <v>1200</v>
      </c>
      <c r="E66" s="45"/>
      <c r="F66" s="47">
        <v>1049.12</v>
      </c>
      <c r="G66" s="78">
        <v>-1306.28</v>
      </c>
      <c r="H66" s="9">
        <f t="shared" si="8"/>
        <v>0</v>
      </c>
      <c r="I66" s="48">
        <f>'平衡表（全厂）'!D65</f>
        <v>942.84</v>
      </c>
      <c r="J66" s="67">
        <f t="shared" si="9"/>
        <v>0</v>
      </c>
      <c r="K66" s="69" t="s">
        <v>315</v>
      </c>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6"/>
      <c r="BY66" s="66"/>
      <c r="BZ66" s="66"/>
      <c r="CA66" s="66"/>
      <c r="CB66" s="66"/>
      <c r="CC66" s="66"/>
      <c r="CD66" s="66"/>
      <c r="CE66" s="66"/>
      <c r="CF66" s="66"/>
      <c r="CG66" s="66"/>
      <c r="CH66" s="66"/>
      <c r="CI66" s="66"/>
      <c r="CJ66" s="66"/>
      <c r="CK66" s="66"/>
      <c r="CL66" s="66"/>
      <c r="CM66" s="66"/>
      <c r="CN66" s="66"/>
      <c r="CO66" s="66"/>
      <c r="CP66" s="66"/>
      <c r="CQ66" s="66"/>
      <c r="CR66" s="66"/>
      <c r="CS66" s="66"/>
      <c r="CT66" s="66"/>
      <c r="CU66" s="66"/>
      <c r="CV66" s="66"/>
      <c r="CW66" s="66"/>
      <c r="CX66" s="66"/>
      <c r="CY66" s="66"/>
      <c r="CZ66" s="66"/>
      <c r="DA66" s="66"/>
      <c r="DB66" s="66"/>
      <c r="DC66" s="66"/>
      <c r="DD66" s="66"/>
      <c r="DE66" s="66"/>
      <c r="DF66" s="66"/>
      <c r="DG66" s="66"/>
      <c r="DH66" s="66"/>
      <c r="DI66" s="66"/>
      <c r="DJ66" s="66"/>
      <c r="DK66" s="66"/>
      <c r="DL66" s="66"/>
      <c r="DM66" s="66"/>
      <c r="DN66" s="66"/>
      <c r="DO66" s="66"/>
      <c r="DP66" s="66"/>
      <c r="DQ66" s="66"/>
      <c r="DR66" s="66"/>
      <c r="DS66" s="66"/>
      <c r="DT66" s="66"/>
      <c r="DU66" s="66"/>
      <c r="DV66" s="66"/>
      <c r="DW66" s="66"/>
      <c r="DX66" s="66"/>
      <c r="DY66" s="66"/>
      <c r="DZ66" s="66"/>
      <c r="EA66" s="66"/>
      <c r="EB66" s="66"/>
      <c r="EC66" s="66"/>
      <c r="ED66" s="66"/>
      <c r="EE66" s="66"/>
      <c r="EF66" s="66"/>
      <c r="EG66" s="66"/>
      <c r="EH66" s="66"/>
      <c r="EI66" s="66"/>
      <c r="EJ66" s="66"/>
      <c r="EK66" s="66"/>
      <c r="EL66" s="66"/>
      <c r="EM66" s="66"/>
      <c r="EN66" s="66"/>
      <c r="EO66" s="66"/>
      <c r="EP66" s="66"/>
      <c r="EQ66" s="66"/>
      <c r="ER66" s="66"/>
      <c r="ES66" s="66"/>
      <c r="ET66" s="66"/>
      <c r="EU66" s="66"/>
      <c r="EV66" s="66"/>
      <c r="EW66" s="66"/>
      <c r="EX66" s="66"/>
      <c r="EY66" s="66"/>
      <c r="EZ66" s="66"/>
      <c r="FA66" s="66"/>
      <c r="FB66" s="66"/>
      <c r="FC66" s="66"/>
      <c r="FD66" s="66"/>
      <c r="FE66" s="66"/>
      <c r="FF66" s="66"/>
      <c r="FG66" s="66"/>
      <c r="FH66" s="66"/>
      <c r="FI66" s="66"/>
      <c r="FJ66" s="66"/>
      <c r="FK66" s="66"/>
      <c r="FL66" s="66"/>
      <c r="FM66" s="66"/>
      <c r="FN66" s="66"/>
      <c r="FO66" s="66"/>
      <c r="FP66" s="66"/>
      <c r="FQ66" s="66"/>
      <c r="FR66" s="66"/>
      <c r="FS66" s="66"/>
      <c r="FT66" s="66"/>
      <c r="FU66" s="66"/>
      <c r="FV66" s="66"/>
      <c r="FW66" s="66"/>
      <c r="FX66" s="66"/>
      <c r="FY66" s="66"/>
      <c r="FZ66" s="66"/>
      <c r="GA66" s="66"/>
      <c r="GB66" s="66"/>
      <c r="GC66" s="66"/>
      <c r="GD66" s="66"/>
      <c r="GE66" s="66"/>
      <c r="GF66" s="66"/>
      <c r="GG66" s="66"/>
      <c r="GH66" s="66"/>
      <c r="GI66" s="66"/>
      <c r="GJ66" s="66"/>
      <c r="GK66" s="66"/>
      <c r="GL66" s="66"/>
      <c r="GM66" s="66"/>
      <c r="GN66" s="66"/>
      <c r="GO66" s="66"/>
      <c r="GP66" s="66"/>
      <c r="GQ66" s="66"/>
      <c r="GR66" s="66"/>
      <c r="GS66" s="66"/>
      <c r="GT66" s="66"/>
      <c r="GU66" s="66"/>
      <c r="GV66" s="66"/>
      <c r="GW66" s="66"/>
      <c r="GX66" s="66"/>
      <c r="GY66" s="66"/>
      <c r="GZ66" s="66"/>
      <c r="HA66" s="66"/>
      <c r="HB66" s="66"/>
      <c r="HC66" s="66"/>
      <c r="HD66" s="66"/>
      <c r="HE66" s="66"/>
      <c r="HF66" s="66"/>
      <c r="HG66" s="66"/>
      <c r="HH66" s="66"/>
      <c r="HI66" s="66"/>
      <c r="HJ66" s="66"/>
      <c r="HK66" s="66"/>
      <c r="HL66" s="66"/>
      <c r="HM66" s="66"/>
      <c r="HN66" s="66"/>
      <c r="HO66" s="66"/>
      <c r="HP66" s="66"/>
      <c r="HQ66" s="66"/>
      <c r="HR66" s="66"/>
      <c r="HS66" s="66"/>
      <c r="HT66" s="66"/>
      <c r="HU66" s="66"/>
      <c r="HV66" s="66"/>
      <c r="HW66" s="66"/>
      <c r="HX66" s="66"/>
      <c r="HY66" s="66"/>
      <c r="HZ66" s="66"/>
      <c r="IA66" s="66"/>
      <c r="IB66" s="66"/>
      <c r="IC66" s="66"/>
      <c r="ID66" s="66"/>
      <c r="IE66" s="66"/>
      <c r="IF66" s="73"/>
      <c r="IG66" s="73"/>
      <c r="IH66" s="73"/>
      <c r="II66" s="73"/>
      <c r="IJ66" s="73"/>
      <c r="IK66" s="73"/>
      <c r="IL66" s="73"/>
      <c r="IM66" s="73"/>
    </row>
    <row r="67" ht="18" customHeight="1" spans="1:247">
      <c r="A67" s="76"/>
      <c r="B67" s="76"/>
      <c r="C67" s="75" t="s">
        <v>48</v>
      </c>
      <c r="D67" s="47">
        <v>0</v>
      </c>
      <c r="E67" s="45"/>
      <c r="F67" s="47">
        <v>34.68</v>
      </c>
      <c r="G67" s="45">
        <v>-34.68</v>
      </c>
      <c r="H67" s="9">
        <f t="shared" si="8"/>
        <v>0</v>
      </c>
      <c r="I67" s="48">
        <v>0</v>
      </c>
      <c r="J67" s="61">
        <f t="shared" si="9"/>
        <v>0</v>
      </c>
      <c r="K67" s="69" t="s">
        <v>316</v>
      </c>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c r="CY67" s="65"/>
      <c r="CZ67" s="65"/>
      <c r="DA67" s="65"/>
      <c r="DB67" s="65"/>
      <c r="DC67" s="65"/>
      <c r="DD67" s="65"/>
      <c r="DE67" s="65"/>
      <c r="DF67" s="65"/>
      <c r="DG67" s="65"/>
      <c r="DH67" s="65"/>
      <c r="DI67" s="65"/>
      <c r="DJ67" s="65"/>
      <c r="DK67" s="65"/>
      <c r="DL67" s="65"/>
      <c r="DM67" s="65"/>
      <c r="DN67" s="65"/>
      <c r="DO67" s="65"/>
      <c r="DP67" s="65"/>
      <c r="DQ67" s="65"/>
      <c r="DR67" s="65"/>
      <c r="DS67" s="65"/>
      <c r="DT67" s="65"/>
      <c r="DU67" s="65"/>
      <c r="DV67" s="65"/>
      <c r="DW67" s="65"/>
      <c r="DX67" s="65"/>
      <c r="DY67" s="65"/>
      <c r="DZ67" s="65"/>
      <c r="EA67" s="65"/>
      <c r="EB67" s="65"/>
      <c r="EC67" s="65"/>
      <c r="ED67" s="65"/>
      <c r="EE67" s="65"/>
      <c r="EF67" s="65"/>
      <c r="EG67" s="65"/>
      <c r="EH67" s="65"/>
      <c r="EI67" s="65"/>
      <c r="EJ67" s="65"/>
      <c r="EK67" s="65"/>
      <c r="EL67" s="65"/>
      <c r="EM67" s="65"/>
      <c r="EN67" s="65"/>
      <c r="EO67" s="65"/>
      <c r="EP67" s="65"/>
      <c r="EQ67" s="65"/>
      <c r="ER67" s="65"/>
      <c r="ES67" s="65"/>
      <c r="ET67" s="65"/>
      <c r="EU67" s="65"/>
      <c r="EV67" s="65"/>
      <c r="EW67" s="65"/>
      <c r="EX67" s="65"/>
      <c r="EY67" s="65"/>
      <c r="EZ67" s="65"/>
      <c r="FA67" s="65"/>
      <c r="FB67" s="65"/>
      <c r="FC67" s="65"/>
      <c r="FD67" s="65"/>
      <c r="FE67" s="65"/>
      <c r="FF67" s="65"/>
      <c r="FG67" s="65"/>
      <c r="FH67" s="65"/>
      <c r="FI67" s="65"/>
      <c r="FJ67" s="65"/>
      <c r="FK67" s="65"/>
      <c r="FL67" s="65"/>
      <c r="FM67" s="65"/>
      <c r="FN67" s="65"/>
      <c r="FO67" s="65"/>
      <c r="FP67" s="65"/>
      <c r="FQ67" s="65"/>
      <c r="FR67" s="65"/>
      <c r="FS67" s="65"/>
      <c r="FT67" s="65"/>
      <c r="FU67" s="65"/>
      <c r="FV67" s="65"/>
      <c r="FW67" s="65"/>
      <c r="FX67" s="65"/>
      <c r="FY67" s="65"/>
      <c r="FZ67" s="65"/>
      <c r="GA67" s="65"/>
      <c r="GB67" s="65"/>
      <c r="GC67" s="65"/>
      <c r="GD67" s="65"/>
      <c r="GE67" s="65"/>
      <c r="GF67" s="65"/>
      <c r="GG67" s="65"/>
      <c r="GH67" s="65"/>
      <c r="GI67" s="65"/>
      <c r="GJ67" s="65"/>
      <c r="GK67" s="65"/>
      <c r="GL67" s="65"/>
      <c r="GM67" s="65"/>
      <c r="GN67" s="65"/>
      <c r="GO67" s="65"/>
      <c r="GP67" s="65"/>
      <c r="GQ67" s="65"/>
      <c r="GR67" s="65"/>
      <c r="GS67" s="65"/>
      <c r="GT67" s="65"/>
      <c r="GU67" s="65"/>
      <c r="GV67" s="65"/>
      <c r="GW67" s="65"/>
      <c r="GX67" s="65"/>
      <c r="GY67" s="65"/>
      <c r="GZ67" s="65"/>
      <c r="HA67" s="65"/>
      <c r="HB67" s="65"/>
      <c r="HC67" s="65"/>
      <c r="HD67" s="65"/>
      <c r="HE67" s="65"/>
      <c r="HF67" s="65"/>
      <c r="HG67" s="65"/>
      <c r="HH67" s="65"/>
      <c r="HI67" s="65"/>
      <c r="HJ67" s="65"/>
      <c r="HK67" s="65"/>
      <c r="HL67" s="65"/>
      <c r="HM67" s="65"/>
      <c r="HN67" s="65"/>
      <c r="HO67" s="65"/>
      <c r="HP67" s="65"/>
      <c r="HQ67" s="65"/>
      <c r="HR67" s="65"/>
      <c r="HS67" s="65"/>
      <c r="HT67" s="65"/>
      <c r="HU67" s="65"/>
      <c r="HV67" s="65"/>
      <c r="HW67" s="65"/>
      <c r="HX67" s="65"/>
      <c r="HY67" s="65"/>
      <c r="HZ67" s="65"/>
      <c r="IA67" s="65"/>
      <c r="IB67" s="65"/>
      <c r="IC67" s="65"/>
      <c r="ID67" s="65"/>
      <c r="IE67" s="65"/>
      <c r="IF67" s="74"/>
      <c r="IG67" s="74"/>
      <c r="IH67" s="74"/>
      <c r="II67" s="74"/>
      <c r="IJ67" s="74"/>
      <c r="IK67" s="74"/>
      <c r="IL67" s="74"/>
      <c r="IM67" s="74"/>
    </row>
    <row r="68" ht="47" customHeight="1" spans="1:11">
      <c r="A68" s="77" t="s">
        <v>317</v>
      </c>
      <c r="B68" s="77"/>
      <c r="C68" s="77"/>
      <c r="D68" s="77"/>
      <c r="E68" s="77"/>
      <c r="F68" s="77"/>
      <c r="G68" s="77"/>
      <c r="H68" s="77"/>
      <c r="I68" s="77"/>
      <c r="J68" s="77"/>
      <c r="K68" s="77"/>
    </row>
    <row r="72" customHeight="1" spans="12:12">
      <c r="L72" s="79"/>
    </row>
  </sheetData>
  <mergeCells count="11">
    <mergeCell ref="A1:K1"/>
    <mergeCell ref="A2:K2"/>
    <mergeCell ref="A68:K68"/>
    <mergeCell ref="A4:A36"/>
    <mergeCell ref="A39:A55"/>
    <mergeCell ref="A56:A67"/>
    <mergeCell ref="B4:B9"/>
    <mergeCell ref="B11:B36"/>
    <mergeCell ref="B37:B43"/>
    <mergeCell ref="B44:B55"/>
    <mergeCell ref="B56:B67"/>
  </mergeCells>
  <pageMargins left="0.432638888888889" right="0.432638888888889" top="0.55" bottom="0.313888888888889" header="0.313888888888889" footer="0.354166666666667"/>
  <pageSetup paperSize="8" orientation="portrait" horizontalDpi="600"/>
  <headerFooter>
    <oddHeader>&amp;L附：表3</oddHeader>
  </headerFooter>
  <colBreaks count="1" manualBreakCount="1">
    <brk id="11" max="1048575" man="1"/>
  </col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18"/>
  <sheetViews>
    <sheetView showGridLines="0" zoomScale="90" zoomScaleNormal="90" workbookViewId="0">
      <selection activeCell="N12" sqref="N12"/>
    </sheetView>
  </sheetViews>
  <sheetFormatPr defaultColWidth="9" defaultRowHeight="13.5" customHeight="1"/>
  <cols>
    <col min="1" max="1" width="18.2545454545455" customWidth="1"/>
    <col min="2" max="8" width="13.2545454545455" customWidth="1"/>
    <col min="9" max="9" width="28.1363636363636" customWidth="1"/>
    <col min="10" max="10" width="13.0545454545455" customWidth="1"/>
    <col min="11" max="11" width="9" customWidth="1"/>
    <col min="12" max="12" width="18.5" customWidth="1"/>
    <col min="13" max="247" width="9" customWidth="1"/>
  </cols>
  <sheetData>
    <row r="1" ht="19" customHeight="1" spans="1:9">
      <c r="A1" s="20" t="s">
        <v>318</v>
      </c>
      <c r="B1" s="20"/>
      <c r="C1" s="20"/>
      <c r="D1" s="20"/>
      <c r="E1" s="20"/>
      <c r="F1" s="20"/>
      <c r="G1" s="20"/>
      <c r="H1" s="20"/>
      <c r="I1" s="20"/>
    </row>
    <row r="2" ht="12.95" customHeight="1" spans="1:248">
      <c r="A2" s="21" t="s">
        <v>274</v>
      </c>
      <c r="B2" s="21"/>
      <c r="C2" s="21"/>
      <c r="D2" s="21"/>
      <c r="E2" s="21"/>
      <c r="F2" s="21"/>
      <c r="G2" s="21"/>
      <c r="H2" s="21"/>
      <c r="I2" s="21"/>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6"/>
      <c r="IG2" s="36"/>
      <c r="IH2" s="36"/>
      <c r="II2" s="36"/>
      <c r="IJ2" s="36"/>
      <c r="IK2" s="36"/>
      <c r="IL2" s="36"/>
      <c r="IM2" s="36"/>
      <c r="IN2" s="37"/>
    </row>
    <row r="3" ht="71" customHeight="1" spans="1:16382">
      <c r="A3" s="22" t="s">
        <v>92</v>
      </c>
      <c r="B3" s="22" t="s">
        <v>319</v>
      </c>
      <c r="C3" s="22" t="s">
        <v>320</v>
      </c>
      <c r="D3" s="22" t="s">
        <v>321</v>
      </c>
      <c r="E3" s="22" t="s">
        <v>322</v>
      </c>
      <c r="F3" s="22" t="s">
        <v>323</v>
      </c>
      <c r="G3" s="22" t="s">
        <v>324</v>
      </c>
      <c r="H3" s="22" t="s">
        <v>325</v>
      </c>
      <c r="I3" s="22" t="s">
        <v>96</v>
      </c>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c r="AMG3" s="31"/>
      <c r="AMH3" s="31"/>
      <c r="AMI3" s="31"/>
      <c r="AMJ3" s="31"/>
      <c r="AMK3" s="31"/>
      <c r="AML3" s="31"/>
      <c r="AMM3" s="31"/>
      <c r="AMN3" s="31"/>
      <c r="AMO3" s="31"/>
      <c r="AMP3" s="31"/>
      <c r="AMQ3" s="31"/>
      <c r="AMR3" s="31"/>
      <c r="AMS3" s="31"/>
      <c r="AMT3" s="31"/>
      <c r="AMU3" s="31"/>
      <c r="AMV3" s="31"/>
      <c r="AMW3" s="31"/>
      <c r="AMX3" s="31"/>
      <c r="AMY3" s="31"/>
      <c r="AMZ3" s="31"/>
      <c r="ANA3" s="31"/>
      <c r="ANB3" s="31"/>
      <c r="ANC3" s="31"/>
      <c r="AND3" s="31"/>
      <c r="ANE3" s="31"/>
      <c r="ANF3" s="31"/>
      <c r="ANG3" s="31"/>
      <c r="ANH3" s="31"/>
      <c r="ANI3" s="31"/>
      <c r="ANJ3" s="31"/>
      <c r="ANK3" s="31"/>
      <c r="ANL3" s="31"/>
      <c r="ANM3" s="31"/>
      <c r="ANN3" s="31"/>
      <c r="ANO3" s="31"/>
      <c r="ANP3" s="31"/>
      <c r="ANQ3" s="31"/>
      <c r="ANR3" s="31"/>
      <c r="ANS3" s="31"/>
      <c r="ANT3" s="31"/>
      <c r="ANU3" s="31"/>
      <c r="ANV3" s="31"/>
      <c r="ANW3" s="31"/>
      <c r="ANX3" s="31"/>
      <c r="ANY3" s="31"/>
      <c r="ANZ3" s="31"/>
      <c r="AOA3" s="31"/>
      <c r="AOB3" s="31"/>
      <c r="AOC3" s="31"/>
      <c r="AOD3" s="31"/>
      <c r="AOE3" s="31"/>
      <c r="AOF3" s="31"/>
      <c r="AOG3" s="31"/>
      <c r="AOH3" s="31"/>
      <c r="AOI3" s="31"/>
      <c r="AOJ3" s="31"/>
      <c r="AOK3" s="31"/>
      <c r="AOL3" s="31"/>
      <c r="AOM3" s="31"/>
      <c r="AON3" s="31"/>
      <c r="AOO3" s="31"/>
      <c r="AOP3" s="31"/>
      <c r="AOQ3" s="31"/>
      <c r="AOR3" s="31"/>
      <c r="AOS3" s="31"/>
      <c r="AOT3" s="31"/>
      <c r="AOU3" s="31"/>
      <c r="AOV3" s="31"/>
      <c r="AOW3" s="31"/>
      <c r="AOX3" s="31"/>
      <c r="AOY3" s="31"/>
      <c r="AOZ3" s="31"/>
      <c r="APA3" s="31"/>
      <c r="APB3" s="31"/>
      <c r="APC3" s="31"/>
      <c r="APD3" s="31"/>
      <c r="APE3" s="31"/>
      <c r="APF3" s="31"/>
      <c r="APG3" s="31"/>
      <c r="APH3" s="31"/>
      <c r="API3" s="31"/>
      <c r="APJ3" s="31"/>
      <c r="APK3" s="31"/>
      <c r="APL3" s="31"/>
      <c r="APM3" s="31"/>
      <c r="APN3" s="31"/>
      <c r="APO3" s="31"/>
      <c r="APP3" s="31"/>
      <c r="APQ3" s="31"/>
      <c r="APR3" s="31"/>
      <c r="APS3" s="31"/>
      <c r="APT3" s="31"/>
      <c r="APU3" s="31"/>
      <c r="APV3" s="31"/>
      <c r="APW3" s="31"/>
      <c r="APX3" s="31"/>
      <c r="APY3" s="31"/>
      <c r="APZ3" s="31"/>
      <c r="AQA3" s="31"/>
      <c r="AQB3" s="31"/>
      <c r="AQC3" s="31"/>
      <c r="AQD3" s="31"/>
      <c r="AQE3" s="31"/>
      <c r="AQF3" s="31"/>
      <c r="AQG3" s="31"/>
      <c r="AQH3" s="31"/>
      <c r="AQI3" s="31"/>
      <c r="AQJ3" s="31"/>
      <c r="AQK3" s="31"/>
      <c r="AQL3" s="31"/>
      <c r="AQM3" s="31"/>
      <c r="AQN3" s="31"/>
      <c r="AQO3" s="31"/>
      <c r="AQP3" s="31"/>
      <c r="AQQ3" s="31"/>
      <c r="AQR3" s="31"/>
      <c r="AQS3" s="31"/>
      <c r="AQT3" s="31"/>
      <c r="AQU3" s="31"/>
      <c r="AQV3" s="31"/>
      <c r="AQW3" s="31"/>
      <c r="AQX3" s="31"/>
      <c r="AQY3" s="31"/>
      <c r="AQZ3" s="31"/>
      <c r="ARA3" s="31"/>
      <c r="ARB3" s="31"/>
      <c r="ARC3" s="31"/>
      <c r="ARD3" s="31"/>
      <c r="ARE3" s="31"/>
      <c r="ARF3" s="31"/>
      <c r="ARG3" s="31"/>
      <c r="ARH3" s="31"/>
      <c r="ARI3" s="31"/>
      <c r="ARJ3" s="31"/>
      <c r="ARK3" s="31"/>
      <c r="ARL3" s="31"/>
      <c r="ARM3" s="31"/>
      <c r="ARN3" s="31"/>
      <c r="ARO3" s="31"/>
      <c r="ARP3" s="31"/>
      <c r="ARQ3" s="31"/>
      <c r="ARR3" s="31"/>
      <c r="ARS3" s="31"/>
      <c r="ART3" s="31"/>
      <c r="ARU3" s="31"/>
      <c r="ARV3" s="31"/>
      <c r="ARW3" s="31"/>
      <c r="ARX3" s="31"/>
      <c r="ARY3" s="31"/>
      <c r="ARZ3" s="31"/>
      <c r="ASA3" s="31"/>
      <c r="ASB3" s="31"/>
      <c r="ASC3" s="31"/>
      <c r="ASD3" s="31"/>
      <c r="ASE3" s="31"/>
      <c r="ASF3" s="31"/>
      <c r="ASG3" s="31"/>
      <c r="ASH3" s="31"/>
      <c r="ASI3" s="31"/>
      <c r="ASJ3" s="31"/>
      <c r="ASK3" s="31"/>
      <c r="ASL3" s="31"/>
      <c r="ASM3" s="31"/>
      <c r="ASN3" s="31"/>
      <c r="ASO3" s="31"/>
      <c r="ASP3" s="31"/>
      <c r="ASQ3" s="31"/>
      <c r="ASR3" s="31"/>
      <c r="ASS3" s="31"/>
      <c r="AST3" s="31"/>
      <c r="ASU3" s="31"/>
      <c r="ASV3" s="31"/>
      <c r="ASW3" s="31"/>
      <c r="ASX3" s="31"/>
      <c r="ASY3" s="31"/>
      <c r="ASZ3" s="31"/>
      <c r="ATA3" s="31"/>
      <c r="ATB3" s="31"/>
      <c r="ATC3" s="31"/>
      <c r="ATD3" s="31"/>
      <c r="ATE3" s="31"/>
      <c r="ATF3" s="31"/>
      <c r="ATG3" s="31"/>
      <c r="ATH3" s="31"/>
      <c r="ATI3" s="31"/>
      <c r="ATJ3" s="31"/>
      <c r="ATK3" s="31"/>
      <c r="ATL3" s="31"/>
      <c r="ATM3" s="31"/>
      <c r="ATN3" s="31"/>
      <c r="ATO3" s="31"/>
      <c r="ATP3" s="31"/>
      <c r="ATQ3" s="31"/>
      <c r="ATR3" s="31"/>
      <c r="ATS3" s="31"/>
      <c r="ATT3" s="31"/>
      <c r="ATU3" s="31"/>
      <c r="ATV3" s="31"/>
      <c r="ATW3" s="31"/>
      <c r="ATX3" s="31"/>
      <c r="ATY3" s="31"/>
      <c r="ATZ3" s="31"/>
      <c r="AUA3" s="31"/>
      <c r="AUB3" s="31"/>
      <c r="AUC3" s="31"/>
      <c r="AUD3" s="31"/>
      <c r="AUE3" s="31"/>
      <c r="AUF3" s="31"/>
      <c r="AUG3" s="31"/>
      <c r="AUH3" s="31"/>
      <c r="AUI3" s="31"/>
      <c r="AUJ3" s="31"/>
      <c r="AUK3" s="31"/>
      <c r="AUL3" s="31"/>
      <c r="AUM3" s="31"/>
      <c r="AUN3" s="31"/>
      <c r="AUO3" s="31"/>
      <c r="AUP3" s="31"/>
      <c r="AUQ3" s="31"/>
      <c r="AUR3" s="31"/>
      <c r="AUS3" s="31"/>
      <c r="AUT3" s="31"/>
      <c r="AUU3" s="31"/>
      <c r="AUV3" s="31"/>
      <c r="AUW3" s="31"/>
      <c r="AUX3" s="31"/>
      <c r="AUY3" s="31"/>
      <c r="AUZ3" s="31"/>
      <c r="AVA3" s="31"/>
      <c r="AVB3" s="31"/>
      <c r="AVC3" s="31"/>
      <c r="AVD3" s="31"/>
      <c r="AVE3" s="31"/>
      <c r="AVF3" s="31"/>
      <c r="AVG3" s="31"/>
      <c r="AVH3" s="31"/>
      <c r="AVI3" s="31"/>
      <c r="AVJ3" s="31"/>
      <c r="AVK3" s="31"/>
      <c r="AVL3" s="31"/>
      <c r="AVM3" s="31"/>
      <c r="AVN3" s="31"/>
      <c r="AVO3" s="31"/>
      <c r="AVP3" s="31"/>
      <c r="AVQ3" s="31"/>
      <c r="AVR3" s="31"/>
      <c r="AVS3" s="31"/>
      <c r="AVT3" s="31"/>
      <c r="AVU3" s="31"/>
      <c r="AVV3" s="31"/>
      <c r="AVW3" s="31"/>
      <c r="AVX3" s="31"/>
      <c r="AVY3" s="31"/>
      <c r="AVZ3" s="31"/>
      <c r="AWA3" s="31"/>
      <c r="AWB3" s="31"/>
      <c r="AWC3" s="31"/>
      <c r="AWD3" s="31"/>
      <c r="AWE3" s="31"/>
      <c r="AWF3" s="31"/>
      <c r="AWG3" s="31"/>
      <c r="AWH3" s="31"/>
      <c r="AWI3" s="31"/>
      <c r="AWJ3" s="31"/>
      <c r="AWK3" s="31"/>
      <c r="AWL3" s="31"/>
      <c r="AWM3" s="31"/>
      <c r="AWN3" s="31"/>
      <c r="AWO3" s="31"/>
      <c r="AWP3" s="31"/>
      <c r="AWQ3" s="31"/>
      <c r="AWR3" s="31"/>
      <c r="AWS3" s="31"/>
      <c r="AWT3" s="31"/>
      <c r="AWU3" s="31"/>
      <c r="AWV3" s="31"/>
      <c r="AWW3" s="31"/>
      <c r="AWX3" s="31"/>
      <c r="AWY3" s="31"/>
      <c r="AWZ3" s="31"/>
      <c r="AXA3" s="31"/>
      <c r="AXB3" s="31"/>
      <c r="AXC3" s="31"/>
      <c r="AXD3" s="31"/>
      <c r="AXE3" s="31"/>
      <c r="AXF3" s="31"/>
      <c r="AXG3" s="31"/>
      <c r="AXH3" s="31"/>
      <c r="AXI3" s="31"/>
      <c r="AXJ3" s="31"/>
      <c r="AXK3" s="31"/>
      <c r="AXL3" s="31"/>
      <c r="AXM3" s="31"/>
      <c r="AXN3" s="31"/>
      <c r="AXO3" s="31"/>
      <c r="AXP3" s="31"/>
      <c r="AXQ3" s="31"/>
      <c r="AXR3" s="31"/>
      <c r="AXS3" s="31"/>
      <c r="AXT3" s="31"/>
      <c r="AXU3" s="31"/>
      <c r="AXV3" s="31"/>
      <c r="AXW3" s="31"/>
      <c r="AXX3" s="31"/>
      <c r="AXY3" s="31"/>
      <c r="AXZ3" s="31"/>
      <c r="AYA3" s="31"/>
      <c r="AYB3" s="31"/>
      <c r="AYC3" s="31"/>
      <c r="AYD3" s="31"/>
      <c r="AYE3" s="31"/>
      <c r="AYF3" s="31"/>
      <c r="AYG3" s="31"/>
      <c r="AYH3" s="31"/>
      <c r="AYI3" s="31"/>
      <c r="AYJ3" s="31"/>
      <c r="AYK3" s="31"/>
      <c r="AYL3" s="31"/>
      <c r="AYM3" s="31"/>
      <c r="AYN3" s="31"/>
      <c r="AYO3" s="31"/>
      <c r="AYP3" s="31"/>
      <c r="AYQ3" s="31"/>
      <c r="AYR3" s="31"/>
      <c r="AYS3" s="31"/>
      <c r="AYT3" s="31"/>
      <c r="AYU3" s="31"/>
      <c r="AYV3" s="31"/>
      <c r="AYW3" s="31"/>
      <c r="AYX3" s="31"/>
      <c r="AYY3" s="31"/>
      <c r="AYZ3" s="31"/>
      <c r="AZA3" s="31"/>
      <c r="AZB3" s="31"/>
      <c r="AZC3" s="31"/>
      <c r="AZD3" s="31"/>
      <c r="AZE3" s="31"/>
      <c r="AZF3" s="31"/>
      <c r="AZG3" s="31"/>
      <c r="AZH3" s="31"/>
      <c r="AZI3" s="31"/>
      <c r="AZJ3" s="31"/>
      <c r="AZK3" s="31"/>
      <c r="AZL3" s="31"/>
      <c r="AZM3" s="31"/>
      <c r="AZN3" s="31"/>
      <c r="AZO3" s="31"/>
      <c r="AZP3" s="31"/>
      <c r="AZQ3" s="31"/>
      <c r="AZR3" s="31"/>
      <c r="AZS3" s="31"/>
      <c r="AZT3" s="31"/>
      <c r="AZU3" s="31"/>
      <c r="AZV3" s="31"/>
      <c r="AZW3" s="31"/>
      <c r="AZX3" s="31"/>
      <c r="AZY3" s="31"/>
      <c r="AZZ3" s="31"/>
      <c r="BAA3" s="31"/>
      <c r="BAB3" s="31"/>
      <c r="BAC3" s="31"/>
      <c r="BAD3" s="31"/>
      <c r="BAE3" s="31"/>
      <c r="BAF3" s="31"/>
      <c r="BAG3" s="31"/>
      <c r="BAH3" s="31"/>
      <c r="BAI3" s="31"/>
      <c r="BAJ3" s="31"/>
      <c r="BAK3" s="31"/>
      <c r="BAL3" s="31"/>
      <c r="BAM3" s="31"/>
      <c r="BAN3" s="31"/>
      <c r="BAO3" s="31"/>
      <c r="BAP3" s="31"/>
      <c r="BAQ3" s="31"/>
      <c r="BAR3" s="31"/>
      <c r="BAS3" s="31"/>
      <c r="BAT3" s="31"/>
      <c r="BAU3" s="31"/>
      <c r="BAV3" s="31"/>
      <c r="BAW3" s="31"/>
      <c r="BAX3" s="31"/>
      <c r="BAY3" s="31"/>
      <c r="BAZ3" s="31"/>
      <c r="BBA3" s="31"/>
      <c r="BBB3" s="31"/>
      <c r="BBC3" s="31"/>
      <c r="BBD3" s="31"/>
      <c r="BBE3" s="31"/>
      <c r="BBF3" s="31"/>
      <c r="BBG3" s="31"/>
      <c r="BBH3" s="31"/>
      <c r="BBI3" s="31"/>
      <c r="BBJ3" s="31"/>
      <c r="BBK3" s="31"/>
      <c r="BBL3" s="31"/>
      <c r="BBM3" s="31"/>
      <c r="BBN3" s="31"/>
      <c r="BBO3" s="31"/>
      <c r="BBP3" s="31"/>
      <c r="BBQ3" s="31"/>
      <c r="BBR3" s="31"/>
      <c r="BBS3" s="31"/>
      <c r="BBT3" s="31"/>
      <c r="BBU3" s="31"/>
      <c r="BBV3" s="31"/>
      <c r="BBW3" s="31"/>
      <c r="BBX3" s="31"/>
      <c r="BBY3" s="31"/>
      <c r="BBZ3" s="31"/>
      <c r="BCA3" s="31"/>
      <c r="BCB3" s="31"/>
      <c r="BCC3" s="31"/>
      <c r="BCD3" s="31"/>
      <c r="BCE3" s="31"/>
      <c r="BCF3" s="31"/>
      <c r="BCG3" s="31"/>
      <c r="BCH3" s="31"/>
      <c r="BCI3" s="31"/>
      <c r="BCJ3" s="31"/>
      <c r="BCK3" s="31"/>
      <c r="BCL3" s="31"/>
      <c r="BCM3" s="31"/>
      <c r="BCN3" s="31"/>
      <c r="BCO3" s="31"/>
      <c r="BCP3" s="31"/>
      <c r="BCQ3" s="31"/>
      <c r="BCR3" s="31"/>
      <c r="BCS3" s="31"/>
      <c r="BCT3" s="31"/>
      <c r="BCU3" s="31"/>
      <c r="BCV3" s="31"/>
      <c r="BCW3" s="31"/>
      <c r="BCX3" s="31"/>
      <c r="BCY3" s="31"/>
      <c r="BCZ3" s="31"/>
      <c r="BDA3" s="31"/>
      <c r="BDB3" s="31"/>
      <c r="BDC3" s="31"/>
      <c r="BDD3" s="31"/>
      <c r="BDE3" s="31"/>
      <c r="BDF3" s="31"/>
      <c r="BDG3" s="31"/>
      <c r="BDH3" s="31"/>
      <c r="BDI3" s="31"/>
      <c r="BDJ3" s="31"/>
      <c r="BDK3" s="31"/>
      <c r="BDL3" s="31"/>
      <c r="BDM3" s="31"/>
      <c r="BDN3" s="31"/>
      <c r="BDO3" s="31"/>
      <c r="BDP3" s="31"/>
      <c r="BDQ3" s="31"/>
      <c r="BDR3" s="31"/>
      <c r="BDS3" s="31"/>
      <c r="BDT3" s="31"/>
      <c r="BDU3" s="31"/>
      <c r="BDV3" s="31"/>
      <c r="BDW3" s="31"/>
      <c r="BDX3" s="31"/>
      <c r="BDY3" s="31"/>
      <c r="BDZ3" s="31"/>
      <c r="BEA3" s="31"/>
      <c r="BEB3" s="31"/>
      <c r="BEC3" s="31"/>
      <c r="BED3" s="31"/>
      <c r="BEE3" s="31"/>
      <c r="BEF3" s="31"/>
      <c r="BEG3" s="31"/>
      <c r="BEH3" s="31"/>
      <c r="BEI3" s="31"/>
      <c r="BEJ3" s="31"/>
      <c r="BEK3" s="31"/>
      <c r="BEL3" s="31"/>
      <c r="BEM3" s="31"/>
      <c r="BEN3" s="31"/>
      <c r="BEO3" s="31"/>
      <c r="BEP3" s="31"/>
      <c r="BEQ3" s="31"/>
      <c r="BER3" s="31"/>
      <c r="BES3" s="31"/>
      <c r="BET3" s="31"/>
      <c r="BEU3" s="31"/>
      <c r="BEV3" s="31"/>
      <c r="BEW3" s="31"/>
      <c r="BEX3" s="31"/>
      <c r="BEY3" s="31"/>
      <c r="BEZ3" s="31"/>
      <c r="BFA3" s="31"/>
      <c r="BFB3" s="31"/>
      <c r="BFC3" s="31"/>
      <c r="BFD3" s="31"/>
      <c r="BFE3" s="31"/>
      <c r="BFF3" s="31"/>
      <c r="BFG3" s="31"/>
      <c r="BFH3" s="31"/>
      <c r="BFI3" s="31"/>
      <c r="BFJ3" s="31"/>
      <c r="BFK3" s="31"/>
      <c r="BFL3" s="31"/>
      <c r="BFM3" s="31"/>
      <c r="BFN3" s="31"/>
      <c r="BFO3" s="31"/>
      <c r="BFP3" s="31"/>
      <c r="BFQ3" s="31"/>
      <c r="BFR3" s="31"/>
      <c r="BFS3" s="31"/>
      <c r="BFT3" s="31"/>
      <c r="BFU3" s="31"/>
      <c r="BFV3" s="31"/>
      <c r="BFW3" s="31"/>
      <c r="BFX3" s="31"/>
      <c r="BFY3" s="31"/>
      <c r="BFZ3" s="31"/>
      <c r="BGA3" s="31"/>
      <c r="BGB3" s="31"/>
      <c r="BGC3" s="31"/>
      <c r="BGD3" s="31"/>
      <c r="BGE3" s="31"/>
      <c r="BGF3" s="31"/>
      <c r="BGG3" s="31"/>
      <c r="BGH3" s="31"/>
      <c r="BGI3" s="31"/>
      <c r="BGJ3" s="31"/>
      <c r="BGK3" s="31"/>
      <c r="BGL3" s="31"/>
      <c r="BGM3" s="31"/>
      <c r="BGN3" s="31"/>
      <c r="BGO3" s="31"/>
      <c r="BGP3" s="31"/>
      <c r="BGQ3" s="31"/>
      <c r="BGR3" s="31"/>
      <c r="BGS3" s="31"/>
      <c r="BGT3" s="31"/>
      <c r="BGU3" s="31"/>
      <c r="BGV3" s="31"/>
      <c r="BGW3" s="31"/>
      <c r="BGX3" s="31"/>
      <c r="BGY3" s="31"/>
      <c r="BGZ3" s="31"/>
      <c r="BHA3" s="31"/>
      <c r="BHB3" s="31"/>
      <c r="BHC3" s="31"/>
      <c r="BHD3" s="31"/>
      <c r="BHE3" s="31"/>
      <c r="BHF3" s="31"/>
      <c r="BHG3" s="31"/>
      <c r="BHH3" s="31"/>
      <c r="BHI3" s="31"/>
      <c r="BHJ3" s="31"/>
      <c r="BHK3" s="31"/>
      <c r="BHL3" s="31"/>
      <c r="BHM3" s="31"/>
      <c r="BHN3" s="31"/>
      <c r="BHO3" s="31"/>
      <c r="BHP3" s="31"/>
      <c r="BHQ3" s="31"/>
      <c r="BHR3" s="31"/>
      <c r="BHS3" s="31"/>
      <c r="BHT3" s="31"/>
      <c r="BHU3" s="31"/>
      <c r="BHV3" s="31"/>
      <c r="BHW3" s="31"/>
      <c r="BHX3" s="31"/>
      <c r="BHY3" s="31"/>
      <c r="BHZ3" s="31"/>
      <c r="BIA3" s="31"/>
      <c r="BIB3" s="31"/>
      <c r="BIC3" s="31"/>
      <c r="BID3" s="31"/>
      <c r="BIE3" s="31"/>
      <c r="BIF3" s="31"/>
      <c r="BIG3" s="31"/>
      <c r="BIH3" s="31"/>
      <c r="BII3" s="31"/>
      <c r="BIJ3" s="31"/>
      <c r="BIK3" s="31"/>
      <c r="BIL3" s="31"/>
      <c r="BIM3" s="31"/>
      <c r="BIN3" s="31"/>
      <c r="BIO3" s="31"/>
      <c r="BIP3" s="31"/>
      <c r="BIQ3" s="31"/>
      <c r="BIR3" s="31"/>
      <c r="BIS3" s="31"/>
      <c r="BIT3" s="31"/>
      <c r="BIU3" s="31"/>
      <c r="BIV3" s="31"/>
      <c r="BIW3" s="31"/>
      <c r="BIX3" s="31"/>
      <c r="BIY3" s="31"/>
      <c r="BIZ3" s="31"/>
      <c r="BJA3" s="31"/>
      <c r="BJB3" s="31"/>
      <c r="BJC3" s="31"/>
      <c r="BJD3" s="31"/>
      <c r="BJE3" s="31"/>
      <c r="BJF3" s="31"/>
      <c r="BJG3" s="31"/>
      <c r="BJH3" s="31"/>
      <c r="BJI3" s="31"/>
      <c r="BJJ3" s="31"/>
      <c r="BJK3" s="31"/>
      <c r="BJL3" s="31"/>
      <c r="BJM3" s="31"/>
      <c r="BJN3" s="31"/>
      <c r="BJO3" s="31"/>
      <c r="BJP3" s="31"/>
      <c r="BJQ3" s="31"/>
      <c r="BJR3" s="31"/>
      <c r="BJS3" s="31"/>
      <c r="BJT3" s="31"/>
      <c r="BJU3" s="31"/>
      <c r="BJV3" s="31"/>
      <c r="BJW3" s="31"/>
      <c r="BJX3" s="31"/>
      <c r="BJY3" s="31"/>
      <c r="BJZ3" s="31"/>
      <c r="BKA3" s="31"/>
      <c r="BKB3" s="31"/>
      <c r="BKC3" s="31"/>
      <c r="BKD3" s="31"/>
      <c r="BKE3" s="31"/>
      <c r="BKF3" s="31"/>
      <c r="BKG3" s="31"/>
      <c r="BKH3" s="31"/>
      <c r="BKI3" s="31"/>
      <c r="BKJ3" s="31"/>
      <c r="BKK3" s="31"/>
      <c r="BKL3" s="31"/>
      <c r="BKM3" s="31"/>
      <c r="BKN3" s="31"/>
      <c r="BKO3" s="31"/>
      <c r="BKP3" s="31"/>
      <c r="BKQ3" s="31"/>
      <c r="BKR3" s="31"/>
      <c r="BKS3" s="31"/>
      <c r="BKT3" s="31"/>
      <c r="BKU3" s="31"/>
      <c r="BKV3" s="31"/>
      <c r="BKW3" s="31"/>
      <c r="BKX3" s="31"/>
      <c r="BKY3" s="31"/>
      <c r="BKZ3" s="31"/>
      <c r="BLA3" s="31"/>
      <c r="BLB3" s="31"/>
      <c r="BLC3" s="31"/>
      <c r="BLD3" s="31"/>
      <c r="BLE3" s="31"/>
      <c r="BLF3" s="31"/>
      <c r="BLG3" s="31"/>
      <c r="BLH3" s="31"/>
      <c r="BLI3" s="31"/>
      <c r="BLJ3" s="31"/>
      <c r="BLK3" s="31"/>
      <c r="BLL3" s="31"/>
      <c r="BLM3" s="31"/>
      <c r="BLN3" s="31"/>
      <c r="BLO3" s="31"/>
      <c r="BLP3" s="31"/>
      <c r="BLQ3" s="31"/>
      <c r="BLR3" s="31"/>
      <c r="BLS3" s="31"/>
      <c r="BLT3" s="31"/>
      <c r="BLU3" s="31"/>
      <c r="BLV3" s="31"/>
      <c r="BLW3" s="31"/>
      <c r="BLX3" s="31"/>
      <c r="BLY3" s="31"/>
      <c r="BLZ3" s="31"/>
      <c r="BMA3" s="31"/>
      <c r="BMB3" s="31"/>
      <c r="BMC3" s="31"/>
      <c r="BMD3" s="31"/>
      <c r="BME3" s="31"/>
      <c r="BMF3" s="31"/>
      <c r="BMG3" s="31"/>
      <c r="BMH3" s="31"/>
      <c r="BMI3" s="31"/>
      <c r="BMJ3" s="31"/>
      <c r="BMK3" s="31"/>
      <c r="BML3" s="31"/>
      <c r="BMM3" s="31"/>
      <c r="BMN3" s="31"/>
      <c r="BMO3" s="31"/>
      <c r="BMP3" s="31"/>
      <c r="BMQ3" s="31"/>
      <c r="BMR3" s="31"/>
      <c r="BMS3" s="31"/>
      <c r="BMT3" s="31"/>
      <c r="BMU3" s="31"/>
      <c r="BMV3" s="31"/>
      <c r="BMW3" s="31"/>
      <c r="BMX3" s="31"/>
      <c r="BMY3" s="31"/>
      <c r="BMZ3" s="31"/>
      <c r="BNA3" s="31"/>
      <c r="BNB3" s="31"/>
      <c r="BNC3" s="31"/>
      <c r="BND3" s="31"/>
      <c r="BNE3" s="31"/>
      <c r="BNF3" s="31"/>
      <c r="BNG3" s="31"/>
      <c r="BNH3" s="31"/>
      <c r="BNI3" s="31"/>
      <c r="BNJ3" s="31"/>
      <c r="BNK3" s="31"/>
      <c r="BNL3" s="31"/>
      <c r="BNM3" s="31"/>
      <c r="BNN3" s="31"/>
      <c r="BNO3" s="31"/>
      <c r="BNP3" s="31"/>
      <c r="BNQ3" s="31"/>
      <c r="BNR3" s="31"/>
      <c r="BNS3" s="31"/>
      <c r="BNT3" s="31"/>
      <c r="BNU3" s="31"/>
      <c r="BNV3" s="31"/>
      <c r="BNW3" s="31"/>
      <c r="BNX3" s="31"/>
      <c r="BNY3" s="31"/>
      <c r="BNZ3" s="31"/>
      <c r="BOA3" s="31"/>
      <c r="BOB3" s="31"/>
      <c r="BOC3" s="31"/>
      <c r="BOD3" s="31"/>
      <c r="BOE3" s="31"/>
      <c r="BOF3" s="31"/>
      <c r="BOG3" s="31"/>
      <c r="BOH3" s="31"/>
      <c r="BOI3" s="31"/>
      <c r="BOJ3" s="31"/>
      <c r="BOK3" s="31"/>
      <c r="BOL3" s="31"/>
      <c r="BOM3" s="31"/>
      <c r="BON3" s="31"/>
      <c r="BOO3" s="31"/>
      <c r="BOP3" s="31"/>
      <c r="BOQ3" s="31"/>
      <c r="BOR3" s="31"/>
      <c r="BOS3" s="31"/>
      <c r="BOT3" s="31"/>
      <c r="BOU3" s="31"/>
      <c r="BOV3" s="31"/>
      <c r="BOW3" s="31"/>
      <c r="BOX3" s="31"/>
      <c r="BOY3" s="31"/>
      <c r="BOZ3" s="31"/>
      <c r="BPA3" s="31"/>
      <c r="BPB3" s="31"/>
      <c r="BPC3" s="31"/>
      <c r="BPD3" s="31"/>
      <c r="BPE3" s="31"/>
      <c r="BPF3" s="31"/>
      <c r="BPG3" s="31"/>
      <c r="BPH3" s="31"/>
      <c r="BPI3" s="31"/>
      <c r="BPJ3" s="31"/>
      <c r="BPK3" s="31"/>
      <c r="BPL3" s="31"/>
      <c r="BPM3" s="31"/>
      <c r="BPN3" s="31"/>
      <c r="BPO3" s="31"/>
      <c r="BPP3" s="31"/>
      <c r="BPQ3" s="31"/>
      <c r="BPR3" s="31"/>
      <c r="BPS3" s="31"/>
      <c r="BPT3" s="31"/>
      <c r="BPU3" s="31"/>
      <c r="BPV3" s="31"/>
      <c r="BPW3" s="31"/>
      <c r="BPX3" s="31"/>
      <c r="BPY3" s="31"/>
      <c r="BPZ3" s="31"/>
      <c r="BQA3" s="31"/>
      <c r="BQB3" s="31"/>
      <c r="BQC3" s="31"/>
      <c r="BQD3" s="31"/>
      <c r="BQE3" s="31"/>
      <c r="BQF3" s="31"/>
      <c r="BQG3" s="31"/>
      <c r="BQH3" s="31"/>
      <c r="BQI3" s="31"/>
      <c r="BQJ3" s="31"/>
      <c r="BQK3" s="31"/>
      <c r="BQL3" s="31"/>
      <c r="BQM3" s="31"/>
      <c r="BQN3" s="31"/>
      <c r="BQO3" s="31"/>
      <c r="BQP3" s="31"/>
      <c r="BQQ3" s="31"/>
      <c r="BQR3" s="31"/>
      <c r="BQS3" s="31"/>
      <c r="BQT3" s="31"/>
      <c r="BQU3" s="31"/>
      <c r="BQV3" s="31"/>
      <c r="BQW3" s="31"/>
      <c r="BQX3" s="31"/>
      <c r="BQY3" s="31"/>
      <c r="BQZ3" s="31"/>
      <c r="BRA3" s="31"/>
      <c r="BRB3" s="31"/>
      <c r="BRC3" s="31"/>
      <c r="BRD3" s="31"/>
      <c r="BRE3" s="31"/>
      <c r="BRF3" s="31"/>
      <c r="BRG3" s="31"/>
      <c r="BRH3" s="31"/>
      <c r="BRI3" s="31"/>
      <c r="BRJ3" s="31"/>
      <c r="BRK3" s="31"/>
      <c r="BRL3" s="31"/>
      <c r="BRM3" s="31"/>
      <c r="BRN3" s="31"/>
      <c r="BRO3" s="31"/>
      <c r="BRP3" s="31"/>
      <c r="BRQ3" s="31"/>
      <c r="BRR3" s="31"/>
      <c r="BRS3" s="31"/>
      <c r="BRT3" s="31"/>
      <c r="BRU3" s="31"/>
      <c r="BRV3" s="31"/>
      <c r="BRW3" s="31"/>
      <c r="BRX3" s="31"/>
      <c r="BRY3" s="31"/>
      <c r="BRZ3" s="31"/>
      <c r="BSA3" s="31"/>
      <c r="BSB3" s="31"/>
      <c r="BSC3" s="31"/>
      <c r="BSD3" s="31"/>
      <c r="BSE3" s="31"/>
      <c r="BSF3" s="31"/>
      <c r="BSG3" s="31"/>
      <c r="BSH3" s="31"/>
      <c r="BSI3" s="31"/>
      <c r="BSJ3" s="31"/>
      <c r="BSK3" s="31"/>
      <c r="BSL3" s="31"/>
      <c r="BSM3" s="31"/>
      <c r="BSN3" s="31"/>
      <c r="BSO3" s="31"/>
      <c r="BSP3" s="31"/>
      <c r="BSQ3" s="31"/>
      <c r="BSR3" s="31"/>
      <c r="BSS3" s="31"/>
      <c r="BST3" s="31"/>
      <c r="BSU3" s="31"/>
      <c r="BSV3" s="31"/>
      <c r="BSW3" s="31"/>
      <c r="BSX3" s="31"/>
      <c r="BSY3" s="31"/>
      <c r="BSZ3" s="31"/>
      <c r="BTA3" s="31"/>
      <c r="BTB3" s="31"/>
      <c r="BTC3" s="31"/>
      <c r="BTD3" s="31"/>
      <c r="BTE3" s="31"/>
      <c r="BTF3" s="31"/>
      <c r="BTG3" s="31"/>
      <c r="BTH3" s="31"/>
      <c r="BTI3" s="31"/>
      <c r="BTJ3" s="31"/>
      <c r="BTK3" s="31"/>
      <c r="BTL3" s="31"/>
      <c r="BTM3" s="31"/>
      <c r="BTN3" s="31"/>
      <c r="BTO3" s="31"/>
      <c r="BTP3" s="31"/>
      <c r="BTQ3" s="31"/>
      <c r="BTR3" s="31"/>
      <c r="BTS3" s="31"/>
      <c r="BTT3" s="31"/>
      <c r="BTU3" s="31"/>
      <c r="BTV3" s="31"/>
      <c r="BTW3" s="31"/>
      <c r="BTX3" s="31"/>
      <c r="BTY3" s="31"/>
      <c r="BTZ3" s="31"/>
      <c r="BUA3" s="31"/>
      <c r="BUB3" s="31"/>
      <c r="BUC3" s="31"/>
      <c r="BUD3" s="31"/>
      <c r="BUE3" s="31"/>
      <c r="BUF3" s="31"/>
      <c r="BUG3" s="31"/>
      <c r="BUH3" s="31"/>
      <c r="BUI3" s="31"/>
      <c r="BUJ3" s="31"/>
      <c r="BUK3" s="31"/>
      <c r="BUL3" s="31"/>
      <c r="BUM3" s="31"/>
      <c r="BUN3" s="31"/>
      <c r="BUO3" s="31"/>
      <c r="BUP3" s="31"/>
      <c r="BUQ3" s="31"/>
      <c r="BUR3" s="31"/>
      <c r="BUS3" s="31"/>
      <c r="BUT3" s="31"/>
      <c r="BUU3" s="31"/>
      <c r="BUV3" s="31"/>
      <c r="BUW3" s="31"/>
      <c r="BUX3" s="31"/>
      <c r="BUY3" s="31"/>
      <c r="BUZ3" s="31"/>
      <c r="BVA3" s="31"/>
      <c r="BVB3" s="31"/>
      <c r="BVC3" s="31"/>
      <c r="BVD3" s="31"/>
      <c r="BVE3" s="31"/>
      <c r="BVF3" s="31"/>
      <c r="BVG3" s="31"/>
      <c r="BVH3" s="31"/>
      <c r="BVI3" s="31"/>
      <c r="BVJ3" s="31"/>
      <c r="BVK3" s="31"/>
      <c r="BVL3" s="31"/>
      <c r="BVM3" s="31"/>
      <c r="BVN3" s="31"/>
      <c r="BVO3" s="31"/>
      <c r="BVP3" s="31"/>
      <c r="BVQ3" s="31"/>
      <c r="BVR3" s="31"/>
      <c r="BVS3" s="31"/>
      <c r="BVT3" s="31"/>
      <c r="BVU3" s="31"/>
      <c r="BVV3" s="31"/>
      <c r="BVW3" s="31"/>
      <c r="BVX3" s="31"/>
      <c r="BVY3" s="31"/>
      <c r="BVZ3" s="31"/>
      <c r="BWA3" s="31"/>
      <c r="BWB3" s="31"/>
      <c r="BWC3" s="31"/>
      <c r="BWD3" s="31"/>
      <c r="BWE3" s="31"/>
      <c r="BWF3" s="31"/>
      <c r="BWG3" s="31"/>
      <c r="BWH3" s="31"/>
      <c r="BWI3" s="31"/>
      <c r="BWJ3" s="31"/>
      <c r="BWK3" s="31"/>
      <c r="BWL3" s="31"/>
      <c r="BWM3" s="31"/>
      <c r="BWN3" s="31"/>
      <c r="BWO3" s="31"/>
      <c r="BWP3" s="31"/>
      <c r="BWQ3" s="31"/>
      <c r="BWR3" s="31"/>
      <c r="BWS3" s="31"/>
      <c r="BWT3" s="31"/>
      <c r="BWU3" s="31"/>
      <c r="BWV3" s="31"/>
      <c r="BWW3" s="31"/>
      <c r="BWX3" s="31"/>
      <c r="BWY3" s="31"/>
      <c r="BWZ3" s="31"/>
      <c r="BXA3" s="31"/>
      <c r="BXB3" s="31"/>
      <c r="BXC3" s="31"/>
      <c r="BXD3" s="31"/>
      <c r="BXE3" s="31"/>
      <c r="BXF3" s="31"/>
      <c r="BXG3" s="31"/>
      <c r="BXH3" s="31"/>
      <c r="BXI3" s="31"/>
      <c r="BXJ3" s="31"/>
      <c r="BXK3" s="31"/>
      <c r="BXL3" s="31"/>
      <c r="BXM3" s="31"/>
      <c r="BXN3" s="31"/>
      <c r="BXO3" s="31"/>
      <c r="BXP3" s="31"/>
      <c r="BXQ3" s="31"/>
      <c r="BXR3" s="31"/>
      <c r="BXS3" s="31"/>
      <c r="BXT3" s="31"/>
      <c r="BXU3" s="31"/>
      <c r="BXV3" s="31"/>
      <c r="BXW3" s="31"/>
      <c r="BXX3" s="31"/>
      <c r="BXY3" s="31"/>
      <c r="BXZ3" s="31"/>
      <c r="BYA3" s="31"/>
      <c r="BYB3" s="31"/>
      <c r="BYC3" s="31"/>
      <c r="BYD3" s="31"/>
      <c r="BYE3" s="31"/>
      <c r="BYF3" s="31"/>
      <c r="BYG3" s="31"/>
      <c r="BYH3" s="31"/>
      <c r="BYI3" s="31"/>
      <c r="BYJ3" s="31"/>
      <c r="BYK3" s="31"/>
      <c r="BYL3" s="31"/>
      <c r="BYM3" s="31"/>
      <c r="BYN3" s="31"/>
      <c r="BYO3" s="31"/>
      <c r="BYP3" s="31"/>
      <c r="BYQ3" s="31"/>
      <c r="BYR3" s="31"/>
      <c r="BYS3" s="31"/>
      <c r="BYT3" s="31"/>
      <c r="BYU3" s="31"/>
      <c r="BYV3" s="31"/>
      <c r="BYW3" s="31"/>
      <c r="BYX3" s="31"/>
      <c r="BYY3" s="31"/>
      <c r="BYZ3" s="31"/>
      <c r="BZA3" s="31"/>
      <c r="BZB3" s="31"/>
      <c r="BZC3" s="31"/>
      <c r="BZD3" s="31"/>
      <c r="BZE3" s="31"/>
      <c r="BZF3" s="31"/>
      <c r="BZG3" s="31"/>
      <c r="BZH3" s="31"/>
      <c r="BZI3" s="31"/>
      <c r="BZJ3" s="31"/>
      <c r="BZK3" s="31"/>
      <c r="BZL3" s="31"/>
      <c r="BZM3" s="31"/>
      <c r="BZN3" s="31"/>
      <c r="BZO3" s="31"/>
      <c r="BZP3" s="31"/>
      <c r="BZQ3" s="31"/>
      <c r="BZR3" s="31"/>
      <c r="BZS3" s="31"/>
      <c r="BZT3" s="31"/>
      <c r="BZU3" s="31"/>
      <c r="BZV3" s="31"/>
      <c r="BZW3" s="31"/>
      <c r="BZX3" s="31"/>
      <c r="BZY3" s="31"/>
      <c r="BZZ3" s="31"/>
      <c r="CAA3" s="31"/>
      <c r="CAB3" s="31"/>
      <c r="CAC3" s="31"/>
      <c r="CAD3" s="31"/>
      <c r="CAE3" s="31"/>
      <c r="CAF3" s="31"/>
      <c r="CAG3" s="31"/>
      <c r="CAH3" s="31"/>
      <c r="CAI3" s="31"/>
      <c r="CAJ3" s="31"/>
      <c r="CAK3" s="31"/>
      <c r="CAL3" s="31"/>
      <c r="CAM3" s="31"/>
      <c r="CAN3" s="31"/>
      <c r="CAO3" s="31"/>
      <c r="CAP3" s="31"/>
      <c r="CAQ3" s="31"/>
      <c r="CAR3" s="31"/>
      <c r="CAS3" s="31"/>
      <c r="CAT3" s="31"/>
      <c r="CAU3" s="31"/>
      <c r="CAV3" s="31"/>
      <c r="CAW3" s="31"/>
      <c r="CAX3" s="31"/>
      <c r="CAY3" s="31"/>
      <c r="CAZ3" s="31"/>
      <c r="CBA3" s="31"/>
      <c r="CBB3" s="31"/>
      <c r="CBC3" s="31"/>
      <c r="CBD3" s="31"/>
      <c r="CBE3" s="31"/>
      <c r="CBF3" s="31"/>
      <c r="CBG3" s="31"/>
      <c r="CBH3" s="31"/>
      <c r="CBI3" s="31"/>
      <c r="CBJ3" s="31"/>
      <c r="CBK3" s="31"/>
      <c r="CBL3" s="31"/>
      <c r="CBM3" s="31"/>
      <c r="CBN3" s="31"/>
      <c r="CBO3" s="31"/>
      <c r="CBP3" s="31"/>
      <c r="CBQ3" s="31"/>
      <c r="CBR3" s="31"/>
      <c r="CBS3" s="31"/>
      <c r="CBT3" s="31"/>
      <c r="CBU3" s="31"/>
      <c r="CBV3" s="31"/>
      <c r="CBW3" s="31"/>
      <c r="CBX3" s="31"/>
      <c r="CBY3" s="31"/>
      <c r="CBZ3" s="31"/>
      <c r="CCA3" s="31"/>
      <c r="CCB3" s="31"/>
      <c r="CCC3" s="31"/>
      <c r="CCD3" s="31"/>
      <c r="CCE3" s="31"/>
      <c r="CCF3" s="31"/>
      <c r="CCG3" s="31"/>
      <c r="CCH3" s="31"/>
      <c r="CCI3" s="31"/>
      <c r="CCJ3" s="31"/>
      <c r="CCK3" s="31"/>
      <c r="CCL3" s="31"/>
      <c r="CCM3" s="31"/>
      <c r="CCN3" s="31"/>
      <c r="CCO3" s="31"/>
      <c r="CCP3" s="31"/>
      <c r="CCQ3" s="31"/>
      <c r="CCR3" s="31"/>
      <c r="CCS3" s="31"/>
      <c r="CCT3" s="31"/>
      <c r="CCU3" s="31"/>
      <c r="CCV3" s="31"/>
      <c r="CCW3" s="31"/>
      <c r="CCX3" s="31"/>
      <c r="CCY3" s="31"/>
      <c r="CCZ3" s="31"/>
      <c r="CDA3" s="31"/>
      <c r="CDB3" s="31"/>
      <c r="CDC3" s="31"/>
      <c r="CDD3" s="31"/>
      <c r="CDE3" s="31"/>
      <c r="CDF3" s="31"/>
      <c r="CDG3" s="31"/>
      <c r="CDH3" s="31"/>
      <c r="CDI3" s="31"/>
      <c r="CDJ3" s="31"/>
      <c r="CDK3" s="31"/>
      <c r="CDL3" s="31"/>
      <c r="CDM3" s="31"/>
      <c r="CDN3" s="31"/>
      <c r="CDO3" s="31"/>
      <c r="CDP3" s="31"/>
      <c r="CDQ3" s="31"/>
      <c r="CDR3" s="31"/>
      <c r="CDS3" s="31"/>
      <c r="CDT3" s="31"/>
      <c r="CDU3" s="31"/>
      <c r="CDV3" s="31"/>
      <c r="CDW3" s="31"/>
      <c r="CDX3" s="31"/>
      <c r="CDY3" s="31"/>
      <c r="CDZ3" s="31"/>
      <c r="CEA3" s="31"/>
      <c r="CEB3" s="31"/>
      <c r="CEC3" s="31"/>
      <c r="CED3" s="31"/>
      <c r="CEE3" s="31"/>
      <c r="CEF3" s="31"/>
      <c r="CEG3" s="31"/>
      <c r="CEH3" s="31"/>
      <c r="CEI3" s="31"/>
      <c r="CEJ3" s="31"/>
      <c r="CEK3" s="31"/>
      <c r="CEL3" s="31"/>
      <c r="CEM3" s="31"/>
      <c r="CEN3" s="31"/>
      <c r="CEO3" s="31"/>
      <c r="CEP3" s="31"/>
      <c r="CEQ3" s="31"/>
      <c r="CER3" s="31"/>
      <c r="CES3" s="31"/>
      <c r="CET3" s="31"/>
      <c r="CEU3" s="31"/>
      <c r="CEV3" s="31"/>
      <c r="CEW3" s="31"/>
      <c r="CEX3" s="31"/>
      <c r="CEY3" s="31"/>
      <c r="CEZ3" s="31"/>
      <c r="CFA3" s="31"/>
      <c r="CFB3" s="31"/>
      <c r="CFC3" s="31"/>
      <c r="CFD3" s="31"/>
      <c r="CFE3" s="31"/>
      <c r="CFF3" s="31"/>
      <c r="CFG3" s="31"/>
      <c r="CFH3" s="31"/>
      <c r="CFI3" s="31"/>
      <c r="CFJ3" s="31"/>
      <c r="CFK3" s="31"/>
      <c r="CFL3" s="31"/>
      <c r="CFM3" s="31"/>
      <c r="CFN3" s="31"/>
      <c r="CFO3" s="31"/>
      <c r="CFP3" s="31"/>
      <c r="CFQ3" s="31"/>
      <c r="CFR3" s="31"/>
      <c r="CFS3" s="31"/>
      <c r="CFT3" s="31"/>
      <c r="CFU3" s="31"/>
      <c r="CFV3" s="31"/>
      <c r="CFW3" s="31"/>
      <c r="CFX3" s="31"/>
      <c r="CFY3" s="31"/>
      <c r="CFZ3" s="31"/>
      <c r="CGA3" s="31"/>
      <c r="CGB3" s="31"/>
      <c r="CGC3" s="31"/>
      <c r="CGD3" s="31"/>
      <c r="CGE3" s="31"/>
      <c r="CGF3" s="31"/>
      <c r="CGG3" s="31"/>
      <c r="CGH3" s="31"/>
      <c r="CGI3" s="31"/>
      <c r="CGJ3" s="31"/>
      <c r="CGK3" s="31"/>
      <c r="CGL3" s="31"/>
      <c r="CGM3" s="31"/>
      <c r="CGN3" s="31"/>
      <c r="CGO3" s="31"/>
      <c r="CGP3" s="31"/>
      <c r="CGQ3" s="31"/>
      <c r="CGR3" s="31"/>
      <c r="CGS3" s="31"/>
      <c r="CGT3" s="31"/>
      <c r="CGU3" s="31"/>
      <c r="CGV3" s="31"/>
      <c r="CGW3" s="31"/>
      <c r="CGX3" s="31"/>
      <c r="CGY3" s="31"/>
      <c r="CGZ3" s="31"/>
      <c r="CHA3" s="31"/>
      <c r="CHB3" s="31"/>
      <c r="CHC3" s="31"/>
      <c r="CHD3" s="31"/>
      <c r="CHE3" s="31"/>
      <c r="CHF3" s="31"/>
      <c r="CHG3" s="31"/>
      <c r="CHH3" s="31"/>
      <c r="CHI3" s="31"/>
      <c r="CHJ3" s="31"/>
      <c r="CHK3" s="31"/>
      <c r="CHL3" s="31"/>
      <c r="CHM3" s="31"/>
      <c r="CHN3" s="31"/>
      <c r="CHO3" s="31"/>
      <c r="CHP3" s="31"/>
      <c r="CHQ3" s="31"/>
      <c r="CHR3" s="31"/>
      <c r="CHS3" s="31"/>
      <c r="CHT3" s="31"/>
      <c r="CHU3" s="31"/>
      <c r="CHV3" s="31"/>
      <c r="CHW3" s="31"/>
      <c r="CHX3" s="31"/>
      <c r="CHY3" s="31"/>
      <c r="CHZ3" s="31"/>
      <c r="CIA3" s="31"/>
      <c r="CIB3" s="31"/>
      <c r="CIC3" s="31"/>
      <c r="CID3" s="31"/>
      <c r="CIE3" s="31"/>
      <c r="CIF3" s="31"/>
      <c r="CIG3" s="31"/>
      <c r="CIH3" s="31"/>
      <c r="CII3" s="31"/>
      <c r="CIJ3" s="31"/>
      <c r="CIK3" s="31"/>
      <c r="CIL3" s="31"/>
      <c r="CIM3" s="31"/>
      <c r="CIN3" s="31"/>
      <c r="CIO3" s="31"/>
      <c r="CIP3" s="31"/>
      <c r="CIQ3" s="31"/>
      <c r="CIR3" s="31"/>
      <c r="CIS3" s="31"/>
      <c r="CIT3" s="31"/>
      <c r="CIU3" s="31"/>
      <c r="CIV3" s="31"/>
      <c r="CIW3" s="31"/>
      <c r="CIX3" s="31"/>
      <c r="CIY3" s="31"/>
      <c r="CIZ3" s="31"/>
      <c r="CJA3" s="31"/>
      <c r="CJB3" s="31"/>
      <c r="CJC3" s="31"/>
      <c r="CJD3" s="31"/>
      <c r="CJE3" s="31"/>
      <c r="CJF3" s="31"/>
      <c r="CJG3" s="31"/>
      <c r="CJH3" s="31"/>
      <c r="CJI3" s="31"/>
      <c r="CJJ3" s="31"/>
      <c r="CJK3" s="31"/>
      <c r="CJL3" s="31"/>
      <c r="CJM3" s="31"/>
      <c r="CJN3" s="31"/>
      <c r="CJO3" s="31"/>
      <c r="CJP3" s="31"/>
      <c r="CJQ3" s="31"/>
      <c r="CJR3" s="31"/>
      <c r="CJS3" s="31"/>
      <c r="CJT3" s="31"/>
      <c r="CJU3" s="31"/>
      <c r="CJV3" s="31"/>
      <c r="CJW3" s="31"/>
      <c r="CJX3" s="31"/>
      <c r="CJY3" s="31"/>
      <c r="CJZ3" s="31"/>
      <c r="CKA3" s="31"/>
      <c r="CKB3" s="31"/>
      <c r="CKC3" s="31"/>
      <c r="CKD3" s="31"/>
      <c r="CKE3" s="31"/>
      <c r="CKF3" s="31"/>
      <c r="CKG3" s="31"/>
      <c r="CKH3" s="31"/>
      <c r="CKI3" s="31"/>
      <c r="CKJ3" s="31"/>
      <c r="CKK3" s="31"/>
      <c r="CKL3" s="31"/>
      <c r="CKM3" s="31"/>
      <c r="CKN3" s="31"/>
      <c r="CKO3" s="31"/>
      <c r="CKP3" s="31"/>
      <c r="CKQ3" s="31"/>
      <c r="CKR3" s="31"/>
      <c r="CKS3" s="31"/>
      <c r="CKT3" s="31"/>
      <c r="CKU3" s="31"/>
      <c r="CKV3" s="31"/>
      <c r="CKW3" s="31"/>
      <c r="CKX3" s="31"/>
      <c r="CKY3" s="31"/>
      <c r="CKZ3" s="31"/>
      <c r="CLA3" s="31"/>
      <c r="CLB3" s="31"/>
      <c r="CLC3" s="31"/>
      <c r="CLD3" s="31"/>
      <c r="CLE3" s="31"/>
      <c r="CLF3" s="31"/>
      <c r="CLG3" s="31"/>
      <c r="CLH3" s="31"/>
      <c r="CLI3" s="31"/>
      <c r="CLJ3" s="31"/>
      <c r="CLK3" s="31"/>
      <c r="CLL3" s="31"/>
      <c r="CLM3" s="31"/>
      <c r="CLN3" s="31"/>
      <c r="CLO3" s="31"/>
      <c r="CLP3" s="31"/>
      <c r="CLQ3" s="31"/>
      <c r="CLR3" s="31"/>
      <c r="CLS3" s="31"/>
      <c r="CLT3" s="31"/>
      <c r="CLU3" s="31"/>
      <c r="CLV3" s="31"/>
      <c r="CLW3" s="31"/>
      <c r="CLX3" s="31"/>
      <c r="CLY3" s="31"/>
      <c r="CLZ3" s="31"/>
      <c r="CMA3" s="31"/>
      <c r="CMB3" s="31"/>
      <c r="CMC3" s="31"/>
      <c r="CMD3" s="31"/>
      <c r="CME3" s="31"/>
      <c r="CMF3" s="31"/>
      <c r="CMG3" s="31"/>
      <c r="CMH3" s="31"/>
      <c r="CMI3" s="31"/>
      <c r="CMJ3" s="31"/>
      <c r="CMK3" s="31"/>
      <c r="CML3" s="31"/>
      <c r="CMM3" s="31"/>
      <c r="CMN3" s="31"/>
      <c r="CMO3" s="31"/>
      <c r="CMP3" s="31"/>
      <c r="CMQ3" s="31"/>
      <c r="CMR3" s="31"/>
      <c r="CMS3" s="31"/>
      <c r="CMT3" s="31"/>
      <c r="CMU3" s="31"/>
      <c r="CMV3" s="31"/>
      <c r="CMW3" s="31"/>
      <c r="CMX3" s="31"/>
      <c r="CMY3" s="31"/>
      <c r="CMZ3" s="31"/>
      <c r="CNA3" s="31"/>
      <c r="CNB3" s="31"/>
      <c r="CNC3" s="31"/>
      <c r="CND3" s="31"/>
      <c r="CNE3" s="31"/>
      <c r="CNF3" s="31"/>
      <c r="CNG3" s="31"/>
      <c r="CNH3" s="31"/>
      <c r="CNI3" s="31"/>
      <c r="CNJ3" s="31"/>
      <c r="CNK3" s="31"/>
      <c r="CNL3" s="31"/>
      <c r="CNM3" s="31"/>
      <c r="CNN3" s="31"/>
      <c r="CNO3" s="31"/>
      <c r="CNP3" s="31"/>
      <c r="CNQ3" s="31"/>
      <c r="CNR3" s="31"/>
      <c r="CNS3" s="31"/>
      <c r="CNT3" s="31"/>
      <c r="CNU3" s="31"/>
      <c r="CNV3" s="31"/>
      <c r="CNW3" s="31"/>
      <c r="CNX3" s="31"/>
      <c r="CNY3" s="31"/>
      <c r="CNZ3" s="31"/>
      <c r="COA3" s="31"/>
      <c r="COB3" s="31"/>
      <c r="COC3" s="31"/>
      <c r="COD3" s="31"/>
      <c r="COE3" s="31"/>
      <c r="COF3" s="31"/>
      <c r="COG3" s="31"/>
      <c r="COH3" s="31"/>
      <c r="COI3" s="31"/>
      <c r="COJ3" s="31"/>
      <c r="COK3" s="31"/>
      <c r="COL3" s="31"/>
      <c r="COM3" s="31"/>
      <c r="CON3" s="31"/>
      <c r="COO3" s="31"/>
      <c r="COP3" s="31"/>
      <c r="COQ3" s="31"/>
      <c r="COR3" s="31"/>
      <c r="COS3" s="31"/>
      <c r="COT3" s="31"/>
      <c r="COU3" s="31"/>
      <c r="COV3" s="31"/>
      <c r="COW3" s="31"/>
      <c r="COX3" s="31"/>
      <c r="COY3" s="31"/>
      <c r="COZ3" s="31"/>
      <c r="CPA3" s="31"/>
      <c r="CPB3" s="31"/>
      <c r="CPC3" s="31"/>
      <c r="CPD3" s="31"/>
      <c r="CPE3" s="31"/>
      <c r="CPF3" s="31"/>
      <c r="CPG3" s="31"/>
      <c r="CPH3" s="31"/>
      <c r="CPI3" s="31"/>
      <c r="CPJ3" s="31"/>
      <c r="CPK3" s="31"/>
      <c r="CPL3" s="31"/>
      <c r="CPM3" s="31"/>
      <c r="CPN3" s="31"/>
      <c r="CPO3" s="31"/>
      <c r="CPP3" s="31"/>
      <c r="CPQ3" s="31"/>
      <c r="CPR3" s="31"/>
      <c r="CPS3" s="31"/>
      <c r="CPT3" s="31"/>
      <c r="CPU3" s="31"/>
      <c r="CPV3" s="31"/>
      <c r="CPW3" s="31"/>
      <c r="CPX3" s="31"/>
      <c r="CPY3" s="31"/>
      <c r="CPZ3" s="31"/>
      <c r="CQA3" s="31"/>
      <c r="CQB3" s="31"/>
      <c r="CQC3" s="31"/>
      <c r="CQD3" s="31"/>
      <c r="CQE3" s="31"/>
      <c r="CQF3" s="31"/>
      <c r="CQG3" s="31"/>
      <c r="CQH3" s="31"/>
      <c r="CQI3" s="31"/>
      <c r="CQJ3" s="31"/>
      <c r="CQK3" s="31"/>
      <c r="CQL3" s="31"/>
      <c r="CQM3" s="31"/>
      <c r="CQN3" s="31"/>
      <c r="CQO3" s="31"/>
      <c r="CQP3" s="31"/>
      <c r="CQQ3" s="31"/>
      <c r="CQR3" s="31"/>
      <c r="CQS3" s="31"/>
      <c r="CQT3" s="31"/>
      <c r="CQU3" s="31"/>
      <c r="CQV3" s="31"/>
      <c r="CQW3" s="31"/>
      <c r="CQX3" s="31"/>
      <c r="CQY3" s="31"/>
      <c r="CQZ3" s="31"/>
      <c r="CRA3" s="31"/>
      <c r="CRB3" s="31"/>
      <c r="CRC3" s="31"/>
      <c r="CRD3" s="31"/>
      <c r="CRE3" s="31"/>
      <c r="CRF3" s="31"/>
      <c r="CRG3" s="31"/>
      <c r="CRH3" s="31"/>
      <c r="CRI3" s="31"/>
      <c r="CRJ3" s="31"/>
      <c r="CRK3" s="31"/>
      <c r="CRL3" s="31"/>
      <c r="CRM3" s="31"/>
      <c r="CRN3" s="31"/>
      <c r="CRO3" s="31"/>
      <c r="CRP3" s="31"/>
      <c r="CRQ3" s="31"/>
      <c r="CRR3" s="31"/>
      <c r="CRS3" s="31"/>
      <c r="CRT3" s="31"/>
      <c r="CRU3" s="31"/>
      <c r="CRV3" s="31"/>
      <c r="CRW3" s="31"/>
      <c r="CRX3" s="31"/>
      <c r="CRY3" s="31"/>
      <c r="CRZ3" s="31"/>
      <c r="CSA3" s="31"/>
      <c r="CSB3" s="31"/>
      <c r="CSC3" s="31"/>
      <c r="CSD3" s="31"/>
      <c r="CSE3" s="31"/>
      <c r="CSF3" s="31"/>
      <c r="CSG3" s="31"/>
      <c r="CSH3" s="31"/>
      <c r="CSI3" s="31"/>
      <c r="CSJ3" s="31"/>
      <c r="CSK3" s="31"/>
      <c r="CSL3" s="31"/>
      <c r="CSM3" s="31"/>
      <c r="CSN3" s="31"/>
      <c r="CSO3" s="31"/>
      <c r="CSP3" s="31"/>
      <c r="CSQ3" s="31"/>
      <c r="CSR3" s="31"/>
      <c r="CSS3" s="31"/>
      <c r="CST3" s="31"/>
      <c r="CSU3" s="31"/>
      <c r="CSV3" s="31"/>
      <c r="CSW3" s="31"/>
      <c r="CSX3" s="31"/>
      <c r="CSY3" s="31"/>
      <c r="CSZ3" s="31"/>
      <c r="CTA3" s="31"/>
      <c r="CTB3" s="31"/>
      <c r="CTC3" s="31"/>
      <c r="CTD3" s="31"/>
      <c r="CTE3" s="31"/>
      <c r="CTF3" s="31"/>
      <c r="CTG3" s="31"/>
      <c r="CTH3" s="31"/>
      <c r="CTI3" s="31"/>
      <c r="CTJ3" s="31"/>
      <c r="CTK3" s="31"/>
      <c r="CTL3" s="31"/>
      <c r="CTM3" s="31"/>
      <c r="CTN3" s="31"/>
      <c r="CTO3" s="31"/>
      <c r="CTP3" s="31"/>
      <c r="CTQ3" s="31"/>
      <c r="CTR3" s="31"/>
      <c r="CTS3" s="31"/>
      <c r="CTT3" s="31"/>
      <c r="CTU3" s="31"/>
      <c r="CTV3" s="31"/>
      <c r="CTW3" s="31"/>
      <c r="CTX3" s="31"/>
      <c r="CTY3" s="31"/>
      <c r="CTZ3" s="31"/>
      <c r="CUA3" s="31"/>
      <c r="CUB3" s="31"/>
      <c r="CUC3" s="31"/>
      <c r="CUD3" s="31"/>
      <c r="CUE3" s="31"/>
      <c r="CUF3" s="31"/>
      <c r="CUG3" s="31"/>
      <c r="CUH3" s="31"/>
      <c r="CUI3" s="31"/>
      <c r="CUJ3" s="31"/>
      <c r="CUK3" s="31"/>
      <c r="CUL3" s="31"/>
      <c r="CUM3" s="31"/>
      <c r="CUN3" s="31"/>
      <c r="CUO3" s="31"/>
      <c r="CUP3" s="31"/>
      <c r="CUQ3" s="31"/>
      <c r="CUR3" s="31"/>
      <c r="CUS3" s="31"/>
      <c r="CUT3" s="31"/>
      <c r="CUU3" s="31"/>
      <c r="CUV3" s="31"/>
      <c r="CUW3" s="31"/>
      <c r="CUX3" s="31"/>
      <c r="CUY3" s="31"/>
      <c r="CUZ3" s="31"/>
      <c r="CVA3" s="31"/>
      <c r="CVB3" s="31"/>
      <c r="CVC3" s="31"/>
      <c r="CVD3" s="31"/>
      <c r="CVE3" s="31"/>
      <c r="CVF3" s="31"/>
      <c r="CVG3" s="31"/>
      <c r="CVH3" s="31"/>
      <c r="CVI3" s="31"/>
      <c r="CVJ3" s="31"/>
      <c r="CVK3" s="31"/>
      <c r="CVL3" s="31"/>
      <c r="CVM3" s="31"/>
      <c r="CVN3" s="31"/>
      <c r="CVO3" s="31"/>
      <c r="CVP3" s="31"/>
      <c r="CVQ3" s="31"/>
      <c r="CVR3" s="31"/>
      <c r="CVS3" s="31"/>
      <c r="CVT3" s="31"/>
      <c r="CVU3" s="31"/>
      <c r="CVV3" s="31"/>
      <c r="CVW3" s="31"/>
      <c r="CVX3" s="31"/>
      <c r="CVY3" s="31"/>
      <c r="CVZ3" s="31"/>
      <c r="CWA3" s="31"/>
      <c r="CWB3" s="31"/>
      <c r="CWC3" s="31"/>
      <c r="CWD3" s="31"/>
      <c r="CWE3" s="31"/>
      <c r="CWF3" s="31"/>
      <c r="CWG3" s="31"/>
      <c r="CWH3" s="31"/>
      <c r="CWI3" s="31"/>
      <c r="CWJ3" s="31"/>
      <c r="CWK3" s="31"/>
      <c r="CWL3" s="31"/>
      <c r="CWM3" s="31"/>
      <c r="CWN3" s="31"/>
      <c r="CWO3" s="31"/>
      <c r="CWP3" s="31"/>
      <c r="CWQ3" s="31"/>
      <c r="CWR3" s="31"/>
      <c r="CWS3" s="31"/>
      <c r="CWT3" s="31"/>
      <c r="CWU3" s="31"/>
      <c r="CWV3" s="31"/>
      <c r="CWW3" s="31"/>
      <c r="CWX3" s="31"/>
      <c r="CWY3" s="31"/>
      <c r="CWZ3" s="31"/>
      <c r="CXA3" s="31"/>
      <c r="CXB3" s="31"/>
      <c r="CXC3" s="31"/>
      <c r="CXD3" s="31"/>
      <c r="CXE3" s="31"/>
      <c r="CXF3" s="31"/>
      <c r="CXG3" s="31"/>
      <c r="CXH3" s="31"/>
      <c r="CXI3" s="31"/>
      <c r="CXJ3" s="31"/>
      <c r="CXK3" s="31"/>
      <c r="CXL3" s="31"/>
      <c r="CXM3" s="31"/>
      <c r="CXN3" s="31"/>
      <c r="CXO3" s="31"/>
      <c r="CXP3" s="31"/>
      <c r="CXQ3" s="31"/>
      <c r="CXR3" s="31"/>
      <c r="CXS3" s="31"/>
      <c r="CXT3" s="31"/>
      <c r="CXU3" s="31"/>
      <c r="CXV3" s="31"/>
      <c r="CXW3" s="31"/>
      <c r="CXX3" s="31"/>
      <c r="CXY3" s="31"/>
      <c r="CXZ3" s="31"/>
      <c r="CYA3" s="31"/>
      <c r="CYB3" s="31"/>
      <c r="CYC3" s="31"/>
      <c r="CYD3" s="31"/>
      <c r="CYE3" s="31"/>
      <c r="CYF3" s="31"/>
      <c r="CYG3" s="31"/>
      <c r="CYH3" s="31"/>
      <c r="CYI3" s="31"/>
      <c r="CYJ3" s="31"/>
      <c r="CYK3" s="31"/>
      <c r="CYL3" s="31"/>
      <c r="CYM3" s="31"/>
      <c r="CYN3" s="31"/>
      <c r="CYO3" s="31"/>
      <c r="CYP3" s="31"/>
      <c r="CYQ3" s="31"/>
      <c r="CYR3" s="31"/>
      <c r="CYS3" s="31"/>
      <c r="CYT3" s="31"/>
      <c r="CYU3" s="31"/>
      <c r="CYV3" s="31"/>
      <c r="CYW3" s="31"/>
      <c r="CYX3" s="31"/>
      <c r="CYY3" s="31"/>
      <c r="CYZ3" s="31"/>
      <c r="CZA3" s="31"/>
      <c r="CZB3" s="31"/>
      <c r="CZC3" s="31"/>
      <c r="CZD3" s="31"/>
      <c r="CZE3" s="31"/>
      <c r="CZF3" s="31"/>
      <c r="CZG3" s="31"/>
      <c r="CZH3" s="31"/>
      <c r="CZI3" s="31"/>
      <c r="CZJ3" s="31"/>
      <c r="CZK3" s="31"/>
      <c r="CZL3" s="31"/>
      <c r="CZM3" s="31"/>
      <c r="CZN3" s="31"/>
      <c r="CZO3" s="31"/>
      <c r="CZP3" s="31"/>
      <c r="CZQ3" s="31"/>
      <c r="CZR3" s="31"/>
      <c r="CZS3" s="31"/>
      <c r="CZT3" s="31"/>
      <c r="CZU3" s="31"/>
      <c r="CZV3" s="31"/>
      <c r="CZW3" s="31"/>
      <c r="CZX3" s="31"/>
      <c r="CZY3" s="31"/>
      <c r="CZZ3" s="31"/>
      <c r="DAA3" s="31"/>
      <c r="DAB3" s="31"/>
      <c r="DAC3" s="31"/>
      <c r="DAD3" s="31"/>
      <c r="DAE3" s="31"/>
      <c r="DAF3" s="31"/>
      <c r="DAG3" s="31"/>
      <c r="DAH3" s="31"/>
      <c r="DAI3" s="31"/>
      <c r="DAJ3" s="31"/>
      <c r="DAK3" s="31"/>
      <c r="DAL3" s="31"/>
      <c r="DAM3" s="31"/>
      <c r="DAN3" s="31"/>
      <c r="DAO3" s="31"/>
      <c r="DAP3" s="31"/>
      <c r="DAQ3" s="31"/>
      <c r="DAR3" s="31"/>
      <c r="DAS3" s="31"/>
      <c r="DAT3" s="31"/>
      <c r="DAU3" s="31"/>
      <c r="DAV3" s="31"/>
      <c r="DAW3" s="31"/>
      <c r="DAX3" s="31"/>
      <c r="DAY3" s="31"/>
      <c r="DAZ3" s="31"/>
      <c r="DBA3" s="31"/>
      <c r="DBB3" s="31"/>
      <c r="DBC3" s="31"/>
      <c r="DBD3" s="31"/>
      <c r="DBE3" s="31"/>
      <c r="DBF3" s="31"/>
      <c r="DBG3" s="31"/>
      <c r="DBH3" s="31"/>
      <c r="DBI3" s="31"/>
      <c r="DBJ3" s="31"/>
      <c r="DBK3" s="31"/>
      <c r="DBL3" s="31"/>
      <c r="DBM3" s="31"/>
      <c r="DBN3" s="31"/>
      <c r="DBO3" s="31"/>
      <c r="DBP3" s="31"/>
      <c r="DBQ3" s="31"/>
      <c r="DBR3" s="31"/>
      <c r="DBS3" s="31"/>
      <c r="DBT3" s="31"/>
      <c r="DBU3" s="31"/>
      <c r="DBV3" s="31"/>
      <c r="DBW3" s="31"/>
      <c r="DBX3" s="31"/>
      <c r="DBY3" s="31"/>
      <c r="DBZ3" s="31"/>
      <c r="DCA3" s="31"/>
      <c r="DCB3" s="31"/>
      <c r="DCC3" s="31"/>
      <c r="DCD3" s="31"/>
      <c r="DCE3" s="31"/>
      <c r="DCF3" s="31"/>
      <c r="DCG3" s="31"/>
      <c r="DCH3" s="31"/>
      <c r="DCI3" s="31"/>
      <c r="DCJ3" s="31"/>
      <c r="DCK3" s="31"/>
      <c r="DCL3" s="31"/>
      <c r="DCM3" s="31"/>
      <c r="DCN3" s="31"/>
      <c r="DCO3" s="31"/>
      <c r="DCP3" s="31"/>
      <c r="DCQ3" s="31"/>
      <c r="DCR3" s="31"/>
      <c r="DCS3" s="31"/>
      <c r="DCT3" s="31"/>
      <c r="DCU3" s="31"/>
      <c r="DCV3" s="31"/>
      <c r="DCW3" s="31"/>
      <c r="DCX3" s="31"/>
      <c r="DCY3" s="31"/>
      <c r="DCZ3" s="31"/>
      <c r="DDA3" s="31"/>
      <c r="DDB3" s="31"/>
      <c r="DDC3" s="31"/>
      <c r="DDD3" s="31"/>
      <c r="DDE3" s="31"/>
      <c r="DDF3" s="31"/>
      <c r="DDG3" s="31"/>
      <c r="DDH3" s="31"/>
      <c r="DDI3" s="31"/>
      <c r="DDJ3" s="31"/>
      <c r="DDK3" s="31"/>
      <c r="DDL3" s="31"/>
      <c r="DDM3" s="31"/>
      <c r="DDN3" s="31"/>
      <c r="DDO3" s="31"/>
      <c r="DDP3" s="31"/>
      <c r="DDQ3" s="31"/>
      <c r="DDR3" s="31"/>
      <c r="DDS3" s="31"/>
      <c r="DDT3" s="31"/>
      <c r="DDU3" s="31"/>
      <c r="DDV3" s="31"/>
      <c r="DDW3" s="31"/>
      <c r="DDX3" s="31"/>
      <c r="DDY3" s="31"/>
      <c r="DDZ3" s="31"/>
      <c r="DEA3" s="31"/>
      <c r="DEB3" s="31"/>
      <c r="DEC3" s="31"/>
      <c r="DED3" s="31"/>
      <c r="DEE3" s="31"/>
      <c r="DEF3" s="31"/>
      <c r="DEG3" s="31"/>
      <c r="DEH3" s="31"/>
      <c r="DEI3" s="31"/>
      <c r="DEJ3" s="31"/>
      <c r="DEK3" s="31"/>
      <c r="DEL3" s="31"/>
      <c r="DEM3" s="31"/>
      <c r="DEN3" s="31"/>
      <c r="DEO3" s="31"/>
      <c r="DEP3" s="31"/>
      <c r="DEQ3" s="31"/>
      <c r="DER3" s="31"/>
      <c r="DES3" s="31"/>
      <c r="DET3" s="31"/>
      <c r="DEU3" s="31"/>
      <c r="DEV3" s="31"/>
      <c r="DEW3" s="31"/>
      <c r="DEX3" s="31"/>
      <c r="DEY3" s="31"/>
      <c r="DEZ3" s="31"/>
      <c r="DFA3" s="31"/>
      <c r="DFB3" s="31"/>
      <c r="DFC3" s="31"/>
      <c r="DFD3" s="31"/>
      <c r="DFE3" s="31"/>
      <c r="DFF3" s="31"/>
      <c r="DFG3" s="31"/>
      <c r="DFH3" s="31"/>
      <c r="DFI3" s="31"/>
      <c r="DFJ3" s="31"/>
      <c r="DFK3" s="31"/>
      <c r="DFL3" s="31"/>
      <c r="DFM3" s="31"/>
      <c r="DFN3" s="31"/>
      <c r="DFO3" s="31"/>
      <c r="DFP3" s="31"/>
      <c r="DFQ3" s="31"/>
      <c r="DFR3" s="31"/>
      <c r="DFS3" s="31"/>
      <c r="DFT3" s="31"/>
      <c r="DFU3" s="31"/>
      <c r="DFV3" s="31"/>
      <c r="DFW3" s="31"/>
      <c r="DFX3" s="31"/>
      <c r="DFY3" s="31"/>
      <c r="DFZ3" s="31"/>
      <c r="DGA3" s="31"/>
      <c r="DGB3" s="31"/>
      <c r="DGC3" s="31"/>
      <c r="DGD3" s="31"/>
      <c r="DGE3" s="31"/>
      <c r="DGF3" s="31"/>
      <c r="DGG3" s="31"/>
      <c r="DGH3" s="31"/>
      <c r="DGI3" s="31"/>
      <c r="DGJ3" s="31"/>
      <c r="DGK3" s="31"/>
      <c r="DGL3" s="31"/>
      <c r="DGM3" s="31"/>
      <c r="DGN3" s="31"/>
      <c r="DGO3" s="31"/>
      <c r="DGP3" s="31"/>
      <c r="DGQ3" s="31"/>
      <c r="DGR3" s="31"/>
      <c r="DGS3" s="31"/>
      <c r="DGT3" s="31"/>
      <c r="DGU3" s="31"/>
      <c r="DGV3" s="31"/>
      <c r="DGW3" s="31"/>
      <c r="DGX3" s="31"/>
      <c r="DGY3" s="31"/>
      <c r="DGZ3" s="31"/>
      <c r="DHA3" s="31"/>
      <c r="DHB3" s="31"/>
      <c r="DHC3" s="31"/>
      <c r="DHD3" s="31"/>
      <c r="DHE3" s="31"/>
      <c r="DHF3" s="31"/>
      <c r="DHG3" s="31"/>
      <c r="DHH3" s="31"/>
      <c r="DHI3" s="31"/>
      <c r="DHJ3" s="31"/>
      <c r="DHK3" s="31"/>
      <c r="DHL3" s="31"/>
      <c r="DHM3" s="31"/>
      <c r="DHN3" s="31"/>
      <c r="DHO3" s="31"/>
      <c r="DHP3" s="31"/>
      <c r="DHQ3" s="31"/>
      <c r="DHR3" s="31"/>
      <c r="DHS3" s="31"/>
      <c r="DHT3" s="31"/>
      <c r="DHU3" s="31"/>
      <c r="DHV3" s="31"/>
      <c r="DHW3" s="31"/>
      <c r="DHX3" s="31"/>
      <c r="DHY3" s="31"/>
      <c r="DHZ3" s="31"/>
      <c r="DIA3" s="31"/>
      <c r="DIB3" s="31"/>
      <c r="DIC3" s="31"/>
      <c r="DID3" s="31"/>
      <c r="DIE3" s="31"/>
      <c r="DIF3" s="31"/>
      <c r="DIG3" s="31"/>
      <c r="DIH3" s="31"/>
      <c r="DII3" s="31"/>
      <c r="DIJ3" s="31"/>
      <c r="DIK3" s="31"/>
      <c r="DIL3" s="31"/>
      <c r="DIM3" s="31"/>
      <c r="DIN3" s="31"/>
      <c r="DIO3" s="31"/>
      <c r="DIP3" s="31"/>
      <c r="DIQ3" s="31"/>
      <c r="DIR3" s="31"/>
      <c r="DIS3" s="31"/>
      <c r="DIT3" s="31"/>
      <c r="DIU3" s="31"/>
      <c r="DIV3" s="31"/>
      <c r="DIW3" s="31"/>
      <c r="DIX3" s="31"/>
      <c r="DIY3" s="31"/>
      <c r="DIZ3" s="31"/>
      <c r="DJA3" s="31"/>
      <c r="DJB3" s="31"/>
      <c r="DJC3" s="31"/>
      <c r="DJD3" s="31"/>
      <c r="DJE3" s="31"/>
      <c r="DJF3" s="31"/>
      <c r="DJG3" s="31"/>
      <c r="DJH3" s="31"/>
      <c r="DJI3" s="31"/>
      <c r="DJJ3" s="31"/>
      <c r="DJK3" s="31"/>
      <c r="DJL3" s="31"/>
      <c r="DJM3" s="31"/>
      <c r="DJN3" s="31"/>
      <c r="DJO3" s="31"/>
      <c r="DJP3" s="31"/>
      <c r="DJQ3" s="31"/>
      <c r="DJR3" s="31"/>
      <c r="DJS3" s="31"/>
      <c r="DJT3" s="31"/>
      <c r="DJU3" s="31"/>
      <c r="DJV3" s="31"/>
      <c r="DJW3" s="31"/>
      <c r="DJX3" s="31"/>
      <c r="DJY3" s="31"/>
      <c r="DJZ3" s="31"/>
      <c r="DKA3" s="31"/>
      <c r="DKB3" s="31"/>
      <c r="DKC3" s="31"/>
      <c r="DKD3" s="31"/>
      <c r="DKE3" s="31"/>
      <c r="DKF3" s="31"/>
      <c r="DKG3" s="31"/>
      <c r="DKH3" s="31"/>
      <c r="DKI3" s="31"/>
      <c r="DKJ3" s="31"/>
      <c r="DKK3" s="31"/>
      <c r="DKL3" s="31"/>
      <c r="DKM3" s="31"/>
      <c r="DKN3" s="31"/>
      <c r="DKO3" s="31"/>
      <c r="DKP3" s="31"/>
      <c r="DKQ3" s="31"/>
      <c r="DKR3" s="31"/>
      <c r="DKS3" s="31"/>
      <c r="DKT3" s="31"/>
      <c r="DKU3" s="31"/>
      <c r="DKV3" s="31"/>
      <c r="DKW3" s="31"/>
      <c r="DKX3" s="31"/>
      <c r="DKY3" s="31"/>
      <c r="DKZ3" s="31"/>
      <c r="DLA3" s="31"/>
      <c r="DLB3" s="31"/>
      <c r="DLC3" s="31"/>
      <c r="DLD3" s="31"/>
      <c r="DLE3" s="31"/>
      <c r="DLF3" s="31"/>
      <c r="DLG3" s="31"/>
      <c r="DLH3" s="31"/>
      <c r="DLI3" s="31"/>
      <c r="DLJ3" s="31"/>
      <c r="DLK3" s="31"/>
      <c r="DLL3" s="31"/>
      <c r="DLM3" s="31"/>
      <c r="DLN3" s="31"/>
      <c r="DLO3" s="31"/>
      <c r="DLP3" s="31"/>
      <c r="DLQ3" s="31"/>
      <c r="DLR3" s="31"/>
      <c r="DLS3" s="31"/>
      <c r="DLT3" s="31"/>
      <c r="DLU3" s="31"/>
      <c r="DLV3" s="31"/>
      <c r="DLW3" s="31"/>
      <c r="DLX3" s="31"/>
      <c r="DLY3" s="31"/>
      <c r="DLZ3" s="31"/>
      <c r="DMA3" s="31"/>
      <c r="DMB3" s="31"/>
      <c r="DMC3" s="31"/>
      <c r="DMD3" s="31"/>
      <c r="DME3" s="31"/>
      <c r="DMF3" s="31"/>
      <c r="DMG3" s="31"/>
      <c r="DMH3" s="31"/>
      <c r="DMI3" s="31"/>
      <c r="DMJ3" s="31"/>
      <c r="DMK3" s="31"/>
      <c r="DML3" s="31"/>
      <c r="DMM3" s="31"/>
      <c r="DMN3" s="31"/>
      <c r="DMO3" s="31"/>
      <c r="DMP3" s="31"/>
      <c r="DMQ3" s="31"/>
      <c r="DMR3" s="31"/>
      <c r="DMS3" s="31"/>
      <c r="DMT3" s="31"/>
      <c r="DMU3" s="31"/>
      <c r="DMV3" s="31"/>
      <c r="DMW3" s="31"/>
      <c r="DMX3" s="31"/>
      <c r="DMY3" s="31"/>
      <c r="DMZ3" s="31"/>
      <c r="DNA3" s="31"/>
      <c r="DNB3" s="31"/>
      <c r="DNC3" s="31"/>
      <c r="DND3" s="31"/>
      <c r="DNE3" s="31"/>
      <c r="DNF3" s="31"/>
      <c r="DNG3" s="31"/>
      <c r="DNH3" s="31"/>
      <c r="DNI3" s="31"/>
      <c r="DNJ3" s="31"/>
      <c r="DNK3" s="31"/>
      <c r="DNL3" s="31"/>
      <c r="DNM3" s="31"/>
      <c r="DNN3" s="31"/>
      <c r="DNO3" s="31"/>
      <c r="DNP3" s="31"/>
      <c r="DNQ3" s="31"/>
      <c r="DNR3" s="31"/>
      <c r="DNS3" s="31"/>
      <c r="DNT3" s="31"/>
      <c r="DNU3" s="31"/>
      <c r="DNV3" s="31"/>
      <c r="DNW3" s="31"/>
      <c r="DNX3" s="31"/>
      <c r="DNY3" s="31"/>
      <c r="DNZ3" s="31"/>
      <c r="DOA3" s="31"/>
      <c r="DOB3" s="31"/>
      <c r="DOC3" s="31"/>
      <c r="DOD3" s="31"/>
      <c r="DOE3" s="31"/>
      <c r="DOF3" s="31"/>
      <c r="DOG3" s="31"/>
      <c r="DOH3" s="31"/>
      <c r="DOI3" s="31"/>
      <c r="DOJ3" s="31"/>
      <c r="DOK3" s="31"/>
      <c r="DOL3" s="31"/>
      <c r="DOM3" s="31"/>
      <c r="DON3" s="31"/>
      <c r="DOO3" s="31"/>
      <c r="DOP3" s="31"/>
      <c r="DOQ3" s="31"/>
      <c r="DOR3" s="31"/>
      <c r="DOS3" s="31"/>
      <c r="DOT3" s="31"/>
      <c r="DOU3" s="31"/>
      <c r="DOV3" s="31"/>
      <c r="DOW3" s="31"/>
      <c r="DOX3" s="31"/>
      <c r="DOY3" s="31"/>
      <c r="DOZ3" s="31"/>
      <c r="DPA3" s="31"/>
      <c r="DPB3" s="31"/>
      <c r="DPC3" s="31"/>
      <c r="DPD3" s="31"/>
      <c r="DPE3" s="31"/>
      <c r="DPF3" s="31"/>
      <c r="DPG3" s="31"/>
      <c r="DPH3" s="31"/>
      <c r="DPI3" s="31"/>
      <c r="DPJ3" s="31"/>
      <c r="DPK3" s="31"/>
      <c r="DPL3" s="31"/>
      <c r="DPM3" s="31"/>
      <c r="DPN3" s="31"/>
      <c r="DPO3" s="31"/>
      <c r="DPP3" s="31"/>
      <c r="DPQ3" s="31"/>
      <c r="DPR3" s="31"/>
      <c r="DPS3" s="31"/>
      <c r="DPT3" s="31"/>
      <c r="DPU3" s="31"/>
      <c r="DPV3" s="31"/>
      <c r="DPW3" s="31"/>
      <c r="DPX3" s="31"/>
      <c r="DPY3" s="31"/>
      <c r="DPZ3" s="31"/>
      <c r="DQA3" s="31"/>
      <c r="DQB3" s="31"/>
      <c r="DQC3" s="31"/>
      <c r="DQD3" s="31"/>
      <c r="DQE3" s="31"/>
      <c r="DQF3" s="31"/>
      <c r="DQG3" s="31"/>
      <c r="DQH3" s="31"/>
      <c r="DQI3" s="31"/>
      <c r="DQJ3" s="31"/>
      <c r="DQK3" s="31"/>
      <c r="DQL3" s="31"/>
      <c r="DQM3" s="31"/>
      <c r="DQN3" s="31"/>
      <c r="DQO3" s="31"/>
      <c r="DQP3" s="31"/>
      <c r="DQQ3" s="31"/>
      <c r="DQR3" s="31"/>
      <c r="DQS3" s="31"/>
      <c r="DQT3" s="31"/>
      <c r="DQU3" s="31"/>
      <c r="DQV3" s="31"/>
      <c r="DQW3" s="31"/>
      <c r="DQX3" s="31"/>
      <c r="DQY3" s="31"/>
      <c r="DQZ3" s="31"/>
      <c r="DRA3" s="31"/>
      <c r="DRB3" s="31"/>
      <c r="DRC3" s="31"/>
      <c r="DRD3" s="31"/>
      <c r="DRE3" s="31"/>
      <c r="DRF3" s="31"/>
      <c r="DRG3" s="31"/>
      <c r="DRH3" s="31"/>
      <c r="DRI3" s="31"/>
      <c r="DRJ3" s="31"/>
      <c r="DRK3" s="31"/>
      <c r="DRL3" s="31"/>
      <c r="DRM3" s="31"/>
      <c r="DRN3" s="31"/>
      <c r="DRO3" s="31"/>
      <c r="DRP3" s="31"/>
      <c r="DRQ3" s="31"/>
      <c r="DRR3" s="31"/>
      <c r="DRS3" s="31"/>
      <c r="DRT3" s="31"/>
      <c r="DRU3" s="31"/>
      <c r="DRV3" s="31"/>
      <c r="DRW3" s="31"/>
      <c r="DRX3" s="31"/>
      <c r="DRY3" s="31"/>
      <c r="DRZ3" s="31"/>
      <c r="DSA3" s="31"/>
      <c r="DSB3" s="31"/>
      <c r="DSC3" s="31"/>
      <c r="DSD3" s="31"/>
      <c r="DSE3" s="31"/>
      <c r="DSF3" s="31"/>
      <c r="DSG3" s="31"/>
      <c r="DSH3" s="31"/>
      <c r="DSI3" s="31"/>
      <c r="DSJ3" s="31"/>
      <c r="DSK3" s="31"/>
      <c r="DSL3" s="31"/>
      <c r="DSM3" s="31"/>
      <c r="DSN3" s="31"/>
      <c r="DSO3" s="31"/>
      <c r="DSP3" s="31"/>
      <c r="DSQ3" s="31"/>
      <c r="DSR3" s="31"/>
      <c r="DSS3" s="31"/>
      <c r="DST3" s="31"/>
      <c r="DSU3" s="31"/>
      <c r="DSV3" s="31"/>
      <c r="DSW3" s="31"/>
      <c r="DSX3" s="31"/>
      <c r="DSY3" s="31"/>
      <c r="DSZ3" s="31"/>
      <c r="DTA3" s="31"/>
      <c r="DTB3" s="31"/>
      <c r="DTC3" s="31"/>
      <c r="DTD3" s="31"/>
      <c r="DTE3" s="31"/>
      <c r="DTF3" s="31"/>
      <c r="DTG3" s="31"/>
      <c r="DTH3" s="31"/>
      <c r="DTI3" s="31"/>
      <c r="DTJ3" s="31"/>
      <c r="DTK3" s="31"/>
      <c r="DTL3" s="31"/>
      <c r="DTM3" s="31"/>
      <c r="DTN3" s="31"/>
      <c r="DTO3" s="31"/>
      <c r="DTP3" s="31"/>
      <c r="DTQ3" s="31"/>
      <c r="DTR3" s="31"/>
      <c r="DTS3" s="31"/>
      <c r="DTT3" s="31"/>
      <c r="DTU3" s="31"/>
      <c r="DTV3" s="31"/>
      <c r="DTW3" s="31"/>
      <c r="DTX3" s="31"/>
      <c r="DTY3" s="31"/>
      <c r="DTZ3" s="31"/>
      <c r="DUA3" s="31"/>
      <c r="DUB3" s="31"/>
      <c r="DUC3" s="31"/>
      <c r="DUD3" s="31"/>
      <c r="DUE3" s="31"/>
      <c r="DUF3" s="31"/>
      <c r="DUG3" s="31"/>
      <c r="DUH3" s="31"/>
      <c r="DUI3" s="31"/>
      <c r="DUJ3" s="31"/>
      <c r="DUK3" s="31"/>
      <c r="DUL3" s="31"/>
      <c r="DUM3" s="31"/>
      <c r="DUN3" s="31"/>
      <c r="DUO3" s="31"/>
      <c r="DUP3" s="31"/>
      <c r="DUQ3" s="31"/>
      <c r="DUR3" s="31"/>
      <c r="DUS3" s="31"/>
      <c r="DUT3" s="31"/>
      <c r="DUU3" s="31"/>
      <c r="DUV3" s="31"/>
      <c r="DUW3" s="31"/>
      <c r="DUX3" s="31"/>
      <c r="DUY3" s="31"/>
      <c r="DUZ3" s="31"/>
      <c r="DVA3" s="31"/>
      <c r="DVB3" s="31"/>
      <c r="DVC3" s="31"/>
      <c r="DVD3" s="31"/>
      <c r="DVE3" s="31"/>
      <c r="DVF3" s="31"/>
      <c r="DVG3" s="31"/>
      <c r="DVH3" s="31"/>
      <c r="DVI3" s="31"/>
      <c r="DVJ3" s="31"/>
      <c r="DVK3" s="31"/>
      <c r="DVL3" s="31"/>
      <c r="DVM3" s="31"/>
      <c r="DVN3" s="31"/>
      <c r="DVO3" s="31"/>
      <c r="DVP3" s="31"/>
      <c r="DVQ3" s="31"/>
      <c r="DVR3" s="31"/>
      <c r="DVS3" s="31"/>
      <c r="DVT3" s="31"/>
      <c r="DVU3" s="31"/>
      <c r="DVV3" s="31"/>
      <c r="DVW3" s="31"/>
      <c r="DVX3" s="31"/>
      <c r="DVY3" s="31"/>
      <c r="DVZ3" s="31"/>
      <c r="DWA3" s="31"/>
      <c r="DWB3" s="31"/>
      <c r="DWC3" s="31"/>
      <c r="DWD3" s="31"/>
      <c r="DWE3" s="31"/>
      <c r="DWF3" s="31"/>
      <c r="DWG3" s="31"/>
      <c r="DWH3" s="31"/>
      <c r="DWI3" s="31"/>
      <c r="DWJ3" s="31"/>
      <c r="DWK3" s="31"/>
      <c r="DWL3" s="31"/>
      <c r="DWM3" s="31"/>
      <c r="DWN3" s="31"/>
      <c r="DWO3" s="31"/>
      <c r="DWP3" s="31"/>
      <c r="DWQ3" s="31"/>
      <c r="DWR3" s="31"/>
      <c r="DWS3" s="31"/>
      <c r="DWT3" s="31"/>
      <c r="DWU3" s="31"/>
      <c r="DWV3" s="31"/>
      <c r="DWW3" s="31"/>
      <c r="DWX3" s="31"/>
      <c r="DWY3" s="31"/>
      <c r="DWZ3" s="31"/>
      <c r="DXA3" s="31"/>
      <c r="DXB3" s="31"/>
      <c r="DXC3" s="31"/>
      <c r="DXD3" s="31"/>
      <c r="DXE3" s="31"/>
      <c r="DXF3" s="31"/>
      <c r="DXG3" s="31"/>
      <c r="DXH3" s="31"/>
      <c r="DXI3" s="31"/>
      <c r="DXJ3" s="31"/>
      <c r="DXK3" s="31"/>
      <c r="DXL3" s="31"/>
      <c r="DXM3" s="31"/>
      <c r="DXN3" s="31"/>
      <c r="DXO3" s="31"/>
      <c r="DXP3" s="31"/>
      <c r="DXQ3" s="31"/>
      <c r="DXR3" s="31"/>
      <c r="DXS3" s="31"/>
      <c r="DXT3" s="31"/>
      <c r="DXU3" s="31"/>
      <c r="DXV3" s="31"/>
      <c r="DXW3" s="31"/>
      <c r="DXX3" s="31"/>
      <c r="DXY3" s="31"/>
      <c r="DXZ3" s="31"/>
      <c r="DYA3" s="31"/>
      <c r="DYB3" s="31"/>
      <c r="DYC3" s="31"/>
      <c r="DYD3" s="31"/>
      <c r="DYE3" s="31"/>
      <c r="DYF3" s="31"/>
      <c r="DYG3" s="31"/>
      <c r="DYH3" s="31"/>
      <c r="DYI3" s="31"/>
      <c r="DYJ3" s="31"/>
      <c r="DYK3" s="31"/>
      <c r="DYL3" s="31"/>
      <c r="DYM3" s="31"/>
      <c r="DYN3" s="31"/>
      <c r="DYO3" s="31"/>
      <c r="DYP3" s="31"/>
      <c r="DYQ3" s="31"/>
      <c r="DYR3" s="31"/>
      <c r="DYS3" s="31"/>
      <c r="DYT3" s="31"/>
      <c r="DYU3" s="31"/>
      <c r="DYV3" s="31"/>
      <c r="DYW3" s="31"/>
      <c r="DYX3" s="31"/>
      <c r="DYY3" s="31"/>
      <c r="DYZ3" s="31"/>
      <c r="DZA3" s="31"/>
      <c r="DZB3" s="31"/>
      <c r="DZC3" s="31"/>
      <c r="DZD3" s="31"/>
      <c r="DZE3" s="31"/>
      <c r="DZF3" s="31"/>
      <c r="DZG3" s="31"/>
      <c r="DZH3" s="31"/>
      <c r="DZI3" s="31"/>
      <c r="DZJ3" s="31"/>
      <c r="DZK3" s="31"/>
      <c r="DZL3" s="31"/>
      <c r="DZM3" s="31"/>
      <c r="DZN3" s="31"/>
      <c r="DZO3" s="31"/>
      <c r="DZP3" s="31"/>
      <c r="DZQ3" s="31"/>
      <c r="DZR3" s="31"/>
      <c r="DZS3" s="31"/>
      <c r="DZT3" s="31"/>
      <c r="DZU3" s="31"/>
      <c r="DZV3" s="31"/>
      <c r="DZW3" s="31"/>
      <c r="DZX3" s="31"/>
      <c r="DZY3" s="31"/>
      <c r="DZZ3" s="31"/>
      <c r="EAA3" s="31"/>
      <c r="EAB3" s="31"/>
      <c r="EAC3" s="31"/>
      <c r="EAD3" s="31"/>
      <c r="EAE3" s="31"/>
      <c r="EAF3" s="31"/>
      <c r="EAG3" s="31"/>
      <c r="EAH3" s="31"/>
      <c r="EAI3" s="31"/>
      <c r="EAJ3" s="31"/>
      <c r="EAK3" s="31"/>
      <c r="EAL3" s="31"/>
      <c r="EAM3" s="31"/>
      <c r="EAN3" s="31"/>
      <c r="EAO3" s="31"/>
      <c r="EAP3" s="31"/>
      <c r="EAQ3" s="31"/>
      <c r="EAR3" s="31"/>
      <c r="EAS3" s="31"/>
      <c r="EAT3" s="31"/>
      <c r="EAU3" s="31"/>
      <c r="EAV3" s="31"/>
      <c r="EAW3" s="31"/>
      <c r="EAX3" s="31"/>
      <c r="EAY3" s="31"/>
      <c r="EAZ3" s="31"/>
      <c r="EBA3" s="31"/>
      <c r="EBB3" s="31"/>
      <c r="EBC3" s="31"/>
      <c r="EBD3" s="31"/>
      <c r="EBE3" s="31"/>
      <c r="EBF3" s="31"/>
      <c r="EBG3" s="31"/>
      <c r="EBH3" s="31"/>
      <c r="EBI3" s="31"/>
      <c r="EBJ3" s="31"/>
      <c r="EBK3" s="31"/>
      <c r="EBL3" s="31"/>
      <c r="EBM3" s="31"/>
      <c r="EBN3" s="31"/>
      <c r="EBO3" s="31"/>
      <c r="EBP3" s="31"/>
      <c r="EBQ3" s="31"/>
      <c r="EBR3" s="31"/>
      <c r="EBS3" s="31"/>
      <c r="EBT3" s="31"/>
      <c r="EBU3" s="31"/>
      <c r="EBV3" s="31"/>
      <c r="EBW3" s="31"/>
      <c r="EBX3" s="31"/>
      <c r="EBY3" s="31"/>
      <c r="EBZ3" s="31"/>
      <c r="ECA3" s="31"/>
      <c r="ECB3" s="31"/>
      <c r="ECC3" s="31"/>
      <c r="ECD3" s="31"/>
      <c r="ECE3" s="31"/>
      <c r="ECF3" s="31"/>
      <c r="ECG3" s="31"/>
      <c r="ECH3" s="31"/>
      <c r="ECI3" s="31"/>
      <c r="ECJ3" s="31"/>
      <c r="ECK3" s="31"/>
      <c r="ECL3" s="31"/>
      <c r="ECM3" s="31"/>
      <c r="ECN3" s="31"/>
      <c r="ECO3" s="31"/>
      <c r="ECP3" s="31"/>
      <c r="ECQ3" s="31"/>
      <c r="ECR3" s="31"/>
      <c r="ECS3" s="31"/>
      <c r="ECT3" s="31"/>
      <c r="ECU3" s="31"/>
      <c r="ECV3" s="31"/>
      <c r="ECW3" s="31"/>
      <c r="ECX3" s="31"/>
      <c r="ECY3" s="31"/>
      <c r="ECZ3" s="31"/>
      <c r="EDA3" s="31"/>
      <c r="EDB3" s="31"/>
      <c r="EDC3" s="31"/>
      <c r="EDD3" s="31"/>
      <c r="EDE3" s="31"/>
      <c r="EDF3" s="31"/>
      <c r="EDG3" s="31"/>
      <c r="EDH3" s="31"/>
      <c r="EDI3" s="31"/>
      <c r="EDJ3" s="31"/>
      <c r="EDK3" s="31"/>
      <c r="EDL3" s="31"/>
      <c r="EDM3" s="31"/>
      <c r="EDN3" s="31"/>
      <c r="EDO3" s="31"/>
      <c r="EDP3" s="31"/>
      <c r="EDQ3" s="31"/>
      <c r="EDR3" s="31"/>
      <c r="EDS3" s="31"/>
      <c r="EDT3" s="31"/>
      <c r="EDU3" s="31"/>
      <c r="EDV3" s="31"/>
      <c r="EDW3" s="31"/>
      <c r="EDX3" s="31"/>
      <c r="EDY3" s="31"/>
      <c r="EDZ3" s="31"/>
      <c r="EEA3" s="31"/>
      <c r="EEB3" s="31"/>
      <c r="EEC3" s="31"/>
      <c r="EED3" s="31"/>
      <c r="EEE3" s="31"/>
      <c r="EEF3" s="31"/>
      <c r="EEG3" s="31"/>
      <c r="EEH3" s="31"/>
      <c r="EEI3" s="31"/>
      <c r="EEJ3" s="31"/>
      <c r="EEK3" s="31"/>
      <c r="EEL3" s="31"/>
      <c r="EEM3" s="31"/>
      <c r="EEN3" s="31"/>
      <c r="EEO3" s="31"/>
      <c r="EEP3" s="31"/>
      <c r="EEQ3" s="31"/>
      <c r="EER3" s="31"/>
      <c r="EES3" s="31"/>
      <c r="EET3" s="31"/>
      <c r="EEU3" s="31"/>
      <c r="EEV3" s="31"/>
      <c r="EEW3" s="31"/>
      <c r="EEX3" s="31"/>
      <c r="EEY3" s="31"/>
      <c r="EEZ3" s="31"/>
      <c r="EFA3" s="31"/>
      <c r="EFB3" s="31"/>
      <c r="EFC3" s="31"/>
      <c r="EFD3" s="31"/>
      <c r="EFE3" s="31"/>
      <c r="EFF3" s="31"/>
      <c r="EFG3" s="31"/>
      <c r="EFH3" s="31"/>
      <c r="EFI3" s="31"/>
      <c r="EFJ3" s="31"/>
      <c r="EFK3" s="31"/>
      <c r="EFL3" s="31"/>
      <c r="EFM3" s="31"/>
      <c r="EFN3" s="31"/>
      <c r="EFO3" s="31"/>
      <c r="EFP3" s="31"/>
      <c r="EFQ3" s="31"/>
      <c r="EFR3" s="31"/>
      <c r="EFS3" s="31"/>
      <c r="EFT3" s="31"/>
      <c r="EFU3" s="31"/>
      <c r="EFV3" s="31"/>
      <c r="EFW3" s="31"/>
      <c r="EFX3" s="31"/>
      <c r="EFY3" s="31"/>
      <c r="EFZ3" s="31"/>
      <c r="EGA3" s="31"/>
      <c r="EGB3" s="31"/>
      <c r="EGC3" s="31"/>
      <c r="EGD3" s="31"/>
      <c r="EGE3" s="31"/>
      <c r="EGF3" s="31"/>
      <c r="EGG3" s="31"/>
      <c r="EGH3" s="31"/>
      <c r="EGI3" s="31"/>
      <c r="EGJ3" s="31"/>
      <c r="EGK3" s="31"/>
      <c r="EGL3" s="31"/>
      <c r="EGM3" s="31"/>
      <c r="EGN3" s="31"/>
      <c r="EGO3" s="31"/>
      <c r="EGP3" s="31"/>
      <c r="EGQ3" s="31"/>
      <c r="EGR3" s="31"/>
      <c r="EGS3" s="31"/>
      <c r="EGT3" s="31"/>
      <c r="EGU3" s="31"/>
      <c r="EGV3" s="31"/>
      <c r="EGW3" s="31"/>
      <c r="EGX3" s="31"/>
      <c r="EGY3" s="31"/>
      <c r="EGZ3" s="31"/>
      <c r="EHA3" s="31"/>
      <c r="EHB3" s="31"/>
      <c r="EHC3" s="31"/>
      <c r="EHD3" s="31"/>
      <c r="EHE3" s="31"/>
      <c r="EHF3" s="31"/>
      <c r="EHG3" s="31"/>
      <c r="EHH3" s="31"/>
      <c r="EHI3" s="31"/>
      <c r="EHJ3" s="31"/>
      <c r="EHK3" s="31"/>
      <c r="EHL3" s="31"/>
      <c r="EHM3" s="31"/>
      <c r="EHN3" s="31"/>
      <c r="EHO3" s="31"/>
      <c r="EHP3" s="31"/>
      <c r="EHQ3" s="31"/>
      <c r="EHR3" s="31"/>
      <c r="EHS3" s="31"/>
      <c r="EHT3" s="31"/>
      <c r="EHU3" s="31"/>
      <c r="EHV3" s="31"/>
      <c r="EHW3" s="31"/>
      <c r="EHX3" s="31"/>
      <c r="EHY3" s="31"/>
      <c r="EHZ3" s="31"/>
      <c r="EIA3" s="31"/>
      <c r="EIB3" s="31"/>
      <c r="EIC3" s="31"/>
      <c r="EID3" s="31"/>
      <c r="EIE3" s="31"/>
      <c r="EIF3" s="31"/>
      <c r="EIG3" s="31"/>
      <c r="EIH3" s="31"/>
      <c r="EII3" s="31"/>
      <c r="EIJ3" s="31"/>
      <c r="EIK3" s="31"/>
      <c r="EIL3" s="31"/>
      <c r="EIM3" s="31"/>
      <c r="EIN3" s="31"/>
      <c r="EIO3" s="31"/>
      <c r="EIP3" s="31"/>
      <c r="EIQ3" s="31"/>
      <c r="EIR3" s="31"/>
      <c r="EIS3" s="31"/>
      <c r="EIT3" s="31"/>
      <c r="EIU3" s="31"/>
      <c r="EIV3" s="31"/>
      <c r="EIW3" s="31"/>
      <c r="EIX3" s="31"/>
      <c r="EIY3" s="31"/>
      <c r="EIZ3" s="31"/>
      <c r="EJA3" s="31"/>
      <c r="EJB3" s="31"/>
      <c r="EJC3" s="31"/>
      <c r="EJD3" s="31"/>
      <c r="EJE3" s="31"/>
      <c r="EJF3" s="31"/>
      <c r="EJG3" s="31"/>
      <c r="EJH3" s="31"/>
      <c r="EJI3" s="31"/>
      <c r="EJJ3" s="31"/>
      <c r="EJK3" s="31"/>
      <c r="EJL3" s="31"/>
      <c r="EJM3" s="31"/>
      <c r="EJN3" s="31"/>
      <c r="EJO3" s="31"/>
      <c r="EJP3" s="31"/>
      <c r="EJQ3" s="31"/>
      <c r="EJR3" s="31"/>
      <c r="EJS3" s="31"/>
      <c r="EJT3" s="31"/>
      <c r="EJU3" s="31"/>
      <c r="EJV3" s="31"/>
      <c r="EJW3" s="31"/>
      <c r="EJX3" s="31"/>
      <c r="EJY3" s="31"/>
      <c r="EJZ3" s="31"/>
      <c r="EKA3" s="31"/>
      <c r="EKB3" s="31"/>
      <c r="EKC3" s="31"/>
      <c r="EKD3" s="31"/>
      <c r="EKE3" s="31"/>
      <c r="EKF3" s="31"/>
      <c r="EKG3" s="31"/>
      <c r="EKH3" s="31"/>
      <c r="EKI3" s="31"/>
      <c r="EKJ3" s="31"/>
      <c r="EKK3" s="31"/>
      <c r="EKL3" s="31"/>
      <c r="EKM3" s="31"/>
      <c r="EKN3" s="31"/>
      <c r="EKO3" s="31"/>
      <c r="EKP3" s="31"/>
      <c r="EKQ3" s="31"/>
      <c r="EKR3" s="31"/>
      <c r="EKS3" s="31"/>
      <c r="EKT3" s="31"/>
      <c r="EKU3" s="31"/>
      <c r="EKV3" s="31"/>
      <c r="EKW3" s="31"/>
      <c r="EKX3" s="31"/>
      <c r="EKY3" s="31"/>
      <c r="EKZ3" s="31"/>
      <c r="ELA3" s="31"/>
      <c r="ELB3" s="31"/>
      <c r="ELC3" s="31"/>
      <c r="ELD3" s="31"/>
      <c r="ELE3" s="31"/>
      <c r="ELF3" s="31"/>
      <c r="ELG3" s="31"/>
      <c r="ELH3" s="31"/>
      <c r="ELI3" s="31"/>
      <c r="ELJ3" s="31"/>
      <c r="ELK3" s="31"/>
      <c r="ELL3" s="31"/>
      <c r="ELM3" s="31"/>
      <c r="ELN3" s="31"/>
      <c r="ELO3" s="31"/>
      <c r="ELP3" s="31"/>
      <c r="ELQ3" s="31"/>
      <c r="ELR3" s="31"/>
      <c r="ELS3" s="31"/>
      <c r="ELT3" s="31"/>
      <c r="ELU3" s="31"/>
      <c r="ELV3" s="31"/>
      <c r="ELW3" s="31"/>
      <c r="ELX3" s="31"/>
      <c r="ELY3" s="31"/>
      <c r="ELZ3" s="31"/>
      <c r="EMA3" s="31"/>
      <c r="EMB3" s="31"/>
      <c r="EMC3" s="31"/>
      <c r="EMD3" s="31"/>
      <c r="EME3" s="31"/>
      <c r="EMF3" s="31"/>
      <c r="EMG3" s="31"/>
      <c r="EMH3" s="31"/>
      <c r="EMI3" s="31"/>
      <c r="EMJ3" s="31"/>
      <c r="EMK3" s="31"/>
      <c r="EML3" s="31"/>
      <c r="EMM3" s="31"/>
      <c r="EMN3" s="31"/>
      <c r="EMO3" s="31"/>
      <c r="EMP3" s="31"/>
      <c r="EMQ3" s="31"/>
      <c r="EMR3" s="31"/>
      <c r="EMS3" s="31"/>
      <c r="EMT3" s="31"/>
      <c r="EMU3" s="31"/>
      <c r="EMV3" s="31"/>
      <c r="EMW3" s="31"/>
      <c r="EMX3" s="31"/>
      <c r="EMY3" s="31"/>
      <c r="EMZ3" s="31"/>
      <c r="ENA3" s="31"/>
      <c r="ENB3" s="31"/>
      <c r="ENC3" s="31"/>
      <c r="END3" s="31"/>
      <c r="ENE3" s="31"/>
      <c r="ENF3" s="31"/>
      <c r="ENG3" s="31"/>
      <c r="ENH3" s="31"/>
      <c r="ENI3" s="31"/>
      <c r="ENJ3" s="31"/>
      <c r="ENK3" s="31"/>
      <c r="ENL3" s="31"/>
      <c r="ENM3" s="31"/>
      <c r="ENN3" s="31"/>
      <c r="ENO3" s="31"/>
      <c r="ENP3" s="31"/>
      <c r="ENQ3" s="31"/>
      <c r="ENR3" s="31"/>
      <c r="ENS3" s="31"/>
      <c r="ENT3" s="31"/>
      <c r="ENU3" s="31"/>
      <c r="ENV3" s="31"/>
      <c r="ENW3" s="31"/>
      <c r="ENX3" s="31"/>
      <c r="ENY3" s="31"/>
      <c r="ENZ3" s="31"/>
      <c r="EOA3" s="31"/>
      <c r="EOB3" s="31"/>
      <c r="EOC3" s="31"/>
      <c r="EOD3" s="31"/>
      <c r="EOE3" s="31"/>
      <c r="EOF3" s="31"/>
      <c r="EOG3" s="31"/>
      <c r="EOH3" s="31"/>
      <c r="EOI3" s="31"/>
      <c r="EOJ3" s="31"/>
      <c r="EOK3" s="31"/>
      <c r="EOL3" s="31"/>
      <c r="EOM3" s="31"/>
      <c r="EON3" s="31"/>
      <c r="EOO3" s="31"/>
      <c r="EOP3" s="31"/>
      <c r="EOQ3" s="31"/>
      <c r="EOR3" s="31"/>
      <c r="EOS3" s="31"/>
      <c r="EOT3" s="31"/>
      <c r="EOU3" s="31"/>
      <c r="EOV3" s="31"/>
      <c r="EOW3" s="31"/>
      <c r="EOX3" s="31"/>
      <c r="EOY3" s="31"/>
      <c r="EOZ3" s="31"/>
      <c r="EPA3" s="31"/>
      <c r="EPB3" s="31"/>
      <c r="EPC3" s="31"/>
      <c r="EPD3" s="31"/>
      <c r="EPE3" s="31"/>
      <c r="EPF3" s="31"/>
      <c r="EPG3" s="31"/>
      <c r="EPH3" s="31"/>
      <c r="EPI3" s="31"/>
      <c r="EPJ3" s="31"/>
      <c r="EPK3" s="31"/>
      <c r="EPL3" s="31"/>
      <c r="EPM3" s="31"/>
      <c r="EPN3" s="31"/>
      <c r="EPO3" s="31"/>
      <c r="EPP3" s="31"/>
      <c r="EPQ3" s="31"/>
      <c r="EPR3" s="31"/>
      <c r="EPS3" s="31"/>
      <c r="EPT3" s="31"/>
      <c r="EPU3" s="31"/>
      <c r="EPV3" s="31"/>
      <c r="EPW3" s="31"/>
      <c r="EPX3" s="31"/>
      <c r="EPY3" s="31"/>
      <c r="EPZ3" s="31"/>
      <c r="EQA3" s="31"/>
      <c r="EQB3" s="31"/>
      <c r="EQC3" s="31"/>
      <c r="EQD3" s="31"/>
      <c r="EQE3" s="31"/>
      <c r="EQF3" s="31"/>
      <c r="EQG3" s="31"/>
      <c r="EQH3" s="31"/>
      <c r="EQI3" s="31"/>
      <c r="EQJ3" s="31"/>
      <c r="EQK3" s="31"/>
      <c r="EQL3" s="31"/>
      <c r="EQM3" s="31"/>
      <c r="EQN3" s="31"/>
      <c r="EQO3" s="31"/>
      <c r="EQP3" s="31"/>
      <c r="EQQ3" s="31"/>
      <c r="EQR3" s="31"/>
      <c r="EQS3" s="31"/>
      <c r="EQT3" s="31"/>
      <c r="EQU3" s="31"/>
      <c r="EQV3" s="31"/>
      <c r="EQW3" s="31"/>
      <c r="EQX3" s="31"/>
      <c r="EQY3" s="31"/>
      <c r="EQZ3" s="31"/>
      <c r="ERA3" s="31"/>
      <c r="ERB3" s="31"/>
      <c r="ERC3" s="31"/>
      <c r="ERD3" s="31"/>
      <c r="ERE3" s="31"/>
      <c r="ERF3" s="31"/>
      <c r="ERG3" s="31"/>
      <c r="ERH3" s="31"/>
      <c r="ERI3" s="31"/>
      <c r="ERJ3" s="31"/>
      <c r="ERK3" s="31"/>
      <c r="ERL3" s="31"/>
      <c r="ERM3" s="31"/>
      <c r="ERN3" s="31"/>
      <c r="ERO3" s="31"/>
      <c r="ERP3" s="31"/>
      <c r="ERQ3" s="31"/>
      <c r="ERR3" s="31"/>
      <c r="ERS3" s="31"/>
      <c r="ERT3" s="31"/>
      <c r="ERU3" s="31"/>
      <c r="ERV3" s="31"/>
      <c r="ERW3" s="31"/>
      <c r="ERX3" s="31"/>
      <c r="ERY3" s="31"/>
      <c r="ERZ3" s="31"/>
      <c r="ESA3" s="31"/>
      <c r="ESB3" s="31"/>
      <c r="ESC3" s="31"/>
      <c r="ESD3" s="31"/>
      <c r="ESE3" s="31"/>
      <c r="ESF3" s="31"/>
      <c r="ESG3" s="31"/>
      <c r="ESH3" s="31"/>
      <c r="ESI3" s="31"/>
      <c r="ESJ3" s="31"/>
      <c r="ESK3" s="31"/>
      <c r="ESL3" s="31"/>
      <c r="ESM3" s="31"/>
      <c r="ESN3" s="31"/>
      <c r="ESO3" s="31"/>
      <c r="ESP3" s="31"/>
      <c r="ESQ3" s="31"/>
      <c r="ESR3" s="31"/>
      <c r="ESS3" s="31"/>
      <c r="EST3" s="31"/>
      <c r="ESU3" s="31"/>
      <c r="ESV3" s="31"/>
      <c r="ESW3" s="31"/>
      <c r="ESX3" s="31"/>
      <c r="ESY3" s="31"/>
      <c r="ESZ3" s="31"/>
      <c r="ETA3" s="31"/>
      <c r="ETB3" s="31"/>
      <c r="ETC3" s="31"/>
      <c r="ETD3" s="31"/>
      <c r="ETE3" s="31"/>
      <c r="ETF3" s="31"/>
      <c r="ETG3" s="31"/>
      <c r="ETH3" s="31"/>
      <c r="ETI3" s="31"/>
      <c r="ETJ3" s="31"/>
      <c r="ETK3" s="31"/>
      <c r="ETL3" s="31"/>
      <c r="ETM3" s="31"/>
      <c r="ETN3" s="31"/>
      <c r="ETO3" s="31"/>
      <c r="ETP3" s="31"/>
      <c r="ETQ3" s="31"/>
      <c r="ETR3" s="31"/>
      <c r="ETS3" s="31"/>
      <c r="ETT3" s="31"/>
      <c r="ETU3" s="31"/>
      <c r="ETV3" s="31"/>
      <c r="ETW3" s="31"/>
      <c r="ETX3" s="31"/>
      <c r="ETY3" s="31"/>
      <c r="ETZ3" s="31"/>
      <c r="EUA3" s="31"/>
      <c r="EUB3" s="31"/>
      <c r="EUC3" s="31"/>
      <c r="EUD3" s="31"/>
      <c r="EUE3" s="31"/>
      <c r="EUF3" s="31"/>
      <c r="EUG3" s="31"/>
      <c r="EUH3" s="31"/>
      <c r="EUI3" s="31"/>
      <c r="EUJ3" s="31"/>
      <c r="EUK3" s="31"/>
      <c r="EUL3" s="31"/>
      <c r="EUM3" s="31"/>
      <c r="EUN3" s="31"/>
      <c r="EUO3" s="31"/>
      <c r="EUP3" s="31"/>
      <c r="EUQ3" s="31"/>
      <c r="EUR3" s="31"/>
      <c r="EUS3" s="31"/>
      <c r="EUT3" s="31"/>
      <c r="EUU3" s="31"/>
      <c r="EUV3" s="31"/>
      <c r="EUW3" s="31"/>
      <c r="EUX3" s="31"/>
      <c r="EUY3" s="31"/>
      <c r="EUZ3" s="31"/>
      <c r="EVA3" s="31"/>
      <c r="EVB3" s="31"/>
      <c r="EVC3" s="31"/>
      <c r="EVD3" s="31"/>
      <c r="EVE3" s="31"/>
      <c r="EVF3" s="31"/>
      <c r="EVG3" s="31"/>
      <c r="EVH3" s="31"/>
      <c r="EVI3" s="31"/>
      <c r="EVJ3" s="31"/>
      <c r="EVK3" s="31"/>
      <c r="EVL3" s="31"/>
      <c r="EVM3" s="31"/>
      <c r="EVN3" s="31"/>
      <c r="EVO3" s="31"/>
      <c r="EVP3" s="31"/>
      <c r="EVQ3" s="31"/>
      <c r="EVR3" s="31"/>
      <c r="EVS3" s="31"/>
      <c r="EVT3" s="31"/>
      <c r="EVU3" s="31"/>
      <c r="EVV3" s="31"/>
      <c r="EVW3" s="31"/>
      <c r="EVX3" s="31"/>
      <c r="EVY3" s="31"/>
      <c r="EVZ3" s="31"/>
      <c r="EWA3" s="31"/>
      <c r="EWB3" s="31"/>
      <c r="EWC3" s="31"/>
      <c r="EWD3" s="31"/>
      <c r="EWE3" s="31"/>
      <c r="EWF3" s="31"/>
      <c r="EWG3" s="31"/>
      <c r="EWH3" s="31"/>
      <c r="EWI3" s="31"/>
      <c r="EWJ3" s="31"/>
      <c r="EWK3" s="31"/>
      <c r="EWL3" s="31"/>
      <c r="EWM3" s="31"/>
      <c r="EWN3" s="31"/>
      <c r="EWO3" s="31"/>
      <c r="EWP3" s="31"/>
      <c r="EWQ3" s="31"/>
      <c r="EWR3" s="31"/>
      <c r="EWS3" s="31"/>
      <c r="EWT3" s="31"/>
      <c r="EWU3" s="31"/>
      <c r="EWV3" s="31"/>
      <c r="EWW3" s="31"/>
      <c r="EWX3" s="31"/>
      <c r="EWY3" s="31"/>
      <c r="EWZ3" s="31"/>
      <c r="EXA3" s="31"/>
      <c r="EXB3" s="31"/>
      <c r="EXC3" s="31"/>
      <c r="EXD3" s="31"/>
      <c r="EXE3" s="31"/>
      <c r="EXF3" s="31"/>
      <c r="EXG3" s="31"/>
      <c r="EXH3" s="31"/>
      <c r="EXI3" s="31"/>
      <c r="EXJ3" s="31"/>
      <c r="EXK3" s="31"/>
      <c r="EXL3" s="31"/>
      <c r="EXM3" s="31"/>
      <c r="EXN3" s="31"/>
      <c r="EXO3" s="31"/>
      <c r="EXP3" s="31"/>
      <c r="EXQ3" s="31"/>
      <c r="EXR3" s="31"/>
      <c r="EXS3" s="31"/>
      <c r="EXT3" s="31"/>
      <c r="EXU3" s="31"/>
      <c r="EXV3" s="31"/>
      <c r="EXW3" s="31"/>
      <c r="EXX3" s="31"/>
      <c r="EXY3" s="31"/>
      <c r="EXZ3" s="31"/>
      <c r="EYA3" s="31"/>
      <c r="EYB3" s="31"/>
      <c r="EYC3" s="31"/>
      <c r="EYD3" s="31"/>
      <c r="EYE3" s="31"/>
      <c r="EYF3" s="31"/>
      <c r="EYG3" s="31"/>
      <c r="EYH3" s="31"/>
      <c r="EYI3" s="31"/>
      <c r="EYJ3" s="31"/>
      <c r="EYK3" s="31"/>
      <c r="EYL3" s="31"/>
      <c r="EYM3" s="31"/>
      <c r="EYN3" s="31"/>
      <c r="EYO3" s="31"/>
      <c r="EYP3" s="31"/>
      <c r="EYQ3" s="31"/>
      <c r="EYR3" s="31"/>
      <c r="EYS3" s="31"/>
      <c r="EYT3" s="31"/>
      <c r="EYU3" s="31"/>
      <c r="EYV3" s="31"/>
      <c r="EYW3" s="31"/>
      <c r="EYX3" s="31"/>
      <c r="EYY3" s="31"/>
      <c r="EYZ3" s="31"/>
      <c r="EZA3" s="31"/>
      <c r="EZB3" s="31"/>
      <c r="EZC3" s="31"/>
      <c r="EZD3" s="31"/>
      <c r="EZE3" s="31"/>
      <c r="EZF3" s="31"/>
      <c r="EZG3" s="31"/>
      <c r="EZH3" s="31"/>
      <c r="EZI3" s="31"/>
      <c r="EZJ3" s="31"/>
      <c r="EZK3" s="31"/>
      <c r="EZL3" s="31"/>
      <c r="EZM3" s="31"/>
      <c r="EZN3" s="31"/>
      <c r="EZO3" s="31"/>
      <c r="EZP3" s="31"/>
      <c r="EZQ3" s="31"/>
      <c r="EZR3" s="31"/>
      <c r="EZS3" s="31"/>
      <c r="EZT3" s="31"/>
      <c r="EZU3" s="31"/>
      <c r="EZV3" s="31"/>
      <c r="EZW3" s="31"/>
      <c r="EZX3" s="31"/>
      <c r="EZY3" s="31"/>
      <c r="EZZ3" s="31"/>
      <c r="FAA3" s="31"/>
      <c r="FAB3" s="31"/>
      <c r="FAC3" s="31"/>
      <c r="FAD3" s="31"/>
      <c r="FAE3" s="31"/>
      <c r="FAF3" s="31"/>
      <c r="FAG3" s="31"/>
      <c r="FAH3" s="31"/>
      <c r="FAI3" s="31"/>
      <c r="FAJ3" s="31"/>
      <c r="FAK3" s="31"/>
      <c r="FAL3" s="31"/>
      <c r="FAM3" s="31"/>
      <c r="FAN3" s="31"/>
      <c r="FAO3" s="31"/>
      <c r="FAP3" s="31"/>
      <c r="FAQ3" s="31"/>
      <c r="FAR3" s="31"/>
      <c r="FAS3" s="31"/>
      <c r="FAT3" s="31"/>
      <c r="FAU3" s="31"/>
      <c r="FAV3" s="31"/>
      <c r="FAW3" s="31"/>
      <c r="FAX3" s="31"/>
      <c r="FAY3" s="31"/>
      <c r="FAZ3" s="31"/>
      <c r="FBA3" s="31"/>
      <c r="FBB3" s="31"/>
      <c r="FBC3" s="31"/>
      <c r="FBD3" s="31"/>
      <c r="FBE3" s="31"/>
      <c r="FBF3" s="31"/>
      <c r="FBG3" s="31"/>
      <c r="FBH3" s="31"/>
      <c r="FBI3" s="31"/>
      <c r="FBJ3" s="31"/>
      <c r="FBK3" s="31"/>
      <c r="FBL3" s="31"/>
      <c r="FBM3" s="31"/>
      <c r="FBN3" s="31"/>
      <c r="FBO3" s="31"/>
      <c r="FBP3" s="31"/>
      <c r="FBQ3" s="31"/>
      <c r="FBR3" s="31"/>
      <c r="FBS3" s="31"/>
      <c r="FBT3" s="31"/>
      <c r="FBU3" s="31"/>
      <c r="FBV3" s="31"/>
      <c r="FBW3" s="31"/>
      <c r="FBX3" s="31"/>
      <c r="FBY3" s="31"/>
      <c r="FBZ3" s="31"/>
      <c r="FCA3" s="31"/>
      <c r="FCB3" s="31"/>
      <c r="FCC3" s="31"/>
      <c r="FCD3" s="31"/>
      <c r="FCE3" s="31"/>
      <c r="FCF3" s="31"/>
      <c r="FCG3" s="31"/>
      <c r="FCH3" s="31"/>
      <c r="FCI3" s="31"/>
      <c r="FCJ3" s="31"/>
      <c r="FCK3" s="31"/>
      <c r="FCL3" s="31"/>
      <c r="FCM3" s="31"/>
      <c r="FCN3" s="31"/>
      <c r="FCO3" s="31"/>
      <c r="FCP3" s="31"/>
      <c r="FCQ3" s="31"/>
      <c r="FCR3" s="31"/>
      <c r="FCS3" s="31"/>
      <c r="FCT3" s="31"/>
      <c r="FCU3" s="31"/>
      <c r="FCV3" s="31"/>
      <c r="FCW3" s="31"/>
      <c r="FCX3" s="31"/>
      <c r="FCY3" s="31"/>
      <c r="FCZ3" s="31"/>
      <c r="FDA3" s="31"/>
      <c r="FDB3" s="31"/>
      <c r="FDC3" s="31"/>
      <c r="FDD3" s="31"/>
      <c r="FDE3" s="31"/>
      <c r="FDF3" s="31"/>
      <c r="FDG3" s="31"/>
      <c r="FDH3" s="31"/>
      <c r="FDI3" s="31"/>
      <c r="FDJ3" s="31"/>
      <c r="FDK3" s="31"/>
      <c r="FDL3" s="31"/>
      <c r="FDM3" s="31"/>
      <c r="FDN3" s="31"/>
      <c r="FDO3" s="31"/>
      <c r="FDP3" s="31"/>
      <c r="FDQ3" s="31"/>
      <c r="FDR3" s="31"/>
      <c r="FDS3" s="31"/>
      <c r="FDT3" s="31"/>
      <c r="FDU3" s="31"/>
      <c r="FDV3" s="31"/>
      <c r="FDW3" s="31"/>
      <c r="FDX3" s="31"/>
      <c r="FDY3" s="31"/>
      <c r="FDZ3" s="31"/>
      <c r="FEA3" s="31"/>
      <c r="FEB3" s="31"/>
      <c r="FEC3" s="31"/>
      <c r="FED3" s="31"/>
      <c r="FEE3" s="31"/>
      <c r="FEF3" s="31"/>
      <c r="FEG3" s="31"/>
      <c r="FEH3" s="31"/>
      <c r="FEI3" s="31"/>
      <c r="FEJ3" s="31"/>
      <c r="FEK3" s="31"/>
      <c r="FEL3" s="31"/>
      <c r="FEM3" s="31"/>
      <c r="FEN3" s="31"/>
      <c r="FEO3" s="31"/>
      <c r="FEP3" s="31"/>
      <c r="FEQ3" s="31"/>
      <c r="FER3" s="31"/>
      <c r="FES3" s="31"/>
      <c r="FET3" s="31"/>
      <c r="FEU3" s="31"/>
      <c r="FEV3" s="31"/>
      <c r="FEW3" s="31"/>
      <c r="FEX3" s="31"/>
      <c r="FEY3" s="31"/>
      <c r="FEZ3" s="31"/>
      <c r="FFA3" s="31"/>
      <c r="FFB3" s="31"/>
      <c r="FFC3" s="31"/>
      <c r="FFD3" s="31"/>
      <c r="FFE3" s="31"/>
      <c r="FFF3" s="31"/>
      <c r="FFG3" s="31"/>
      <c r="FFH3" s="31"/>
      <c r="FFI3" s="31"/>
      <c r="FFJ3" s="31"/>
      <c r="FFK3" s="31"/>
      <c r="FFL3" s="31"/>
      <c r="FFM3" s="31"/>
      <c r="FFN3" s="31"/>
      <c r="FFO3" s="31"/>
      <c r="FFP3" s="31"/>
      <c r="FFQ3" s="31"/>
      <c r="FFR3" s="31"/>
      <c r="FFS3" s="31"/>
      <c r="FFT3" s="31"/>
      <c r="FFU3" s="31"/>
      <c r="FFV3" s="31"/>
      <c r="FFW3" s="31"/>
      <c r="FFX3" s="31"/>
      <c r="FFY3" s="31"/>
      <c r="FFZ3" s="31"/>
      <c r="FGA3" s="31"/>
      <c r="FGB3" s="31"/>
      <c r="FGC3" s="31"/>
      <c r="FGD3" s="31"/>
      <c r="FGE3" s="31"/>
      <c r="FGF3" s="31"/>
      <c r="FGG3" s="31"/>
      <c r="FGH3" s="31"/>
      <c r="FGI3" s="31"/>
      <c r="FGJ3" s="31"/>
      <c r="FGK3" s="31"/>
      <c r="FGL3" s="31"/>
      <c r="FGM3" s="31"/>
      <c r="FGN3" s="31"/>
      <c r="FGO3" s="31"/>
      <c r="FGP3" s="31"/>
      <c r="FGQ3" s="31"/>
      <c r="FGR3" s="31"/>
      <c r="FGS3" s="31"/>
      <c r="FGT3" s="31"/>
      <c r="FGU3" s="31"/>
      <c r="FGV3" s="31"/>
      <c r="FGW3" s="31"/>
      <c r="FGX3" s="31"/>
      <c r="FGY3" s="31"/>
      <c r="FGZ3" s="31"/>
      <c r="FHA3" s="31"/>
      <c r="FHB3" s="31"/>
      <c r="FHC3" s="31"/>
      <c r="FHD3" s="31"/>
      <c r="FHE3" s="31"/>
      <c r="FHF3" s="31"/>
      <c r="FHG3" s="31"/>
      <c r="FHH3" s="31"/>
      <c r="FHI3" s="31"/>
      <c r="FHJ3" s="31"/>
      <c r="FHK3" s="31"/>
      <c r="FHL3" s="31"/>
      <c r="FHM3" s="31"/>
      <c r="FHN3" s="31"/>
      <c r="FHO3" s="31"/>
      <c r="FHP3" s="31"/>
      <c r="FHQ3" s="31"/>
      <c r="FHR3" s="31"/>
      <c r="FHS3" s="31"/>
      <c r="FHT3" s="31"/>
      <c r="FHU3" s="31"/>
      <c r="FHV3" s="31"/>
      <c r="FHW3" s="31"/>
      <c r="FHX3" s="31"/>
      <c r="FHY3" s="31"/>
      <c r="FHZ3" s="31"/>
      <c r="FIA3" s="31"/>
      <c r="FIB3" s="31"/>
      <c r="FIC3" s="31"/>
      <c r="FID3" s="31"/>
      <c r="FIE3" s="31"/>
      <c r="FIF3" s="31"/>
      <c r="FIG3" s="31"/>
      <c r="FIH3" s="31"/>
      <c r="FII3" s="31"/>
      <c r="FIJ3" s="31"/>
      <c r="FIK3" s="31"/>
      <c r="FIL3" s="31"/>
      <c r="FIM3" s="31"/>
      <c r="FIN3" s="31"/>
      <c r="FIO3" s="31"/>
      <c r="FIP3" s="31"/>
      <c r="FIQ3" s="31"/>
      <c r="FIR3" s="31"/>
      <c r="FIS3" s="31"/>
      <c r="FIT3" s="31"/>
      <c r="FIU3" s="31"/>
      <c r="FIV3" s="31"/>
      <c r="FIW3" s="31"/>
      <c r="FIX3" s="31"/>
      <c r="FIY3" s="31"/>
      <c r="FIZ3" s="31"/>
      <c r="FJA3" s="31"/>
      <c r="FJB3" s="31"/>
      <c r="FJC3" s="31"/>
      <c r="FJD3" s="31"/>
      <c r="FJE3" s="31"/>
      <c r="FJF3" s="31"/>
      <c r="FJG3" s="31"/>
      <c r="FJH3" s="31"/>
      <c r="FJI3" s="31"/>
      <c r="FJJ3" s="31"/>
      <c r="FJK3" s="31"/>
      <c r="FJL3" s="31"/>
      <c r="FJM3" s="31"/>
      <c r="FJN3" s="31"/>
      <c r="FJO3" s="31"/>
      <c r="FJP3" s="31"/>
      <c r="FJQ3" s="31"/>
      <c r="FJR3" s="31"/>
      <c r="FJS3" s="31"/>
      <c r="FJT3" s="31"/>
      <c r="FJU3" s="31"/>
      <c r="FJV3" s="31"/>
      <c r="FJW3" s="31"/>
      <c r="FJX3" s="31"/>
      <c r="FJY3" s="31"/>
      <c r="FJZ3" s="31"/>
      <c r="FKA3" s="31"/>
      <c r="FKB3" s="31"/>
      <c r="FKC3" s="31"/>
      <c r="FKD3" s="31"/>
      <c r="FKE3" s="31"/>
      <c r="FKF3" s="31"/>
      <c r="FKG3" s="31"/>
      <c r="FKH3" s="31"/>
      <c r="FKI3" s="31"/>
      <c r="FKJ3" s="31"/>
      <c r="FKK3" s="31"/>
      <c r="FKL3" s="31"/>
      <c r="FKM3" s="31"/>
      <c r="FKN3" s="31"/>
      <c r="FKO3" s="31"/>
      <c r="FKP3" s="31"/>
      <c r="FKQ3" s="31"/>
      <c r="FKR3" s="31"/>
      <c r="FKS3" s="31"/>
      <c r="FKT3" s="31"/>
      <c r="FKU3" s="31"/>
      <c r="FKV3" s="31"/>
      <c r="FKW3" s="31"/>
      <c r="FKX3" s="31"/>
      <c r="FKY3" s="31"/>
      <c r="FKZ3" s="31"/>
      <c r="FLA3" s="31"/>
      <c r="FLB3" s="31"/>
      <c r="FLC3" s="31"/>
      <c r="FLD3" s="31"/>
      <c r="FLE3" s="31"/>
      <c r="FLF3" s="31"/>
      <c r="FLG3" s="31"/>
      <c r="FLH3" s="31"/>
      <c r="FLI3" s="31"/>
      <c r="FLJ3" s="31"/>
      <c r="FLK3" s="31"/>
      <c r="FLL3" s="31"/>
      <c r="FLM3" s="31"/>
      <c r="FLN3" s="31"/>
      <c r="FLO3" s="31"/>
      <c r="FLP3" s="31"/>
      <c r="FLQ3" s="31"/>
      <c r="FLR3" s="31"/>
      <c r="FLS3" s="31"/>
      <c r="FLT3" s="31"/>
      <c r="FLU3" s="31"/>
      <c r="FLV3" s="31"/>
      <c r="FLW3" s="31"/>
      <c r="FLX3" s="31"/>
      <c r="FLY3" s="31"/>
      <c r="FLZ3" s="31"/>
      <c r="FMA3" s="31"/>
      <c r="FMB3" s="31"/>
      <c r="FMC3" s="31"/>
      <c r="FMD3" s="31"/>
      <c r="FME3" s="31"/>
      <c r="FMF3" s="31"/>
      <c r="FMG3" s="31"/>
      <c r="FMH3" s="31"/>
      <c r="FMI3" s="31"/>
      <c r="FMJ3" s="31"/>
      <c r="FMK3" s="31"/>
      <c r="FML3" s="31"/>
      <c r="FMM3" s="31"/>
      <c r="FMN3" s="31"/>
      <c r="FMO3" s="31"/>
      <c r="FMP3" s="31"/>
      <c r="FMQ3" s="31"/>
      <c r="FMR3" s="31"/>
      <c r="FMS3" s="31"/>
      <c r="FMT3" s="31"/>
      <c r="FMU3" s="31"/>
      <c r="FMV3" s="31"/>
      <c r="FMW3" s="31"/>
      <c r="FMX3" s="31"/>
      <c r="FMY3" s="31"/>
      <c r="FMZ3" s="31"/>
      <c r="FNA3" s="31"/>
      <c r="FNB3" s="31"/>
      <c r="FNC3" s="31"/>
      <c r="FND3" s="31"/>
      <c r="FNE3" s="31"/>
      <c r="FNF3" s="31"/>
      <c r="FNG3" s="31"/>
      <c r="FNH3" s="31"/>
      <c r="FNI3" s="31"/>
      <c r="FNJ3" s="31"/>
      <c r="FNK3" s="31"/>
      <c r="FNL3" s="31"/>
      <c r="FNM3" s="31"/>
      <c r="FNN3" s="31"/>
      <c r="FNO3" s="31"/>
      <c r="FNP3" s="31"/>
      <c r="FNQ3" s="31"/>
      <c r="FNR3" s="31"/>
      <c r="FNS3" s="31"/>
      <c r="FNT3" s="31"/>
      <c r="FNU3" s="31"/>
      <c r="FNV3" s="31"/>
      <c r="FNW3" s="31"/>
      <c r="FNX3" s="31"/>
      <c r="FNY3" s="31"/>
      <c r="FNZ3" s="31"/>
      <c r="FOA3" s="31"/>
      <c r="FOB3" s="31"/>
      <c r="FOC3" s="31"/>
      <c r="FOD3" s="31"/>
      <c r="FOE3" s="31"/>
      <c r="FOF3" s="31"/>
      <c r="FOG3" s="31"/>
      <c r="FOH3" s="31"/>
      <c r="FOI3" s="31"/>
      <c r="FOJ3" s="31"/>
      <c r="FOK3" s="31"/>
      <c r="FOL3" s="31"/>
      <c r="FOM3" s="31"/>
      <c r="FON3" s="31"/>
      <c r="FOO3" s="31"/>
      <c r="FOP3" s="31"/>
      <c r="FOQ3" s="31"/>
      <c r="FOR3" s="31"/>
      <c r="FOS3" s="31"/>
      <c r="FOT3" s="31"/>
      <c r="FOU3" s="31"/>
      <c r="FOV3" s="31"/>
      <c r="FOW3" s="31"/>
      <c r="FOX3" s="31"/>
      <c r="FOY3" s="31"/>
      <c r="FOZ3" s="31"/>
      <c r="FPA3" s="31"/>
      <c r="FPB3" s="31"/>
      <c r="FPC3" s="31"/>
      <c r="FPD3" s="31"/>
      <c r="FPE3" s="31"/>
      <c r="FPF3" s="31"/>
      <c r="FPG3" s="31"/>
      <c r="FPH3" s="31"/>
      <c r="FPI3" s="31"/>
      <c r="FPJ3" s="31"/>
      <c r="FPK3" s="31"/>
      <c r="FPL3" s="31"/>
      <c r="FPM3" s="31"/>
      <c r="FPN3" s="31"/>
      <c r="FPO3" s="31"/>
      <c r="FPP3" s="31"/>
      <c r="FPQ3" s="31"/>
      <c r="FPR3" s="31"/>
      <c r="FPS3" s="31"/>
      <c r="FPT3" s="31"/>
      <c r="FPU3" s="31"/>
      <c r="FPV3" s="31"/>
      <c r="FPW3" s="31"/>
      <c r="FPX3" s="31"/>
      <c r="FPY3" s="31"/>
      <c r="FPZ3" s="31"/>
      <c r="FQA3" s="31"/>
      <c r="FQB3" s="31"/>
      <c r="FQC3" s="31"/>
      <c r="FQD3" s="31"/>
      <c r="FQE3" s="31"/>
      <c r="FQF3" s="31"/>
      <c r="FQG3" s="31"/>
      <c r="FQH3" s="31"/>
      <c r="FQI3" s="31"/>
      <c r="FQJ3" s="31"/>
      <c r="FQK3" s="31"/>
      <c r="FQL3" s="31"/>
      <c r="FQM3" s="31"/>
      <c r="FQN3" s="31"/>
      <c r="FQO3" s="31"/>
      <c r="FQP3" s="31"/>
      <c r="FQQ3" s="31"/>
      <c r="FQR3" s="31"/>
      <c r="FQS3" s="31"/>
      <c r="FQT3" s="31"/>
      <c r="FQU3" s="31"/>
      <c r="FQV3" s="31"/>
      <c r="FQW3" s="31"/>
      <c r="FQX3" s="31"/>
      <c r="FQY3" s="31"/>
      <c r="FQZ3" s="31"/>
      <c r="FRA3" s="31"/>
      <c r="FRB3" s="31"/>
      <c r="FRC3" s="31"/>
      <c r="FRD3" s="31"/>
      <c r="FRE3" s="31"/>
      <c r="FRF3" s="31"/>
      <c r="FRG3" s="31"/>
      <c r="FRH3" s="31"/>
      <c r="FRI3" s="31"/>
      <c r="FRJ3" s="31"/>
      <c r="FRK3" s="31"/>
      <c r="FRL3" s="31"/>
      <c r="FRM3" s="31"/>
      <c r="FRN3" s="31"/>
      <c r="FRO3" s="31"/>
      <c r="FRP3" s="31"/>
      <c r="FRQ3" s="31"/>
      <c r="FRR3" s="31"/>
      <c r="FRS3" s="31"/>
      <c r="FRT3" s="31"/>
      <c r="FRU3" s="31"/>
      <c r="FRV3" s="31"/>
      <c r="FRW3" s="31"/>
      <c r="FRX3" s="31"/>
      <c r="FRY3" s="31"/>
      <c r="FRZ3" s="31"/>
      <c r="FSA3" s="31"/>
      <c r="FSB3" s="31"/>
      <c r="FSC3" s="31"/>
      <c r="FSD3" s="31"/>
      <c r="FSE3" s="31"/>
      <c r="FSF3" s="31"/>
      <c r="FSG3" s="31"/>
      <c r="FSH3" s="31"/>
      <c r="FSI3" s="31"/>
      <c r="FSJ3" s="31"/>
      <c r="FSK3" s="31"/>
      <c r="FSL3" s="31"/>
      <c r="FSM3" s="31"/>
      <c r="FSN3" s="31"/>
      <c r="FSO3" s="31"/>
      <c r="FSP3" s="31"/>
      <c r="FSQ3" s="31"/>
      <c r="FSR3" s="31"/>
      <c r="FSS3" s="31"/>
      <c r="FST3" s="31"/>
      <c r="FSU3" s="31"/>
      <c r="FSV3" s="31"/>
      <c r="FSW3" s="31"/>
      <c r="FSX3" s="31"/>
      <c r="FSY3" s="31"/>
      <c r="FSZ3" s="31"/>
      <c r="FTA3" s="31"/>
      <c r="FTB3" s="31"/>
      <c r="FTC3" s="31"/>
      <c r="FTD3" s="31"/>
      <c r="FTE3" s="31"/>
      <c r="FTF3" s="31"/>
      <c r="FTG3" s="31"/>
      <c r="FTH3" s="31"/>
      <c r="FTI3" s="31"/>
      <c r="FTJ3" s="31"/>
      <c r="FTK3" s="31"/>
      <c r="FTL3" s="31"/>
      <c r="FTM3" s="31"/>
      <c r="FTN3" s="31"/>
      <c r="FTO3" s="31"/>
      <c r="FTP3" s="31"/>
      <c r="FTQ3" s="31"/>
      <c r="FTR3" s="31"/>
      <c r="FTS3" s="31"/>
      <c r="FTT3" s="31"/>
      <c r="FTU3" s="31"/>
      <c r="FTV3" s="31"/>
      <c r="FTW3" s="31"/>
      <c r="FTX3" s="31"/>
      <c r="FTY3" s="31"/>
      <c r="FTZ3" s="31"/>
      <c r="FUA3" s="31"/>
      <c r="FUB3" s="31"/>
      <c r="FUC3" s="31"/>
      <c r="FUD3" s="31"/>
      <c r="FUE3" s="31"/>
      <c r="FUF3" s="31"/>
      <c r="FUG3" s="31"/>
      <c r="FUH3" s="31"/>
      <c r="FUI3" s="31"/>
      <c r="FUJ3" s="31"/>
      <c r="FUK3" s="31"/>
      <c r="FUL3" s="31"/>
      <c r="FUM3" s="31"/>
      <c r="FUN3" s="31"/>
      <c r="FUO3" s="31"/>
      <c r="FUP3" s="31"/>
      <c r="FUQ3" s="31"/>
      <c r="FUR3" s="31"/>
      <c r="FUS3" s="31"/>
      <c r="FUT3" s="31"/>
      <c r="FUU3" s="31"/>
      <c r="FUV3" s="31"/>
      <c r="FUW3" s="31"/>
      <c r="FUX3" s="31"/>
      <c r="FUY3" s="31"/>
      <c r="FUZ3" s="31"/>
      <c r="FVA3" s="31"/>
      <c r="FVB3" s="31"/>
      <c r="FVC3" s="31"/>
      <c r="FVD3" s="31"/>
      <c r="FVE3" s="31"/>
      <c r="FVF3" s="31"/>
      <c r="FVG3" s="31"/>
      <c r="FVH3" s="31"/>
      <c r="FVI3" s="31"/>
      <c r="FVJ3" s="31"/>
      <c r="FVK3" s="31"/>
      <c r="FVL3" s="31"/>
      <c r="FVM3" s="31"/>
      <c r="FVN3" s="31"/>
      <c r="FVO3" s="31"/>
      <c r="FVP3" s="31"/>
      <c r="FVQ3" s="31"/>
      <c r="FVR3" s="31"/>
      <c r="FVS3" s="31"/>
      <c r="FVT3" s="31"/>
      <c r="FVU3" s="31"/>
      <c r="FVV3" s="31"/>
      <c r="FVW3" s="31"/>
      <c r="FVX3" s="31"/>
      <c r="FVY3" s="31"/>
      <c r="FVZ3" s="31"/>
      <c r="FWA3" s="31"/>
      <c r="FWB3" s="31"/>
      <c r="FWC3" s="31"/>
      <c r="FWD3" s="31"/>
      <c r="FWE3" s="31"/>
      <c r="FWF3" s="31"/>
      <c r="FWG3" s="31"/>
      <c r="FWH3" s="31"/>
      <c r="FWI3" s="31"/>
      <c r="FWJ3" s="31"/>
      <c r="FWK3" s="31"/>
      <c r="FWL3" s="31"/>
      <c r="FWM3" s="31"/>
      <c r="FWN3" s="31"/>
      <c r="FWO3" s="31"/>
      <c r="FWP3" s="31"/>
      <c r="FWQ3" s="31"/>
      <c r="FWR3" s="31"/>
      <c r="FWS3" s="31"/>
      <c r="FWT3" s="31"/>
      <c r="FWU3" s="31"/>
      <c r="FWV3" s="31"/>
      <c r="FWW3" s="31"/>
      <c r="FWX3" s="31"/>
      <c r="FWY3" s="31"/>
      <c r="FWZ3" s="31"/>
      <c r="FXA3" s="31"/>
      <c r="FXB3" s="31"/>
      <c r="FXC3" s="31"/>
      <c r="FXD3" s="31"/>
      <c r="FXE3" s="31"/>
      <c r="FXF3" s="31"/>
      <c r="FXG3" s="31"/>
      <c r="FXH3" s="31"/>
      <c r="FXI3" s="31"/>
      <c r="FXJ3" s="31"/>
      <c r="FXK3" s="31"/>
      <c r="FXL3" s="31"/>
      <c r="FXM3" s="31"/>
      <c r="FXN3" s="31"/>
      <c r="FXO3" s="31"/>
      <c r="FXP3" s="31"/>
      <c r="FXQ3" s="31"/>
      <c r="FXR3" s="31"/>
      <c r="FXS3" s="31"/>
      <c r="FXT3" s="31"/>
      <c r="FXU3" s="31"/>
      <c r="FXV3" s="31"/>
      <c r="FXW3" s="31"/>
      <c r="FXX3" s="31"/>
      <c r="FXY3" s="31"/>
      <c r="FXZ3" s="31"/>
      <c r="FYA3" s="31"/>
      <c r="FYB3" s="31"/>
      <c r="FYC3" s="31"/>
      <c r="FYD3" s="31"/>
      <c r="FYE3" s="31"/>
      <c r="FYF3" s="31"/>
      <c r="FYG3" s="31"/>
      <c r="FYH3" s="31"/>
      <c r="FYI3" s="31"/>
      <c r="FYJ3" s="31"/>
      <c r="FYK3" s="31"/>
      <c r="FYL3" s="31"/>
      <c r="FYM3" s="31"/>
      <c r="FYN3" s="31"/>
      <c r="FYO3" s="31"/>
      <c r="FYP3" s="31"/>
      <c r="FYQ3" s="31"/>
      <c r="FYR3" s="31"/>
      <c r="FYS3" s="31"/>
      <c r="FYT3" s="31"/>
      <c r="FYU3" s="31"/>
      <c r="FYV3" s="31"/>
      <c r="FYW3" s="31"/>
      <c r="FYX3" s="31"/>
      <c r="FYY3" s="31"/>
      <c r="FYZ3" s="31"/>
      <c r="FZA3" s="31"/>
      <c r="FZB3" s="31"/>
      <c r="FZC3" s="31"/>
      <c r="FZD3" s="31"/>
      <c r="FZE3" s="31"/>
      <c r="FZF3" s="31"/>
      <c r="FZG3" s="31"/>
      <c r="FZH3" s="31"/>
      <c r="FZI3" s="31"/>
      <c r="FZJ3" s="31"/>
      <c r="FZK3" s="31"/>
      <c r="FZL3" s="31"/>
      <c r="FZM3" s="31"/>
      <c r="FZN3" s="31"/>
      <c r="FZO3" s="31"/>
      <c r="FZP3" s="31"/>
      <c r="FZQ3" s="31"/>
      <c r="FZR3" s="31"/>
      <c r="FZS3" s="31"/>
      <c r="FZT3" s="31"/>
      <c r="FZU3" s="31"/>
      <c r="FZV3" s="31"/>
      <c r="FZW3" s="31"/>
      <c r="FZX3" s="31"/>
      <c r="FZY3" s="31"/>
      <c r="FZZ3" s="31"/>
      <c r="GAA3" s="31"/>
      <c r="GAB3" s="31"/>
      <c r="GAC3" s="31"/>
      <c r="GAD3" s="31"/>
      <c r="GAE3" s="31"/>
      <c r="GAF3" s="31"/>
      <c r="GAG3" s="31"/>
      <c r="GAH3" s="31"/>
      <c r="GAI3" s="31"/>
      <c r="GAJ3" s="31"/>
      <c r="GAK3" s="31"/>
      <c r="GAL3" s="31"/>
      <c r="GAM3" s="31"/>
      <c r="GAN3" s="31"/>
      <c r="GAO3" s="31"/>
      <c r="GAP3" s="31"/>
      <c r="GAQ3" s="31"/>
      <c r="GAR3" s="31"/>
      <c r="GAS3" s="31"/>
      <c r="GAT3" s="31"/>
      <c r="GAU3" s="31"/>
      <c r="GAV3" s="31"/>
      <c r="GAW3" s="31"/>
      <c r="GAX3" s="31"/>
      <c r="GAY3" s="31"/>
      <c r="GAZ3" s="31"/>
      <c r="GBA3" s="31"/>
      <c r="GBB3" s="31"/>
      <c r="GBC3" s="31"/>
      <c r="GBD3" s="31"/>
      <c r="GBE3" s="31"/>
      <c r="GBF3" s="31"/>
      <c r="GBG3" s="31"/>
      <c r="GBH3" s="31"/>
      <c r="GBI3" s="31"/>
      <c r="GBJ3" s="31"/>
      <c r="GBK3" s="31"/>
      <c r="GBL3" s="31"/>
      <c r="GBM3" s="31"/>
      <c r="GBN3" s="31"/>
      <c r="GBO3" s="31"/>
      <c r="GBP3" s="31"/>
      <c r="GBQ3" s="31"/>
      <c r="GBR3" s="31"/>
      <c r="GBS3" s="31"/>
      <c r="GBT3" s="31"/>
      <c r="GBU3" s="31"/>
      <c r="GBV3" s="31"/>
      <c r="GBW3" s="31"/>
      <c r="GBX3" s="31"/>
      <c r="GBY3" s="31"/>
      <c r="GBZ3" s="31"/>
      <c r="GCA3" s="31"/>
      <c r="GCB3" s="31"/>
      <c r="GCC3" s="31"/>
      <c r="GCD3" s="31"/>
      <c r="GCE3" s="31"/>
      <c r="GCF3" s="31"/>
      <c r="GCG3" s="31"/>
      <c r="GCH3" s="31"/>
      <c r="GCI3" s="31"/>
      <c r="GCJ3" s="31"/>
      <c r="GCK3" s="31"/>
      <c r="GCL3" s="31"/>
      <c r="GCM3" s="31"/>
      <c r="GCN3" s="31"/>
      <c r="GCO3" s="31"/>
      <c r="GCP3" s="31"/>
      <c r="GCQ3" s="31"/>
      <c r="GCR3" s="31"/>
      <c r="GCS3" s="31"/>
      <c r="GCT3" s="31"/>
      <c r="GCU3" s="31"/>
      <c r="GCV3" s="31"/>
      <c r="GCW3" s="31"/>
      <c r="GCX3" s="31"/>
      <c r="GCY3" s="31"/>
      <c r="GCZ3" s="31"/>
      <c r="GDA3" s="31"/>
      <c r="GDB3" s="31"/>
      <c r="GDC3" s="31"/>
      <c r="GDD3" s="31"/>
      <c r="GDE3" s="31"/>
      <c r="GDF3" s="31"/>
      <c r="GDG3" s="31"/>
      <c r="GDH3" s="31"/>
      <c r="GDI3" s="31"/>
      <c r="GDJ3" s="31"/>
      <c r="GDK3" s="31"/>
      <c r="GDL3" s="31"/>
      <c r="GDM3" s="31"/>
      <c r="GDN3" s="31"/>
      <c r="GDO3" s="31"/>
      <c r="GDP3" s="31"/>
      <c r="GDQ3" s="31"/>
      <c r="GDR3" s="31"/>
      <c r="GDS3" s="31"/>
      <c r="GDT3" s="31"/>
      <c r="GDU3" s="31"/>
      <c r="GDV3" s="31"/>
      <c r="GDW3" s="31"/>
      <c r="GDX3" s="31"/>
      <c r="GDY3" s="31"/>
      <c r="GDZ3" s="31"/>
      <c r="GEA3" s="31"/>
      <c r="GEB3" s="31"/>
      <c r="GEC3" s="31"/>
      <c r="GED3" s="31"/>
      <c r="GEE3" s="31"/>
      <c r="GEF3" s="31"/>
      <c r="GEG3" s="31"/>
      <c r="GEH3" s="31"/>
      <c r="GEI3" s="31"/>
      <c r="GEJ3" s="31"/>
      <c r="GEK3" s="31"/>
      <c r="GEL3" s="31"/>
      <c r="GEM3" s="31"/>
      <c r="GEN3" s="31"/>
      <c r="GEO3" s="31"/>
      <c r="GEP3" s="31"/>
      <c r="GEQ3" s="31"/>
      <c r="GER3" s="31"/>
      <c r="GES3" s="31"/>
      <c r="GET3" s="31"/>
      <c r="GEU3" s="31"/>
      <c r="GEV3" s="31"/>
      <c r="GEW3" s="31"/>
      <c r="GEX3" s="31"/>
      <c r="GEY3" s="31"/>
      <c r="GEZ3" s="31"/>
      <c r="GFA3" s="31"/>
      <c r="GFB3" s="31"/>
      <c r="GFC3" s="31"/>
      <c r="GFD3" s="31"/>
      <c r="GFE3" s="31"/>
      <c r="GFF3" s="31"/>
      <c r="GFG3" s="31"/>
      <c r="GFH3" s="31"/>
      <c r="GFI3" s="31"/>
      <c r="GFJ3" s="31"/>
      <c r="GFK3" s="31"/>
      <c r="GFL3" s="31"/>
      <c r="GFM3" s="31"/>
      <c r="GFN3" s="31"/>
      <c r="GFO3" s="31"/>
      <c r="GFP3" s="31"/>
      <c r="GFQ3" s="31"/>
      <c r="GFR3" s="31"/>
      <c r="GFS3" s="31"/>
      <c r="GFT3" s="31"/>
      <c r="GFU3" s="31"/>
      <c r="GFV3" s="31"/>
      <c r="GFW3" s="31"/>
      <c r="GFX3" s="31"/>
      <c r="GFY3" s="31"/>
      <c r="GFZ3" s="31"/>
      <c r="GGA3" s="31"/>
      <c r="GGB3" s="31"/>
      <c r="GGC3" s="31"/>
      <c r="GGD3" s="31"/>
      <c r="GGE3" s="31"/>
      <c r="GGF3" s="31"/>
      <c r="GGG3" s="31"/>
      <c r="GGH3" s="31"/>
      <c r="GGI3" s="31"/>
      <c r="GGJ3" s="31"/>
      <c r="GGK3" s="31"/>
      <c r="GGL3" s="31"/>
      <c r="GGM3" s="31"/>
      <c r="GGN3" s="31"/>
      <c r="GGO3" s="31"/>
      <c r="GGP3" s="31"/>
      <c r="GGQ3" s="31"/>
      <c r="GGR3" s="31"/>
      <c r="GGS3" s="31"/>
      <c r="GGT3" s="31"/>
      <c r="GGU3" s="31"/>
      <c r="GGV3" s="31"/>
      <c r="GGW3" s="31"/>
      <c r="GGX3" s="31"/>
      <c r="GGY3" s="31"/>
      <c r="GGZ3" s="31"/>
      <c r="GHA3" s="31"/>
      <c r="GHB3" s="31"/>
      <c r="GHC3" s="31"/>
      <c r="GHD3" s="31"/>
      <c r="GHE3" s="31"/>
      <c r="GHF3" s="31"/>
      <c r="GHG3" s="31"/>
      <c r="GHH3" s="31"/>
      <c r="GHI3" s="31"/>
      <c r="GHJ3" s="31"/>
      <c r="GHK3" s="31"/>
      <c r="GHL3" s="31"/>
      <c r="GHM3" s="31"/>
      <c r="GHN3" s="31"/>
      <c r="GHO3" s="31"/>
      <c r="GHP3" s="31"/>
      <c r="GHQ3" s="31"/>
      <c r="GHR3" s="31"/>
      <c r="GHS3" s="31"/>
      <c r="GHT3" s="31"/>
      <c r="GHU3" s="31"/>
      <c r="GHV3" s="31"/>
      <c r="GHW3" s="31"/>
      <c r="GHX3" s="31"/>
      <c r="GHY3" s="31"/>
      <c r="GHZ3" s="31"/>
      <c r="GIA3" s="31"/>
      <c r="GIB3" s="31"/>
      <c r="GIC3" s="31"/>
      <c r="GID3" s="31"/>
      <c r="GIE3" s="31"/>
      <c r="GIF3" s="31"/>
      <c r="GIG3" s="31"/>
      <c r="GIH3" s="31"/>
      <c r="GII3" s="31"/>
      <c r="GIJ3" s="31"/>
      <c r="GIK3" s="31"/>
      <c r="GIL3" s="31"/>
      <c r="GIM3" s="31"/>
      <c r="GIN3" s="31"/>
      <c r="GIO3" s="31"/>
      <c r="GIP3" s="31"/>
      <c r="GIQ3" s="31"/>
      <c r="GIR3" s="31"/>
      <c r="GIS3" s="31"/>
      <c r="GIT3" s="31"/>
      <c r="GIU3" s="31"/>
      <c r="GIV3" s="31"/>
      <c r="GIW3" s="31"/>
      <c r="GIX3" s="31"/>
      <c r="GIY3" s="31"/>
      <c r="GIZ3" s="31"/>
      <c r="GJA3" s="31"/>
      <c r="GJB3" s="31"/>
      <c r="GJC3" s="31"/>
      <c r="GJD3" s="31"/>
      <c r="GJE3" s="31"/>
      <c r="GJF3" s="31"/>
      <c r="GJG3" s="31"/>
      <c r="GJH3" s="31"/>
      <c r="GJI3" s="31"/>
      <c r="GJJ3" s="31"/>
      <c r="GJK3" s="31"/>
      <c r="GJL3" s="31"/>
      <c r="GJM3" s="31"/>
      <c r="GJN3" s="31"/>
      <c r="GJO3" s="31"/>
      <c r="GJP3" s="31"/>
      <c r="GJQ3" s="31"/>
      <c r="GJR3" s="31"/>
      <c r="GJS3" s="31"/>
      <c r="GJT3" s="31"/>
      <c r="GJU3" s="31"/>
      <c r="GJV3" s="31"/>
      <c r="GJW3" s="31"/>
      <c r="GJX3" s="31"/>
      <c r="GJY3" s="31"/>
      <c r="GJZ3" s="31"/>
      <c r="GKA3" s="31"/>
      <c r="GKB3" s="31"/>
      <c r="GKC3" s="31"/>
      <c r="GKD3" s="31"/>
      <c r="GKE3" s="31"/>
      <c r="GKF3" s="31"/>
      <c r="GKG3" s="31"/>
      <c r="GKH3" s="31"/>
      <c r="GKI3" s="31"/>
      <c r="GKJ3" s="31"/>
      <c r="GKK3" s="31"/>
      <c r="GKL3" s="31"/>
      <c r="GKM3" s="31"/>
      <c r="GKN3" s="31"/>
      <c r="GKO3" s="31"/>
      <c r="GKP3" s="31"/>
      <c r="GKQ3" s="31"/>
      <c r="GKR3" s="31"/>
      <c r="GKS3" s="31"/>
      <c r="GKT3" s="31"/>
      <c r="GKU3" s="31"/>
      <c r="GKV3" s="31"/>
      <c r="GKW3" s="31"/>
      <c r="GKX3" s="31"/>
      <c r="GKY3" s="31"/>
      <c r="GKZ3" s="31"/>
      <c r="GLA3" s="31"/>
      <c r="GLB3" s="31"/>
      <c r="GLC3" s="31"/>
      <c r="GLD3" s="31"/>
      <c r="GLE3" s="31"/>
      <c r="GLF3" s="31"/>
      <c r="GLG3" s="31"/>
      <c r="GLH3" s="31"/>
      <c r="GLI3" s="31"/>
      <c r="GLJ3" s="31"/>
      <c r="GLK3" s="31"/>
      <c r="GLL3" s="31"/>
      <c r="GLM3" s="31"/>
      <c r="GLN3" s="31"/>
      <c r="GLO3" s="31"/>
      <c r="GLP3" s="31"/>
      <c r="GLQ3" s="31"/>
      <c r="GLR3" s="31"/>
      <c r="GLS3" s="31"/>
      <c r="GLT3" s="31"/>
      <c r="GLU3" s="31"/>
      <c r="GLV3" s="31"/>
      <c r="GLW3" s="31"/>
      <c r="GLX3" s="31"/>
      <c r="GLY3" s="31"/>
      <c r="GLZ3" s="31"/>
      <c r="GMA3" s="31"/>
      <c r="GMB3" s="31"/>
      <c r="GMC3" s="31"/>
      <c r="GMD3" s="31"/>
      <c r="GME3" s="31"/>
      <c r="GMF3" s="31"/>
      <c r="GMG3" s="31"/>
      <c r="GMH3" s="31"/>
      <c r="GMI3" s="31"/>
      <c r="GMJ3" s="31"/>
      <c r="GMK3" s="31"/>
      <c r="GML3" s="31"/>
      <c r="GMM3" s="31"/>
      <c r="GMN3" s="31"/>
      <c r="GMO3" s="31"/>
      <c r="GMP3" s="31"/>
      <c r="GMQ3" s="31"/>
      <c r="GMR3" s="31"/>
      <c r="GMS3" s="31"/>
      <c r="GMT3" s="31"/>
      <c r="GMU3" s="31"/>
      <c r="GMV3" s="31"/>
      <c r="GMW3" s="31"/>
      <c r="GMX3" s="31"/>
      <c r="GMY3" s="31"/>
      <c r="GMZ3" s="31"/>
      <c r="GNA3" s="31"/>
      <c r="GNB3" s="31"/>
      <c r="GNC3" s="31"/>
      <c r="GND3" s="31"/>
      <c r="GNE3" s="31"/>
      <c r="GNF3" s="31"/>
      <c r="GNG3" s="31"/>
      <c r="GNH3" s="31"/>
      <c r="GNI3" s="31"/>
      <c r="GNJ3" s="31"/>
      <c r="GNK3" s="31"/>
      <c r="GNL3" s="31"/>
      <c r="GNM3" s="31"/>
      <c r="GNN3" s="31"/>
      <c r="GNO3" s="31"/>
      <c r="GNP3" s="31"/>
      <c r="GNQ3" s="31"/>
      <c r="GNR3" s="31"/>
      <c r="GNS3" s="31"/>
      <c r="GNT3" s="31"/>
      <c r="GNU3" s="31"/>
      <c r="GNV3" s="31"/>
      <c r="GNW3" s="31"/>
      <c r="GNX3" s="31"/>
      <c r="GNY3" s="31"/>
      <c r="GNZ3" s="31"/>
      <c r="GOA3" s="31"/>
      <c r="GOB3" s="31"/>
      <c r="GOC3" s="31"/>
      <c r="GOD3" s="31"/>
      <c r="GOE3" s="31"/>
      <c r="GOF3" s="31"/>
      <c r="GOG3" s="31"/>
      <c r="GOH3" s="31"/>
      <c r="GOI3" s="31"/>
      <c r="GOJ3" s="31"/>
      <c r="GOK3" s="31"/>
      <c r="GOL3" s="31"/>
      <c r="GOM3" s="31"/>
      <c r="GON3" s="31"/>
      <c r="GOO3" s="31"/>
      <c r="GOP3" s="31"/>
      <c r="GOQ3" s="31"/>
      <c r="GOR3" s="31"/>
      <c r="GOS3" s="31"/>
      <c r="GOT3" s="31"/>
      <c r="GOU3" s="31"/>
      <c r="GOV3" s="31"/>
      <c r="GOW3" s="31"/>
      <c r="GOX3" s="31"/>
      <c r="GOY3" s="31"/>
      <c r="GOZ3" s="31"/>
      <c r="GPA3" s="31"/>
      <c r="GPB3" s="31"/>
      <c r="GPC3" s="31"/>
      <c r="GPD3" s="31"/>
      <c r="GPE3" s="31"/>
      <c r="GPF3" s="31"/>
      <c r="GPG3" s="31"/>
      <c r="GPH3" s="31"/>
      <c r="GPI3" s="31"/>
      <c r="GPJ3" s="31"/>
      <c r="GPK3" s="31"/>
      <c r="GPL3" s="31"/>
      <c r="GPM3" s="31"/>
      <c r="GPN3" s="31"/>
      <c r="GPO3" s="31"/>
      <c r="GPP3" s="31"/>
      <c r="GPQ3" s="31"/>
      <c r="GPR3" s="31"/>
      <c r="GPS3" s="31"/>
      <c r="GPT3" s="31"/>
      <c r="GPU3" s="31"/>
      <c r="GPV3" s="31"/>
      <c r="GPW3" s="31"/>
      <c r="GPX3" s="31"/>
      <c r="GPY3" s="31"/>
      <c r="GPZ3" s="31"/>
      <c r="GQA3" s="31"/>
      <c r="GQB3" s="31"/>
      <c r="GQC3" s="31"/>
      <c r="GQD3" s="31"/>
      <c r="GQE3" s="31"/>
      <c r="GQF3" s="31"/>
      <c r="GQG3" s="31"/>
      <c r="GQH3" s="31"/>
      <c r="GQI3" s="31"/>
      <c r="GQJ3" s="31"/>
      <c r="GQK3" s="31"/>
      <c r="GQL3" s="31"/>
      <c r="GQM3" s="31"/>
      <c r="GQN3" s="31"/>
      <c r="GQO3" s="31"/>
      <c r="GQP3" s="31"/>
      <c r="GQQ3" s="31"/>
      <c r="GQR3" s="31"/>
      <c r="GQS3" s="31"/>
      <c r="GQT3" s="31"/>
      <c r="GQU3" s="31"/>
      <c r="GQV3" s="31"/>
      <c r="GQW3" s="31"/>
      <c r="GQX3" s="31"/>
      <c r="GQY3" s="31"/>
      <c r="GQZ3" s="31"/>
      <c r="GRA3" s="31"/>
      <c r="GRB3" s="31"/>
      <c r="GRC3" s="31"/>
      <c r="GRD3" s="31"/>
      <c r="GRE3" s="31"/>
      <c r="GRF3" s="31"/>
      <c r="GRG3" s="31"/>
      <c r="GRH3" s="31"/>
      <c r="GRI3" s="31"/>
      <c r="GRJ3" s="31"/>
      <c r="GRK3" s="31"/>
      <c r="GRL3" s="31"/>
      <c r="GRM3" s="31"/>
      <c r="GRN3" s="31"/>
      <c r="GRO3" s="31"/>
      <c r="GRP3" s="31"/>
      <c r="GRQ3" s="31"/>
      <c r="GRR3" s="31"/>
      <c r="GRS3" s="31"/>
      <c r="GRT3" s="31"/>
      <c r="GRU3" s="31"/>
      <c r="GRV3" s="31"/>
      <c r="GRW3" s="31"/>
      <c r="GRX3" s="31"/>
      <c r="GRY3" s="31"/>
      <c r="GRZ3" s="31"/>
      <c r="GSA3" s="31"/>
      <c r="GSB3" s="31"/>
      <c r="GSC3" s="31"/>
      <c r="GSD3" s="31"/>
      <c r="GSE3" s="31"/>
      <c r="GSF3" s="31"/>
      <c r="GSG3" s="31"/>
      <c r="GSH3" s="31"/>
      <c r="GSI3" s="31"/>
      <c r="GSJ3" s="31"/>
      <c r="GSK3" s="31"/>
      <c r="GSL3" s="31"/>
      <c r="GSM3" s="31"/>
      <c r="GSN3" s="31"/>
      <c r="GSO3" s="31"/>
      <c r="GSP3" s="31"/>
      <c r="GSQ3" s="31"/>
      <c r="GSR3" s="31"/>
      <c r="GSS3" s="31"/>
      <c r="GST3" s="31"/>
      <c r="GSU3" s="31"/>
      <c r="GSV3" s="31"/>
      <c r="GSW3" s="31"/>
      <c r="GSX3" s="31"/>
      <c r="GSY3" s="31"/>
      <c r="GSZ3" s="31"/>
      <c r="GTA3" s="31"/>
      <c r="GTB3" s="31"/>
      <c r="GTC3" s="31"/>
      <c r="GTD3" s="31"/>
      <c r="GTE3" s="31"/>
      <c r="GTF3" s="31"/>
      <c r="GTG3" s="31"/>
      <c r="GTH3" s="31"/>
      <c r="GTI3" s="31"/>
      <c r="GTJ3" s="31"/>
      <c r="GTK3" s="31"/>
      <c r="GTL3" s="31"/>
      <c r="GTM3" s="31"/>
      <c r="GTN3" s="31"/>
      <c r="GTO3" s="31"/>
      <c r="GTP3" s="31"/>
      <c r="GTQ3" s="31"/>
      <c r="GTR3" s="31"/>
      <c r="GTS3" s="31"/>
      <c r="GTT3" s="31"/>
      <c r="GTU3" s="31"/>
      <c r="GTV3" s="31"/>
      <c r="GTW3" s="31"/>
      <c r="GTX3" s="31"/>
      <c r="GTY3" s="31"/>
      <c r="GTZ3" s="31"/>
      <c r="GUA3" s="31"/>
      <c r="GUB3" s="31"/>
      <c r="GUC3" s="31"/>
      <c r="GUD3" s="31"/>
      <c r="GUE3" s="31"/>
      <c r="GUF3" s="31"/>
      <c r="GUG3" s="31"/>
      <c r="GUH3" s="31"/>
      <c r="GUI3" s="31"/>
      <c r="GUJ3" s="31"/>
      <c r="GUK3" s="31"/>
      <c r="GUL3" s="31"/>
      <c r="GUM3" s="31"/>
      <c r="GUN3" s="31"/>
      <c r="GUO3" s="31"/>
      <c r="GUP3" s="31"/>
      <c r="GUQ3" s="31"/>
      <c r="GUR3" s="31"/>
      <c r="GUS3" s="31"/>
      <c r="GUT3" s="31"/>
      <c r="GUU3" s="31"/>
      <c r="GUV3" s="31"/>
      <c r="GUW3" s="31"/>
      <c r="GUX3" s="31"/>
      <c r="GUY3" s="31"/>
      <c r="GUZ3" s="31"/>
      <c r="GVA3" s="31"/>
      <c r="GVB3" s="31"/>
      <c r="GVC3" s="31"/>
      <c r="GVD3" s="31"/>
      <c r="GVE3" s="31"/>
      <c r="GVF3" s="31"/>
      <c r="GVG3" s="31"/>
      <c r="GVH3" s="31"/>
      <c r="GVI3" s="31"/>
      <c r="GVJ3" s="31"/>
      <c r="GVK3" s="31"/>
      <c r="GVL3" s="31"/>
      <c r="GVM3" s="31"/>
      <c r="GVN3" s="31"/>
      <c r="GVO3" s="31"/>
      <c r="GVP3" s="31"/>
      <c r="GVQ3" s="31"/>
      <c r="GVR3" s="31"/>
      <c r="GVS3" s="31"/>
      <c r="GVT3" s="31"/>
      <c r="GVU3" s="31"/>
      <c r="GVV3" s="31"/>
      <c r="GVW3" s="31"/>
      <c r="GVX3" s="31"/>
      <c r="GVY3" s="31"/>
      <c r="GVZ3" s="31"/>
      <c r="GWA3" s="31"/>
      <c r="GWB3" s="31"/>
      <c r="GWC3" s="31"/>
      <c r="GWD3" s="31"/>
      <c r="GWE3" s="31"/>
      <c r="GWF3" s="31"/>
      <c r="GWG3" s="31"/>
      <c r="GWH3" s="31"/>
      <c r="GWI3" s="31"/>
      <c r="GWJ3" s="31"/>
      <c r="GWK3" s="31"/>
      <c r="GWL3" s="31"/>
      <c r="GWM3" s="31"/>
      <c r="GWN3" s="31"/>
      <c r="GWO3" s="31"/>
      <c r="GWP3" s="31"/>
      <c r="GWQ3" s="31"/>
      <c r="GWR3" s="31"/>
      <c r="GWS3" s="31"/>
      <c r="GWT3" s="31"/>
      <c r="GWU3" s="31"/>
      <c r="GWV3" s="31"/>
      <c r="GWW3" s="31"/>
      <c r="GWX3" s="31"/>
      <c r="GWY3" s="31"/>
      <c r="GWZ3" s="31"/>
      <c r="GXA3" s="31"/>
      <c r="GXB3" s="31"/>
      <c r="GXC3" s="31"/>
      <c r="GXD3" s="31"/>
      <c r="GXE3" s="31"/>
      <c r="GXF3" s="31"/>
      <c r="GXG3" s="31"/>
      <c r="GXH3" s="31"/>
      <c r="GXI3" s="31"/>
      <c r="GXJ3" s="31"/>
      <c r="GXK3" s="31"/>
      <c r="GXL3" s="31"/>
      <c r="GXM3" s="31"/>
      <c r="GXN3" s="31"/>
      <c r="GXO3" s="31"/>
      <c r="GXP3" s="31"/>
      <c r="GXQ3" s="31"/>
      <c r="GXR3" s="31"/>
      <c r="GXS3" s="31"/>
      <c r="GXT3" s="31"/>
      <c r="GXU3" s="31"/>
      <c r="GXV3" s="31"/>
      <c r="GXW3" s="31"/>
      <c r="GXX3" s="31"/>
      <c r="GXY3" s="31"/>
      <c r="GXZ3" s="31"/>
      <c r="GYA3" s="31"/>
      <c r="GYB3" s="31"/>
      <c r="GYC3" s="31"/>
      <c r="GYD3" s="31"/>
      <c r="GYE3" s="31"/>
      <c r="GYF3" s="31"/>
      <c r="GYG3" s="31"/>
      <c r="GYH3" s="31"/>
      <c r="GYI3" s="31"/>
      <c r="GYJ3" s="31"/>
      <c r="GYK3" s="31"/>
      <c r="GYL3" s="31"/>
      <c r="GYM3" s="31"/>
      <c r="GYN3" s="31"/>
      <c r="GYO3" s="31"/>
      <c r="GYP3" s="31"/>
      <c r="GYQ3" s="31"/>
      <c r="GYR3" s="31"/>
      <c r="GYS3" s="31"/>
      <c r="GYT3" s="31"/>
      <c r="GYU3" s="31"/>
      <c r="GYV3" s="31"/>
      <c r="GYW3" s="31"/>
      <c r="GYX3" s="31"/>
      <c r="GYY3" s="31"/>
      <c r="GYZ3" s="31"/>
      <c r="GZA3" s="31"/>
      <c r="GZB3" s="31"/>
      <c r="GZC3" s="31"/>
      <c r="GZD3" s="31"/>
      <c r="GZE3" s="31"/>
      <c r="GZF3" s="31"/>
      <c r="GZG3" s="31"/>
      <c r="GZH3" s="31"/>
      <c r="GZI3" s="31"/>
      <c r="GZJ3" s="31"/>
      <c r="GZK3" s="31"/>
      <c r="GZL3" s="31"/>
      <c r="GZM3" s="31"/>
      <c r="GZN3" s="31"/>
      <c r="GZO3" s="31"/>
      <c r="GZP3" s="31"/>
      <c r="GZQ3" s="31"/>
      <c r="GZR3" s="31"/>
      <c r="GZS3" s="31"/>
      <c r="GZT3" s="31"/>
      <c r="GZU3" s="31"/>
      <c r="GZV3" s="31"/>
      <c r="GZW3" s="31"/>
      <c r="GZX3" s="31"/>
      <c r="GZY3" s="31"/>
      <c r="GZZ3" s="31"/>
      <c r="HAA3" s="31"/>
      <c r="HAB3" s="31"/>
      <c r="HAC3" s="31"/>
      <c r="HAD3" s="31"/>
      <c r="HAE3" s="31"/>
      <c r="HAF3" s="31"/>
      <c r="HAG3" s="31"/>
      <c r="HAH3" s="31"/>
      <c r="HAI3" s="31"/>
      <c r="HAJ3" s="31"/>
      <c r="HAK3" s="31"/>
      <c r="HAL3" s="31"/>
      <c r="HAM3" s="31"/>
      <c r="HAN3" s="31"/>
      <c r="HAO3" s="31"/>
      <c r="HAP3" s="31"/>
      <c r="HAQ3" s="31"/>
      <c r="HAR3" s="31"/>
      <c r="HAS3" s="31"/>
      <c r="HAT3" s="31"/>
      <c r="HAU3" s="31"/>
      <c r="HAV3" s="31"/>
      <c r="HAW3" s="31"/>
      <c r="HAX3" s="31"/>
      <c r="HAY3" s="31"/>
      <c r="HAZ3" s="31"/>
      <c r="HBA3" s="31"/>
      <c r="HBB3" s="31"/>
      <c r="HBC3" s="31"/>
      <c r="HBD3" s="31"/>
      <c r="HBE3" s="31"/>
      <c r="HBF3" s="31"/>
      <c r="HBG3" s="31"/>
      <c r="HBH3" s="31"/>
      <c r="HBI3" s="31"/>
      <c r="HBJ3" s="31"/>
      <c r="HBK3" s="31"/>
      <c r="HBL3" s="31"/>
      <c r="HBM3" s="31"/>
      <c r="HBN3" s="31"/>
      <c r="HBO3" s="31"/>
      <c r="HBP3" s="31"/>
      <c r="HBQ3" s="31"/>
      <c r="HBR3" s="31"/>
      <c r="HBS3" s="31"/>
      <c r="HBT3" s="31"/>
      <c r="HBU3" s="31"/>
      <c r="HBV3" s="31"/>
      <c r="HBW3" s="31"/>
      <c r="HBX3" s="31"/>
      <c r="HBY3" s="31"/>
      <c r="HBZ3" s="31"/>
      <c r="HCA3" s="31"/>
      <c r="HCB3" s="31"/>
      <c r="HCC3" s="31"/>
      <c r="HCD3" s="31"/>
      <c r="HCE3" s="31"/>
      <c r="HCF3" s="31"/>
      <c r="HCG3" s="31"/>
      <c r="HCH3" s="31"/>
      <c r="HCI3" s="31"/>
      <c r="HCJ3" s="31"/>
      <c r="HCK3" s="31"/>
      <c r="HCL3" s="31"/>
      <c r="HCM3" s="31"/>
      <c r="HCN3" s="31"/>
      <c r="HCO3" s="31"/>
      <c r="HCP3" s="31"/>
      <c r="HCQ3" s="31"/>
      <c r="HCR3" s="31"/>
      <c r="HCS3" s="31"/>
      <c r="HCT3" s="31"/>
      <c r="HCU3" s="31"/>
      <c r="HCV3" s="31"/>
      <c r="HCW3" s="31"/>
      <c r="HCX3" s="31"/>
      <c r="HCY3" s="31"/>
      <c r="HCZ3" s="31"/>
      <c r="HDA3" s="31"/>
      <c r="HDB3" s="31"/>
      <c r="HDC3" s="31"/>
      <c r="HDD3" s="31"/>
      <c r="HDE3" s="31"/>
      <c r="HDF3" s="31"/>
      <c r="HDG3" s="31"/>
      <c r="HDH3" s="31"/>
      <c r="HDI3" s="31"/>
      <c r="HDJ3" s="31"/>
      <c r="HDK3" s="31"/>
      <c r="HDL3" s="31"/>
      <c r="HDM3" s="31"/>
      <c r="HDN3" s="31"/>
      <c r="HDO3" s="31"/>
      <c r="HDP3" s="31"/>
      <c r="HDQ3" s="31"/>
      <c r="HDR3" s="31"/>
      <c r="HDS3" s="31"/>
      <c r="HDT3" s="31"/>
      <c r="HDU3" s="31"/>
      <c r="HDV3" s="31"/>
      <c r="HDW3" s="31"/>
      <c r="HDX3" s="31"/>
      <c r="HDY3" s="31"/>
      <c r="HDZ3" s="31"/>
      <c r="HEA3" s="31"/>
      <c r="HEB3" s="31"/>
      <c r="HEC3" s="31"/>
      <c r="HED3" s="31"/>
      <c r="HEE3" s="31"/>
      <c r="HEF3" s="31"/>
      <c r="HEG3" s="31"/>
      <c r="HEH3" s="31"/>
      <c r="HEI3" s="31"/>
      <c r="HEJ3" s="31"/>
      <c r="HEK3" s="31"/>
      <c r="HEL3" s="31"/>
      <c r="HEM3" s="31"/>
      <c r="HEN3" s="31"/>
      <c r="HEO3" s="31"/>
      <c r="HEP3" s="31"/>
      <c r="HEQ3" s="31"/>
      <c r="HER3" s="31"/>
      <c r="HES3" s="31"/>
      <c r="HET3" s="31"/>
      <c r="HEU3" s="31"/>
      <c r="HEV3" s="31"/>
      <c r="HEW3" s="31"/>
      <c r="HEX3" s="31"/>
      <c r="HEY3" s="31"/>
      <c r="HEZ3" s="31"/>
      <c r="HFA3" s="31"/>
      <c r="HFB3" s="31"/>
      <c r="HFC3" s="31"/>
      <c r="HFD3" s="31"/>
      <c r="HFE3" s="31"/>
      <c r="HFF3" s="31"/>
      <c r="HFG3" s="31"/>
      <c r="HFH3" s="31"/>
      <c r="HFI3" s="31"/>
      <c r="HFJ3" s="31"/>
      <c r="HFK3" s="31"/>
      <c r="HFL3" s="31"/>
      <c r="HFM3" s="31"/>
      <c r="HFN3" s="31"/>
      <c r="HFO3" s="31"/>
      <c r="HFP3" s="31"/>
      <c r="HFQ3" s="31"/>
      <c r="HFR3" s="31"/>
      <c r="HFS3" s="31"/>
      <c r="HFT3" s="31"/>
      <c r="HFU3" s="31"/>
      <c r="HFV3" s="31"/>
      <c r="HFW3" s="31"/>
      <c r="HFX3" s="31"/>
      <c r="HFY3" s="31"/>
      <c r="HFZ3" s="31"/>
      <c r="HGA3" s="31"/>
      <c r="HGB3" s="31"/>
      <c r="HGC3" s="31"/>
      <c r="HGD3" s="31"/>
      <c r="HGE3" s="31"/>
      <c r="HGF3" s="31"/>
      <c r="HGG3" s="31"/>
      <c r="HGH3" s="31"/>
      <c r="HGI3" s="31"/>
      <c r="HGJ3" s="31"/>
      <c r="HGK3" s="31"/>
      <c r="HGL3" s="31"/>
      <c r="HGM3" s="31"/>
      <c r="HGN3" s="31"/>
      <c r="HGO3" s="31"/>
      <c r="HGP3" s="31"/>
      <c r="HGQ3" s="31"/>
      <c r="HGR3" s="31"/>
      <c r="HGS3" s="31"/>
      <c r="HGT3" s="31"/>
      <c r="HGU3" s="31"/>
      <c r="HGV3" s="31"/>
      <c r="HGW3" s="31"/>
      <c r="HGX3" s="31"/>
      <c r="HGY3" s="31"/>
      <c r="HGZ3" s="31"/>
      <c r="HHA3" s="31"/>
      <c r="HHB3" s="31"/>
      <c r="HHC3" s="31"/>
      <c r="HHD3" s="31"/>
      <c r="HHE3" s="31"/>
      <c r="HHF3" s="31"/>
      <c r="HHG3" s="31"/>
      <c r="HHH3" s="31"/>
      <c r="HHI3" s="31"/>
      <c r="HHJ3" s="31"/>
      <c r="HHK3" s="31"/>
      <c r="HHL3" s="31"/>
      <c r="HHM3" s="31"/>
      <c r="HHN3" s="31"/>
      <c r="HHO3" s="31"/>
      <c r="HHP3" s="31"/>
      <c r="HHQ3" s="31"/>
      <c r="HHR3" s="31"/>
      <c r="HHS3" s="31"/>
      <c r="HHT3" s="31"/>
      <c r="HHU3" s="31"/>
      <c r="HHV3" s="31"/>
      <c r="HHW3" s="31"/>
      <c r="HHX3" s="31"/>
      <c r="HHY3" s="31"/>
      <c r="HHZ3" s="31"/>
      <c r="HIA3" s="31"/>
      <c r="HIB3" s="31"/>
      <c r="HIC3" s="31"/>
      <c r="HID3" s="31"/>
      <c r="HIE3" s="31"/>
      <c r="HIF3" s="31"/>
      <c r="HIG3" s="31"/>
      <c r="HIH3" s="31"/>
      <c r="HII3" s="31"/>
      <c r="HIJ3" s="31"/>
      <c r="HIK3" s="31"/>
      <c r="HIL3" s="31"/>
      <c r="HIM3" s="31"/>
      <c r="HIN3" s="31"/>
      <c r="HIO3" s="31"/>
      <c r="HIP3" s="31"/>
      <c r="HIQ3" s="31"/>
      <c r="HIR3" s="31"/>
      <c r="HIS3" s="31"/>
      <c r="HIT3" s="31"/>
      <c r="HIU3" s="31"/>
      <c r="HIV3" s="31"/>
      <c r="HIW3" s="31"/>
      <c r="HIX3" s="31"/>
      <c r="HIY3" s="31"/>
      <c r="HIZ3" s="31"/>
      <c r="HJA3" s="31"/>
      <c r="HJB3" s="31"/>
      <c r="HJC3" s="31"/>
      <c r="HJD3" s="31"/>
      <c r="HJE3" s="31"/>
      <c r="HJF3" s="31"/>
      <c r="HJG3" s="31"/>
      <c r="HJH3" s="31"/>
      <c r="HJI3" s="31"/>
      <c r="HJJ3" s="31"/>
      <c r="HJK3" s="31"/>
      <c r="HJL3" s="31"/>
      <c r="HJM3" s="31"/>
      <c r="HJN3" s="31"/>
      <c r="HJO3" s="31"/>
      <c r="HJP3" s="31"/>
      <c r="HJQ3" s="31"/>
      <c r="HJR3" s="31"/>
      <c r="HJS3" s="31"/>
      <c r="HJT3" s="31"/>
      <c r="HJU3" s="31"/>
      <c r="HJV3" s="31"/>
      <c r="HJW3" s="31"/>
      <c r="HJX3" s="31"/>
      <c r="HJY3" s="31"/>
      <c r="HJZ3" s="31"/>
      <c r="HKA3" s="31"/>
      <c r="HKB3" s="31"/>
      <c r="HKC3" s="31"/>
      <c r="HKD3" s="31"/>
      <c r="HKE3" s="31"/>
      <c r="HKF3" s="31"/>
      <c r="HKG3" s="31"/>
      <c r="HKH3" s="31"/>
      <c r="HKI3" s="31"/>
      <c r="HKJ3" s="31"/>
      <c r="HKK3" s="31"/>
      <c r="HKL3" s="31"/>
      <c r="HKM3" s="31"/>
      <c r="HKN3" s="31"/>
      <c r="HKO3" s="31"/>
      <c r="HKP3" s="31"/>
      <c r="HKQ3" s="31"/>
      <c r="HKR3" s="31"/>
      <c r="HKS3" s="31"/>
      <c r="HKT3" s="31"/>
      <c r="HKU3" s="31"/>
      <c r="HKV3" s="31"/>
      <c r="HKW3" s="31"/>
      <c r="HKX3" s="31"/>
      <c r="HKY3" s="31"/>
      <c r="HKZ3" s="31"/>
      <c r="HLA3" s="31"/>
      <c r="HLB3" s="31"/>
      <c r="HLC3" s="31"/>
      <c r="HLD3" s="31"/>
      <c r="HLE3" s="31"/>
      <c r="HLF3" s="31"/>
      <c r="HLG3" s="31"/>
      <c r="HLH3" s="31"/>
      <c r="HLI3" s="31"/>
      <c r="HLJ3" s="31"/>
      <c r="HLK3" s="31"/>
      <c r="HLL3" s="31"/>
      <c r="HLM3" s="31"/>
      <c r="HLN3" s="31"/>
      <c r="HLO3" s="31"/>
      <c r="HLP3" s="31"/>
      <c r="HLQ3" s="31"/>
      <c r="HLR3" s="31"/>
      <c r="HLS3" s="31"/>
      <c r="HLT3" s="31"/>
      <c r="HLU3" s="31"/>
      <c r="HLV3" s="31"/>
      <c r="HLW3" s="31"/>
      <c r="HLX3" s="31"/>
      <c r="HLY3" s="31"/>
      <c r="HLZ3" s="31"/>
      <c r="HMA3" s="31"/>
      <c r="HMB3" s="31"/>
      <c r="HMC3" s="31"/>
      <c r="HMD3" s="31"/>
      <c r="HME3" s="31"/>
      <c r="HMF3" s="31"/>
      <c r="HMG3" s="31"/>
      <c r="HMH3" s="31"/>
      <c r="HMI3" s="31"/>
      <c r="HMJ3" s="31"/>
      <c r="HMK3" s="31"/>
      <c r="HML3" s="31"/>
      <c r="HMM3" s="31"/>
      <c r="HMN3" s="31"/>
      <c r="HMO3" s="31"/>
      <c r="HMP3" s="31"/>
      <c r="HMQ3" s="31"/>
      <c r="HMR3" s="31"/>
      <c r="HMS3" s="31"/>
      <c r="HMT3" s="31"/>
      <c r="HMU3" s="31"/>
      <c r="HMV3" s="31"/>
      <c r="HMW3" s="31"/>
      <c r="HMX3" s="31"/>
      <c r="HMY3" s="31"/>
      <c r="HMZ3" s="31"/>
      <c r="HNA3" s="31"/>
      <c r="HNB3" s="31"/>
      <c r="HNC3" s="31"/>
      <c r="HND3" s="31"/>
      <c r="HNE3" s="31"/>
      <c r="HNF3" s="31"/>
      <c r="HNG3" s="31"/>
      <c r="HNH3" s="31"/>
      <c r="HNI3" s="31"/>
      <c r="HNJ3" s="31"/>
      <c r="HNK3" s="31"/>
      <c r="HNL3" s="31"/>
      <c r="HNM3" s="31"/>
      <c r="HNN3" s="31"/>
      <c r="HNO3" s="31"/>
      <c r="HNP3" s="31"/>
      <c r="HNQ3" s="31"/>
      <c r="HNR3" s="31"/>
      <c r="HNS3" s="31"/>
      <c r="HNT3" s="31"/>
      <c r="HNU3" s="31"/>
      <c r="HNV3" s="31"/>
      <c r="HNW3" s="31"/>
      <c r="HNX3" s="31"/>
      <c r="HNY3" s="31"/>
      <c r="HNZ3" s="31"/>
      <c r="HOA3" s="31"/>
      <c r="HOB3" s="31"/>
      <c r="HOC3" s="31"/>
      <c r="HOD3" s="31"/>
      <c r="HOE3" s="31"/>
      <c r="HOF3" s="31"/>
      <c r="HOG3" s="31"/>
      <c r="HOH3" s="31"/>
      <c r="HOI3" s="31"/>
      <c r="HOJ3" s="31"/>
      <c r="HOK3" s="31"/>
      <c r="HOL3" s="31"/>
      <c r="HOM3" s="31"/>
      <c r="HON3" s="31"/>
      <c r="HOO3" s="31"/>
      <c r="HOP3" s="31"/>
      <c r="HOQ3" s="31"/>
      <c r="HOR3" s="31"/>
      <c r="HOS3" s="31"/>
      <c r="HOT3" s="31"/>
      <c r="HOU3" s="31"/>
      <c r="HOV3" s="31"/>
      <c r="HOW3" s="31"/>
      <c r="HOX3" s="31"/>
      <c r="HOY3" s="31"/>
      <c r="HOZ3" s="31"/>
      <c r="HPA3" s="31"/>
      <c r="HPB3" s="31"/>
      <c r="HPC3" s="31"/>
      <c r="HPD3" s="31"/>
      <c r="HPE3" s="31"/>
      <c r="HPF3" s="31"/>
      <c r="HPG3" s="31"/>
      <c r="HPH3" s="31"/>
      <c r="HPI3" s="31"/>
      <c r="HPJ3" s="31"/>
      <c r="HPK3" s="31"/>
      <c r="HPL3" s="31"/>
      <c r="HPM3" s="31"/>
      <c r="HPN3" s="31"/>
      <c r="HPO3" s="31"/>
      <c r="HPP3" s="31"/>
      <c r="HPQ3" s="31"/>
      <c r="HPR3" s="31"/>
      <c r="HPS3" s="31"/>
      <c r="HPT3" s="31"/>
      <c r="HPU3" s="31"/>
      <c r="HPV3" s="31"/>
      <c r="HPW3" s="31"/>
      <c r="HPX3" s="31"/>
      <c r="HPY3" s="31"/>
      <c r="HPZ3" s="31"/>
      <c r="HQA3" s="31"/>
      <c r="HQB3" s="31"/>
      <c r="HQC3" s="31"/>
      <c r="HQD3" s="31"/>
      <c r="HQE3" s="31"/>
      <c r="HQF3" s="31"/>
      <c r="HQG3" s="31"/>
      <c r="HQH3" s="31"/>
      <c r="HQI3" s="31"/>
      <c r="HQJ3" s="31"/>
      <c r="HQK3" s="31"/>
      <c r="HQL3" s="31"/>
      <c r="HQM3" s="31"/>
      <c r="HQN3" s="31"/>
      <c r="HQO3" s="31"/>
      <c r="HQP3" s="31"/>
      <c r="HQQ3" s="31"/>
      <c r="HQR3" s="31"/>
      <c r="HQS3" s="31"/>
      <c r="HQT3" s="31"/>
      <c r="HQU3" s="31"/>
      <c r="HQV3" s="31"/>
      <c r="HQW3" s="31"/>
      <c r="HQX3" s="31"/>
      <c r="HQY3" s="31"/>
      <c r="HQZ3" s="31"/>
      <c r="HRA3" s="31"/>
      <c r="HRB3" s="31"/>
      <c r="HRC3" s="31"/>
      <c r="HRD3" s="31"/>
      <c r="HRE3" s="31"/>
      <c r="HRF3" s="31"/>
      <c r="HRG3" s="31"/>
      <c r="HRH3" s="31"/>
      <c r="HRI3" s="31"/>
      <c r="HRJ3" s="31"/>
      <c r="HRK3" s="31"/>
      <c r="HRL3" s="31"/>
      <c r="HRM3" s="31"/>
      <c r="HRN3" s="31"/>
      <c r="HRO3" s="31"/>
      <c r="HRP3" s="31"/>
      <c r="HRQ3" s="31"/>
      <c r="HRR3" s="31"/>
      <c r="HRS3" s="31"/>
      <c r="HRT3" s="31"/>
      <c r="HRU3" s="31"/>
      <c r="HRV3" s="31"/>
      <c r="HRW3" s="31"/>
      <c r="HRX3" s="31"/>
      <c r="HRY3" s="31"/>
      <c r="HRZ3" s="31"/>
      <c r="HSA3" s="31"/>
      <c r="HSB3" s="31"/>
      <c r="HSC3" s="31"/>
      <c r="HSD3" s="31"/>
      <c r="HSE3" s="31"/>
      <c r="HSF3" s="31"/>
      <c r="HSG3" s="31"/>
      <c r="HSH3" s="31"/>
      <c r="HSI3" s="31"/>
      <c r="HSJ3" s="31"/>
      <c r="HSK3" s="31"/>
      <c r="HSL3" s="31"/>
      <c r="HSM3" s="31"/>
      <c r="HSN3" s="31"/>
      <c r="HSO3" s="31"/>
      <c r="HSP3" s="31"/>
      <c r="HSQ3" s="31"/>
      <c r="HSR3" s="31"/>
      <c r="HSS3" s="31"/>
      <c r="HST3" s="31"/>
      <c r="HSU3" s="31"/>
      <c r="HSV3" s="31"/>
      <c r="HSW3" s="31"/>
      <c r="HSX3" s="31"/>
      <c r="HSY3" s="31"/>
      <c r="HSZ3" s="31"/>
      <c r="HTA3" s="31"/>
      <c r="HTB3" s="31"/>
      <c r="HTC3" s="31"/>
      <c r="HTD3" s="31"/>
      <c r="HTE3" s="31"/>
      <c r="HTF3" s="31"/>
      <c r="HTG3" s="31"/>
      <c r="HTH3" s="31"/>
      <c r="HTI3" s="31"/>
      <c r="HTJ3" s="31"/>
      <c r="HTK3" s="31"/>
      <c r="HTL3" s="31"/>
      <c r="HTM3" s="31"/>
      <c r="HTN3" s="31"/>
      <c r="HTO3" s="31"/>
      <c r="HTP3" s="31"/>
      <c r="HTQ3" s="31"/>
      <c r="HTR3" s="31"/>
      <c r="HTS3" s="31"/>
      <c r="HTT3" s="31"/>
      <c r="HTU3" s="31"/>
      <c r="HTV3" s="31"/>
      <c r="HTW3" s="31"/>
      <c r="HTX3" s="31"/>
      <c r="HTY3" s="31"/>
      <c r="HTZ3" s="31"/>
      <c r="HUA3" s="31"/>
      <c r="HUB3" s="31"/>
      <c r="HUC3" s="31"/>
      <c r="HUD3" s="31"/>
      <c r="HUE3" s="31"/>
      <c r="HUF3" s="31"/>
      <c r="HUG3" s="31"/>
      <c r="HUH3" s="31"/>
      <c r="HUI3" s="31"/>
      <c r="HUJ3" s="31"/>
      <c r="HUK3" s="31"/>
      <c r="HUL3" s="31"/>
      <c r="HUM3" s="31"/>
      <c r="HUN3" s="31"/>
      <c r="HUO3" s="31"/>
      <c r="HUP3" s="31"/>
      <c r="HUQ3" s="31"/>
      <c r="HUR3" s="31"/>
      <c r="HUS3" s="31"/>
      <c r="HUT3" s="31"/>
      <c r="HUU3" s="31"/>
      <c r="HUV3" s="31"/>
      <c r="HUW3" s="31"/>
      <c r="HUX3" s="31"/>
      <c r="HUY3" s="31"/>
      <c r="HUZ3" s="31"/>
      <c r="HVA3" s="31"/>
      <c r="HVB3" s="31"/>
      <c r="HVC3" s="31"/>
      <c r="HVD3" s="31"/>
      <c r="HVE3" s="31"/>
      <c r="HVF3" s="31"/>
      <c r="HVG3" s="31"/>
      <c r="HVH3" s="31"/>
      <c r="HVI3" s="31"/>
      <c r="HVJ3" s="31"/>
      <c r="HVK3" s="31"/>
      <c r="HVL3" s="31"/>
      <c r="HVM3" s="31"/>
      <c r="HVN3" s="31"/>
      <c r="HVO3" s="31"/>
      <c r="HVP3" s="31"/>
      <c r="HVQ3" s="31"/>
      <c r="HVR3" s="31"/>
      <c r="HVS3" s="31"/>
      <c r="HVT3" s="31"/>
      <c r="HVU3" s="31"/>
      <c r="HVV3" s="31"/>
      <c r="HVW3" s="31"/>
      <c r="HVX3" s="31"/>
      <c r="HVY3" s="31"/>
      <c r="HVZ3" s="31"/>
      <c r="HWA3" s="31"/>
      <c r="HWB3" s="31"/>
      <c r="HWC3" s="31"/>
      <c r="HWD3" s="31"/>
      <c r="HWE3" s="31"/>
      <c r="HWF3" s="31"/>
      <c r="HWG3" s="31"/>
      <c r="HWH3" s="31"/>
      <c r="HWI3" s="31"/>
      <c r="HWJ3" s="31"/>
      <c r="HWK3" s="31"/>
      <c r="HWL3" s="31"/>
      <c r="HWM3" s="31"/>
      <c r="HWN3" s="31"/>
      <c r="HWO3" s="31"/>
      <c r="HWP3" s="31"/>
      <c r="HWQ3" s="31"/>
      <c r="HWR3" s="31"/>
      <c r="HWS3" s="31"/>
      <c r="HWT3" s="31"/>
      <c r="HWU3" s="31"/>
      <c r="HWV3" s="31"/>
      <c r="HWW3" s="31"/>
      <c r="HWX3" s="31"/>
      <c r="HWY3" s="31"/>
      <c r="HWZ3" s="31"/>
      <c r="HXA3" s="31"/>
      <c r="HXB3" s="31"/>
      <c r="HXC3" s="31"/>
      <c r="HXD3" s="31"/>
      <c r="HXE3" s="31"/>
      <c r="HXF3" s="31"/>
      <c r="HXG3" s="31"/>
      <c r="HXH3" s="31"/>
      <c r="HXI3" s="31"/>
      <c r="HXJ3" s="31"/>
      <c r="HXK3" s="31"/>
      <c r="HXL3" s="31"/>
      <c r="HXM3" s="31"/>
      <c r="HXN3" s="31"/>
      <c r="HXO3" s="31"/>
      <c r="HXP3" s="31"/>
      <c r="HXQ3" s="31"/>
      <c r="HXR3" s="31"/>
      <c r="HXS3" s="31"/>
      <c r="HXT3" s="31"/>
      <c r="HXU3" s="31"/>
      <c r="HXV3" s="31"/>
      <c r="HXW3" s="31"/>
      <c r="HXX3" s="31"/>
      <c r="HXY3" s="31"/>
      <c r="HXZ3" s="31"/>
      <c r="HYA3" s="31"/>
      <c r="HYB3" s="31"/>
      <c r="HYC3" s="31"/>
      <c r="HYD3" s="31"/>
      <c r="HYE3" s="31"/>
      <c r="HYF3" s="31"/>
      <c r="HYG3" s="31"/>
      <c r="HYH3" s="31"/>
      <c r="HYI3" s="31"/>
      <c r="HYJ3" s="31"/>
      <c r="HYK3" s="31"/>
      <c r="HYL3" s="31"/>
      <c r="HYM3" s="31"/>
      <c r="HYN3" s="31"/>
      <c r="HYO3" s="31"/>
      <c r="HYP3" s="31"/>
      <c r="HYQ3" s="31"/>
      <c r="HYR3" s="31"/>
      <c r="HYS3" s="31"/>
      <c r="HYT3" s="31"/>
      <c r="HYU3" s="31"/>
      <c r="HYV3" s="31"/>
      <c r="HYW3" s="31"/>
      <c r="HYX3" s="31"/>
      <c r="HYY3" s="31"/>
      <c r="HYZ3" s="31"/>
      <c r="HZA3" s="31"/>
      <c r="HZB3" s="31"/>
      <c r="HZC3" s="31"/>
      <c r="HZD3" s="31"/>
      <c r="HZE3" s="31"/>
      <c r="HZF3" s="31"/>
      <c r="HZG3" s="31"/>
      <c r="HZH3" s="31"/>
      <c r="HZI3" s="31"/>
      <c r="HZJ3" s="31"/>
      <c r="HZK3" s="31"/>
      <c r="HZL3" s="31"/>
      <c r="HZM3" s="31"/>
      <c r="HZN3" s="31"/>
      <c r="HZO3" s="31"/>
      <c r="HZP3" s="31"/>
      <c r="HZQ3" s="31"/>
      <c r="HZR3" s="31"/>
      <c r="HZS3" s="31"/>
      <c r="HZT3" s="31"/>
      <c r="HZU3" s="31"/>
      <c r="HZV3" s="31"/>
      <c r="HZW3" s="31"/>
      <c r="HZX3" s="31"/>
      <c r="HZY3" s="31"/>
      <c r="HZZ3" s="31"/>
      <c r="IAA3" s="31"/>
      <c r="IAB3" s="31"/>
      <c r="IAC3" s="31"/>
      <c r="IAD3" s="31"/>
      <c r="IAE3" s="31"/>
      <c r="IAF3" s="31"/>
      <c r="IAG3" s="31"/>
      <c r="IAH3" s="31"/>
      <c r="IAI3" s="31"/>
      <c r="IAJ3" s="31"/>
      <c r="IAK3" s="31"/>
      <c r="IAL3" s="31"/>
      <c r="IAM3" s="31"/>
      <c r="IAN3" s="31"/>
      <c r="IAO3" s="31"/>
      <c r="IAP3" s="31"/>
      <c r="IAQ3" s="31"/>
      <c r="IAR3" s="31"/>
      <c r="IAS3" s="31"/>
      <c r="IAT3" s="31"/>
      <c r="IAU3" s="31"/>
      <c r="IAV3" s="31"/>
      <c r="IAW3" s="31"/>
      <c r="IAX3" s="31"/>
      <c r="IAY3" s="31"/>
      <c r="IAZ3" s="31"/>
      <c r="IBA3" s="31"/>
      <c r="IBB3" s="31"/>
      <c r="IBC3" s="31"/>
      <c r="IBD3" s="31"/>
      <c r="IBE3" s="31"/>
      <c r="IBF3" s="31"/>
      <c r="IBG3" s="31"/>
      <c r="IBH3" s="31"/>
      <c r="IBI3" s="31"/>
      <c r="IBJ3" s="31"/>
      <c r="IBK3" s="31"/>
      <c r="IBL3" s="31"/>
      <c r="IBM3" s="31"/>
      <c r="IBN3" s="31"/>
      <c r="IBO3" s="31"/>
      <c r="IBP3" s="31"/>
      <c r="IBQ3" s="31"/>
      <c r="IBR3" s="31"/>
      <c r="IBS3" s="31"/>
      <c r="IBT3" s="31"/>
      <c r="IBU3" s="31"/>
      <c r="IBV3" s="31"/>
      <c r="IBW3" s="31"/>
      <c r="IBX3" s="31"/>
      <c r="IBY3" s="31"/>
      <c r="IBZ3" s="31"/>
      <c r="ICA3" s="31"/>
      <c r="ICB3" s="31"/>
      <c r="ICC3" s="31"/>
      <c r="ICD3" s="31"/>
      <c r="ICE3" s="31"/>
      <c r="ICF3" s="31"/>
      <c r="ICG3" s="31"/>
      <c r="ICH3" s="31"/>
      <c r="ICI3" s="31"/>
      <c r="ICJ3" s="31"/>
      <c r="ICK3" s="31"/>
      <c r="ICL3" s="31"/>
      <c r="ICM3" s="31"/>
      <c r="ICN3" s="31"/>
      <c r="ICO3" s="31"/>
      <c r="ICP3" s="31"/>
      <c r="ICQ3" s="31"/>
      <c r="ICR3" s="31"/>
      <c r="ICS3" s="31"/>
      <c r="ICT3" s="31"/>
      <c r="ICU3" s="31"/>
      <c r="ICV3" s="31"/>
      <c r="ICW3" s="31"/>
      <c r="ICX3" s="31"/>
      <c r="ICY3" s="31"/>
      <c r="ICZ3" s="31"/>
      <c r="IDA3" s="31"/>
      <c r="IDB3" s="31"/>
      <c r="IDC3" s="31"/>
      <c r="IDD3" s="31"/>
      <c r="IDE3" s="31"/>
      <c r="IDF3" s="31"/>
      <c r="IDG3" s="31"/>
      <c r="IDH3" s="31"/>
      <c r="IDI3" s="31"/>
      <c r="IDJ3" s="31"/>
      <c r="IDK3" s="31"/>
      <c r="IDL3" s="31"/>
      <c r="IDM3" s="31"/>
      <c r="IDN3" s="31"/>
      <c r="IDO3" s="31"/>
      <c r="IDP3" s="31"/>
      <c r="IDQ3" s="31"/>
      <c r="IDR3" s="31"/>
      <c r="IDS3" s="31"/>
      <c r="IDT3" s="31"/>
      <c r="IDU3" s="31"/>
      <c r="IDV3" s="31"/>
      <c r="IDW3" s="31"/>
      <c r="IDX3" s="31"/>
      <c r="IDY3" s="31"/>
      <c r="IDZ3" s="31"/>
      <c r="IEA3" s="31"/>
      <c r="IEB3" s="31"/>
      <c r="IEC3" s="31"/>
      <c r="IED3" s="31"/>
      <c r="IEE3" s="31"/>
      <c r="IEF3" s="31"/>
      <c r="IEG3" s="31"/>
      <c r="IEH3" s="31"/>
      <c r="IEI3" s="31"/>
      <c r="IEJ3" s="31"/>
      <c r="IEK3" s="31"/>
      <c r="IEL3" s="31"/>
      <c r="IEM3" s="31"/>
      <c r="IEN3" s="31"/>
      <c r="IEO3" s="31"/>
      <c r="IEP3" s="31"/>
      <c r="IEQ3" s="31"/>
      <c r="IER3" s="31"/>
      <c r="IES3" s="31"/>
      <c r="IET3" s="31"/>
      <c r="IEU3" s="31"/>
      <c r="IEV3" s="31"/>
      <c r="IEW3" s="31"/>
      <c r="IEX3" s="31"/>
      <c r="IEY3" s="31"/>
      <c r="IEZ3" s="31"/>
      <c r="IFA3" s="31"/>
      <c r="IFB3" s="31"/>
      <c r="IFC3" s="31"/>
      <c r="IFD3" s="31"/>
      <c r="IFE3" s="31"/>
      <c r="IFF3" s="31"/>
      <c r="IFG3" s="31"/>
      <c r="IFH3" s="31"/>
      <c r="IFI3" s="31"/>
      <c r="IFJ3" s="31"/>
      <c r="IFK3" s="31"/>
      <c r="IFL3" s="31"/>
      <c r="IFM3" s="31"/>
      <c r="IFN3" s="31"/>
      <c r="IFO3" s="31"/>
      <c r="IFP3" s="31"/>
      <c r="IFQ3" s="31"/>
      <c r="IFR3" s="31"/>
      <c r="IFS3" s="31"/>
      <c r="IFT3" s="31"/>
      <c r="IFU3" s="31"/>
      <c r="IFV3" s="31"/>
      <c r="IFW3" s="31"/>
      <c r="IFX3" s="31"/>
      <c r="IFY3" s="31"/>
      <c r="IFZ3" s="31"/>
      <c r="IGA3" s="31"/>
      <c r="IGB3" s="31"/>
      <c r="IGC3" s="31"/>
      <c r="IGD3" s="31"/>
      <c r="IGE3" s="31"/>
      <c r="IGF3" s="31"/>
      <c r="IGG3" s="31"/>
      <c r="IGH3" s="31"/>
      <c r="IGI3" s="31"/>
      <c r="IGJ3" s="31"/>
      <c r="IGK3" s="31"/>
      <c r="IGL3" s="31"/>
      <c r="IGM3" s="31"/>
      <c r="IGN3" s="31"/>
      <c r="IGO3" s="31"/>
      <c r="IGP3" s="31"/>
      <c r="IGQ3" s="31"/>
      <c r="IGR3" s="31"/>
      <c r="IGS3" s="31"/>
      <c r="IGT3" s="31"/>
      <c r="IGU3" s="31"/>
      <c r="IGV3" s="31"/>
      <c r="IGW3" s="31"/>
      <c r="IGX3" s="31"/>
      <c r="IGY3" s="31"/>
      <c r="IGZ3" s="31"/>
      <c r="IHA3" s="31"/>
      <c r="IHB3" s="31"/>
      <c r="IHC3" s="31"/>
      <c r="IHD3" s="31"/>
      <c r="IHE3" s="31"/>
      <c r="IHF3" s="31"/>
      <c r="IHG3" s="31"/>
      <c r="IHH3" s="31"/>
      <c r="IHI3" s="31"/>
      <c r="IHJ3" s="31"/>
      <c r="IHK3" s="31"/>
      <c r="IHL3" s="31"/>
      <c r="IHM3" s="31"/>
      <c r="IHN3" s="31"/>
      <c r="IHO3" s="31"/>
      <c r="IHP3" s="31"/>
      <c r="IHQ3" s="31"/>
      <c r="IHR3" s="31"/>
      <c r="IHS3" s="31"/>
      <c r="IHT3" s="31"/>
      <c r="IHU3" s="31"/>
      <c r="IHV3" s="31"/>
      <c r="IHW3" s="31"/>
      <c r="IHX3" s="31"/>
      <c r="IHY3" s="31"/>
      <c r="IHZ3" s="31"/>
      <c r="IIA3" s="31"/>
      <c r="IIB3" s="31"/>
      <c r="IIC3" s="31"/>
      <c r="IID3" s="31"/>
      <c r="IIE3" s="31"/>
      <c r="IIF3" s="31"/>
      <c r="IIG3" s="31"/>
      <c r="IIH3" s="31"/>
      <c r="III3" s="31"/>
      <c r="IIJ3" s="31"/>
      <c r="IIK3" s="31"/>
      <c r="IIL3" s="31"/>
      <c r="IIM3" s="31"/>
      <c r="IIN3" s="31"/>
      <c r="IIO3" s="31"/>
      <c r="IIP3" s="31"/>
      <c r="IIQ3" s="31"/>
      <c r="IIR3" s="31"/>
      <c r="IIS3" s="31"/>
      <c r="IIT3" s="31"/>
      <c r="IIU3" s="31"/>
      <c r="IIV3" s="31"/>
      <c r="IIW3" s="31"/>
      <c r="IIX3" s="31"/>
      <c r="IIY3" s="31"/>
      <c r="IIZ3" s="31"/>
      <c r="IJA3" s="31"/>
      <c r="IJB3" s="31"/>
      <c r="IJC3" s="31"/>
      <c r="IJD3" s="31"/>
      <c r="IJE3" s="31"/>
      <c r="IJF3" s="31"/>
      <c r="IJG3" s="31"/>
      <c r="IJH3" s="31"/>
      <c r="IJI3" s="31"/>
      <c r="IJJ3" s="31"/>
      <c r="IJK3" s="31"/>
      <c r="IJL3" s="31"/>
      <c r="IJM3" s="31"/>
      <c r="IJN3" s="31"/>
      <c r="IJO3" s="31"/>
      <c r="IJP3" s="31"/>
      <c r="IJQ3" s="31"/>
      <c r="IJR3" s="31"/>
      <c r="IJS3" s="31"/>
      <c r="IJT3" s="31"/>
      <c r="IJU3" s="31"/>
      <c r="IJV3" s="31"/>
      <c r="IJW3" s="31"/>
      <c r="IJX3" s="31"/>
      <c r="IJY3" s="31"/>
      <c r="IJZ3" s="31"/>
      <c r="IKA3" s="31"/>
      <c r="IKB3" s="31"/>
      <c r="IKC3" s="31"/>
      <c r="IKD3" s="31"/>
      <c r="IKE3" s="31"/>
      <c r="IKF3" s="31"/>
      <c r="IKG3" s="31"/>
      <c r="IKH3" s="31"/>
      <c r="IKI3" s="31"/>
      <c r="IKJ3" s="31"/>
      <c r="IKK3" s="31"/>
      <c r="IKL3" s="31"/>
      <c r="IKM3" s="31"/>
      <c r="IKN3" s="31"/>
      <c r="IKO3" s="31"/>
      <c r="IKP3" s="31"/>
      <c r="IKQ3" s="31"/>
      <c r="IKR3" s="31"/>
      <c r="IKS3" s="31"/>
      <c r="IKT3" s="31"/>
      <c r="IKU3" s="31"/>
      <c r="IKV3" s="31"/>
      <c r="IKW3" s="31"/>
      <c r="IKX3" s="31"/>
      <c r="IKY3" s="31"/>
      <c r="IKZ3" s="31"/>
      <c r="ILA3" s="31"/>
      <c r="ILB3" s="31"/>
      <c r="ILC3" s="31"/>
      <c r="ILD3" s="31"/>
      <c r="ILE3" s="31"/>
      <c r="ILF3" s="31"/>
      <c r="ILG3" s="31"/>
      <c r="ILH3" s="31"/>
      <c r="ILI3" s="31"/>
      <c r="ILJ3" s="31"/>
      <c r="ILK3" s="31"/>
      <c r="ILL3" s="31"/>
      <c r="ILM3" s="31"/>
      <c r="ILN3" s="31"/>
      <c r="ILO3" s="31"/>
      <c r="ILP3" s="31"/>
      <c r="ILQ3" s="31"/>
      <c r="ILR3" s="31"/>
      <c r="ILS3" s="31"/>
      <c r="ILT3" s="31"/>
      <c r="ILU3" s="31"/>
      <c r="ILV3" s="31"/>
      <c r="ILW3" s="31"/>
      <c r="ILX3" s="31"/>
      <c r="ILY3" s="31"/>
      <c r="ILZ3" s="31"/>
      <c r="IMA3" s="31"/>
      <c r="IMB3" s="31"/>
      <c r="IMC3" s="31"/>
      <c r="IMD3" s="31"/>
      <c r="IME3" s="31"/>
      <c r="IMF3" s="31"/>
      <c r="IMG3" s="31"/>
      <c r="IMH3" s="31"/>
      <c r="IMI3" s="31"/>
      <c r="IMJ3" s="31"/>
      <c r="IMK3" s="31"/>
      <c r="IML3" s="31"/>
      <c r="IMM3" s="31"/>
      <c r="IMN3" s="31"/>
      <c r="IMO3" s="31"/>
      <c r="IMP3" s="31"/>
      <c r="IMQ3" s="31"/>
      <c r="IMR3" s="31"/>
      <c r="IMS3" s="31"/>
      <c r="IMT3" s="31"/>
      <c r="IMU3" s="31"/>
      <c r="IMV3" s="31"/>
      <c r="IMW3" s="31"/>
      <c r="IMX3" s="31"/>
      <c r="IMY3" s="31"/>
      <c r="IMZ3" s="31"/>
      <c r="INA3" s="31"/>
      <c r="INB3" s="31"/>
      <c r="INC3" s="31"/>
      <c r="IND3" s="31"/>
      <c r="INE3" s="31"/>
      <c r="INF3" s="31"/>
      <c r="ING3" s="31"/>
      <c r="INH3" s="31"/>
      <c r="INI3" s="31"/>
      <c r="INJ3" s="31"/>
      <c r="INK3" s="31"/>
      <c r="INL3" s="31"/>
      <c r="INM3" s="31"/>
      <c r="INN3" s="31"/>
      <c r="INO3" s="31"/>
      <c r="INP3" s="31"/>
      <c r="INQ3" s="31"/>
      <c r="INR3" s="31"/>
      <c r="INS3" s="31"/>
      <c r="INT3" s="31"/>
      <c r="INU3" s="31"/>
      <c r="INV3" s="31"/>
      <c r="INW3" s="31"/>
      <c r="INX3" s="31"/>
      <c r="INY3" s="31"/>
      <c r="INZ3" s="31"/>
      <c r="IOA3" s="31"/>
      <c r="IOB3" s="31"/>
      <c r="IOC3" s="31"/>
      <c r="IOD3" s="31"/>
      <c r="IOE3" s="31"/>
      <c r="IOF3" s="31"/>
      <c r="IOG3" s="31"/>
      <c r="IOH3" s="31"/>
      <c r="IOI3" s="31"/>
      <c r="IOJ3" s="31"/>
      <c r="IOK3" s="31"/>
      <c r="IOL3" s="31"/>
      <c r="IOM3" s="31"/>
      <c r="ION3" s="31"/>
      <c r="IOO3" s="31"/>
      <c r="IOP3" s="31"/>
      <c r="IOQ3" s="31"/>
      <c r="IOR3" s="31"/>
      <c r="IOS3" s="31"/>
      <c r="IOT3" s="31"/>
      <c r="IOU3" s="31"/>
      <c r="IOV3" s="31"/>
      <c r="IOW3" s="31"/>
      <c r="IOX3" s="31"/>
      <c r="IOY3" s="31"/>
      <c r="IOZ3" s="31"/>
      <c r="IPA3" s="31"/>
      <c r="IPB3" s="31"/>
      <c r="IPC3" s="31"/>
      <c r="IPD3" s="31"/>
      <c r="IPE3" s="31"/>
      <c r="IPF3" s="31"/>
      <c r="IPG3" s="31"/>
      <c r="IPH3" s="31"/>
      <c r="IPI3" s="31"/>
      <c r="IPJ3" s="31"/>
      <c r="IPK3" s="31"/>
      <c r="IPL3" s="31"/>
      <c r="IPM3" s="31"/>
      <c r="IPN3" s="31"/>
      <c r="IPO3" s="31"/>
      <c r="IPP3" s="31"/>
      <c r="IPQ3" s="31"/>
      <c r="IPR3" s="31"/>
      <c r="IPS3" s="31"/>
      <c r="IPT3" s="31"/>
      <c r="IPU3" s="31"/>
      <c r="IPV3" s="31"/>
      <c r="IPW3" s="31"/>
      <c r="IPX3" s="31"/>
      <c r="IPY3" s="31"/>
      <c r="IPZ3" s="31"/>
      <c r="IQA3" s="31"/>
      <c r="IQB3" s="31"/>
      <c r="IQC3" s="31"/>
      <c r="IQD3" s="31"/>
      <c r="IQE3" s="31"/>
      <c r="IQF3" s="31"/>
      <c r="IQG3" s="31"/>
      <c r="IQH3" s="31"/>
      <c r="IQI3" s="31"/>
      <c r="IQJ3" s="31"/>
      <c r="IQK3" s="31"/>
      <c r="IQL3" s="31"/>
      <c r="IQM3" s="31"/>
      <c r="IQN3" s="31"/>
      <c r="IQO3" s="31"/>
      <c r="IQP3" s="31"/>
      <c r="IQQ3" s="31"/>
      <c r="IQR3" s="31"/>
      <c r="IQS3" s="31"/>
      <c r="IQT3" s="31"/>
      <c r="IQU3" s="31"/>
      <c r="IQV3" s="31"/>
      <c r="IQW3" s="31"/>
      <c r="IQX3" s="31"/>
      <c r="IQY3" s="31"/>
      <c r="IQZ3" s="31"/>
      <c r="IRA3" s="31"/>
      <c r="IRB3" s="31"/>
      <c r="IRC3" s="31"/>
      <c r="IRD3" s="31"/>
      <c r="IRE3" s="31"/>
      <c r="IRF3" s="31"/>
      <c r="IRG3" s="31"/>
      <c r="IRH3" s="31"/>
      <c r="IRI3" s="31"/>
      <c r="IRJ3" s="31"/>
      <c r="IRK3" s="31"/>
      <c r="IRL3" s="31"/>
      <c r="IRM3" s="31"/>
      <c r="IRN3" s="31"/>
      <c r="IRO3" s="31"/>
      <c r="IRP3" s="31"/>
      <c r="IRQ3" s="31"/>
      <c r="IRR3" s="31"/>
      <c r="IRS3" s="31"/>
      <c r="IRT3" s="31"/>
      <c r="IRU3" s="31"/>
      <c r="IRV3" s="31"/>
      <c r="IRW3" s="31"/>
      <c r="IRX3" s="31"/>
      <c r="IRY3" s="31"/>
      <c r="IRZ3" s="31"/>
      <c r="ISA3" s="31"/>
      <c r="ISB3" s="31"/>
      <c r="ISC3" s="31"/>
      <c r="ISD3" s="31"/>
      <c r="ISE3" s="31"/>
      <c r="ISF3" s="31"/>
      <c r="ISG3" s="31"/>
      <c r="ISH3" s="31"/>
      <c r="ISI3" s="31"/>
      <c r="ISJ3" s="31"/>
      <c r="ISK3" s="31"/>
      <c r="ISL3" s="31"/>
      <c r="ISM3" s="31"/>
      <c r="ISN3" s="31"/>
      <c r="ISO3" s="31"/>
      <c r="ISP3" s="31"/>
      <c r="ISQ3" s="31"/>
      <c r="ISR3" s="31"/>
      <c r="ISS3" s="31"/>
      <c r="IST3" s="31"/>
      <c r="ISU3" s="31"/>
      <c r="ISV3" s="31"/>
      <c r="ISW3" s="31"/>
      <c r="ISX3" s="31"/>
      <c r="ISY3" s="31"/>
      <c r="ISZ3" s="31"/>
      <c r="ITA3" s="31"/>
      <c r="ITB3" s="31"/>
      <c r="ITC3" s="31"/>
      <c r="ITD3" s="31"/>
      <c r="ITE3" s="31"/>
      <c r="ITF3" s="31"/>
      <c r="ITG3" s="31"/>
      <c r="ITH3" s="31"/>
      <c r="ITI3" s="31"/>
      <c r="ITJ3" s="31"/>
      <c r="ITK3" s="31"/>
      <c r="ITL3" s="31"/>
      <c r="ITM3" s="31"/>
      <c r="ITN3" s="31"/>
      <c r="ITO3" s="31"/>
      <c r="ITP3" s="31"/>
      <c r="ITQ3" s="31"/>
      <c r="ITR3" s="31"/>
      <c r="ITS3" s="31"/>
      <c r="ITT3" s="31"/>
      <c r="ITU3" s="31"/>
      <c r="ITV3" s="31"/>
      <c r="ITW3" s="31"/>
      <c r="ITX3" s="31"/>
      <c r="ITY3" s="31"/>
      <c r="ITZ3" s="31"/>
      <c r="IUA3" s="31"/>
      <c r="IUB3" s="31"/>
      <c r="IUC3" s="31"/>
      <c r="IUD3" s="31"/>
      <c r="IUE3" s="31"/>
      <c r="IUF3" s="31"/>
      <c r="IUG3" s="31"/>
      <c r="IUH3" s="31"/>
      <c r="IUI3" s="31"/>
      <c r="IUJ3" s="31"/>
      <c r="IUK3" s="31"/>
      <c r="IUL3" s="31"/>
      <c r="IUM3" s="31"/>
      <c r="IUN3" s="31"/>
      <c r="IUO3" s="31"/>
      <c r="IUP3" s="31"/>
      <c r="IUQ3" s="31"/>
      <c r="IUR3" s="31"/>
      <c r="IUS3" s="31"/>
      <c r="IUT3" s="31"/>
      <c r="IUU3" s="31"/>
      <c r="IUV3" s="31"/>
      <c r="IUW3" s="31"/>
      <c r="IUX3" s="31"/>
      <c r="IUY3" s="31"/>
      <c r="IUZ3" s="31"/>
      <c r="IVA3" s="31"/>
      <c r="IVB3" s="31"/>
      <c r="IVC3" s="31"/>
      <c r="IVD3" s="31"/>
      <c r="IVE3" s="31"/>
      <c r="IVF3" s="31"/>
      <c r="IVG3" s="31"/>
      <c r="IVH3" s="31"/>
      <c r="IVI3" s="31"/>
      <c r="IVJ3" s="31"/>
      <c r="IVK3" s="31"/>
      <c r="IVL3" s="31"/>
      <c r="IVM3" s="31"/>
      <c r="IVN3" s="31"/>
      <c r="IVO3" s="31"/>
      <c r="IVP3" s="31"/>
      <c r="IVQ3" s="31"/>
      <c r="IVR3" s="31"/>
      <c r="IVS3" s="31"/>
      <c r="IVT3" s="31"/>
      <c r="IVU3" s="31"/>
      <c r="IVV3" s="31"/>
      <c r="IVW3" s="31"/>
      <c r="IVX3" s="31"/>
      <c r="IVY3" s="31"/>
      <c r="IVZ3" s="31"/>
      <c r="IWA3" s="31"/>
      <c r="IWB3" s="31"/>
      <c r="IWC3" s="31"/>
      <c r="IWD3" s="31"/>
      <c r="IWE3" s="31"/>
      <c r="IWF3" s="31"/>
      <c r="IWG3" s="31"/>
      <c r="IWH3" s="31"/>
      <c r="IWI3" s="31"/>
      <c r="IWJ3" s="31"/>
      <c r="IWK3" s="31"/>
      <c r="IWL3" s="31"/>
      <c r="IWM3" s="31"/>
      <c r="IWN3" s="31"/>
      <c r="IWO3" s="31"/>
      <c r="IWP3" s="31"/>
      <c r="IWQ3" s="31"/>
      <c r="IWR3" s="31"/>
      <c r="IWS3" s="31"/>
      <c r="IWT3" s="31"/>
      <c r="IWU3" s="31"/>
      <c r="IWV3" s="31"/>
      <c r="IWW3" s="31"/>
      <c r="IWX3" s="31"/>
      <c r="IWY3" s="31"/>
      <c r="IWZ3" s="31"/>
      <c r="IXA3" s="31"/>
      <c r="IXB3" s="31"/>
      <c r="IXC3" s="31"/>
      <c r="IXD3" s="31"/>
      <c r="IXE3" s="31"/>
      <c r="IXF3" s="31"/>
      <c r="IXG3" s="31"/>
      <c r="IXH3" s="31"/>
      <c r="IXI3" s="31"/>
      <c r="IXJ3" s="31"/>
      <c r="IXK3" s="31"/>
      <c r="IXL3" s="31"/>
      <c r="IXM3" s="31"/>
      <c r="IXN3" s="31"/>
      <c r="IXO3" s="31"/>
      <c r="IXP3" s="31"/>
      <c r="IXQ3" s="31"/>
      <c r="IXR3" s="31"/>
      <c r="IXS3" s="31"/>
      <c r="IXT3" s="31"/>
      <c r="IXU3" s="31"/>
      <c r="IXV3" s="31"/>
      <c r="IXW3" s="31"/>
      <c r="IXX3" s="31"/>
      <c r="IXY3" s="31"/>
      <c r="IXZ3" s="31"/>
      <c r="IYA3" s="31"/>
      <c r="IYB3" s="31"/>
      <c r="IYC3" s="31"/>
      <c r="IYD3" s="31"/>
      <c r="IYE3" s="31"/>
      <c r="IYF3" s="31"/>
      <c r="IYG3" s="31"/>
      <c r="IYH3" s="31"/>
      <c r="IYI3" s="31"/>
      <c r="IYJ3" s="31"/>
      <c r="IYK3" s="31"/>
      <c r="IYL3" s="31"/>
      <c r="IYM3" s="31"/>
      <c r="IYN3" s="31"/>
      <c r="IYO3" s="31"/>
      <c r="IYP3" s="31"/>
      <c r="IYQ3" s="31"/>
      <c r="IYR3" s="31"/>
      <c r="IYS3" s="31"/>
      <c r="IYT3" s="31"/>
      <c r="IYU3" s="31"/>
      <c r="IYV3" s="31"/>
      <c r="IYW3" s="31"/>
      <c r="IYX3" s="31"/>
      <c r="IYY3" s="31"/>
      <c r="IYZ3" s="31"/>
      <c r="IZA3" s="31"/>
      <c r="IZB3" s="31"/>
      <c r="IZC3" s="31"/>
      <c r="IZD3" s="31"/>
      <c r="IZE3" s="31"/>
      <c r="IZF3" s="31"/>
      <c r="IZG3" s="31"/>
      <c r="IZH3" s="31"/>
      <c r="IZI3" s="31"/>
      <c r="IZJ3" s="31"/>
      <c r="IZK3" s="31"/>
      <c r="IZL3" s="31"/>
      <c r="IZM3" s="31"/>
      <c r="IZN3" s="31"/>
      <c r="IZO3" s="31"/>
      <c r="IZP3" s="31"/>
      <c r="IZQ3" s="31"/>
      <c r="IZR3" s="31"/>
      <c r="IZS3" s="31"/>
      <c r="IZT3" s="31"/>
      <c r="IZU3" s="31"/>
      <c r="IZV3" s="31"/>
      <c r="IZW3" s="31"/>
      <c r="IZX3" s="31"/>
      <c r="IZY3" s="31"/>
      <c r="IZZ3" s="31"/>
      <c r="JAA3" s="31"/>
      <c r="JAB3" s="31"/>
      <c r="JAC3" s="31"/>
      <c r="JAD3" s="31"/>
      <c r="JAE3" s="31"/>
      <c r="JAF3" s="31"/>
      <c r="JAG3" s="31"/>
      <c r="JAH3" s="31"/>
      <c r="JAI3" s="31"/>
      <c r="JAJ3" s="31"/>
      <c r="JAK3" s="31"/>
      <c r="JAL3" s="31"/>
      <c r="JAM3" s="31"/>
      <c r="JAN3" s="31"/>
      <c r="JAO3" s="31"/>
      <c r="JAP3" s="31"/>
      <c r="JAQ3" s="31"/>
      <c r="JAR3" s="31"/>
      <c r="JAS3" s="31"/>
      <c r="JAT3" s="31"/>
      <c r="JAU3" s="31"/>
      <c r="JAV3" s="31"/>
      <c r="JAW3" s="31"/>
      <c r="JAX3" s="31"/>
      <c r="JAY3" s="31"/>
      <c r="JAZ3" s="31"/>
      <c r="JBA3" s="31"/>
      <c r="JBB3" s="31"/>
      <c r="JBC3" s="31"/>
      <c r="JBD3" s="31"/>
      <c r="JBE3" s="31"/>
      <c r="JBF3" s="31"/>
      <c r="JBG3" s="31"/>
      <c r="JBH3" s="31"/>
      <c r="JBI3" s="31"/>
      <c r="JBJ3" s="31"/>
      <c r="JBK3" s="31"/>
      <c r="JBL3" s="31"/>
      <c r="JBM3" s="31"/>
      <c r="JBN3" s="31"/>
      <c r="JBO3" s="31"/>
      <c r="JBP3" s="31"/>
      <c r="JBQ3" s="31"/>
      <c r="JBR3" s="31"/>
      <c r="JBS3" s="31"/>
      <c r="JBT3" s="31"/>
      <c r="JBU3" s="31"/>
      <c r="JBV3" s="31"/>
      <c r="JBW3" s="31"/>
      <c r="JBX3" s="31"/>
      <c r="JBY3" s="31"/>
      <c r="JBZ3" s="31"/>
      <c r="JCA3" s="31"/>
      <c r="JCB3" s="31"/>
      <c r="JCC3" s="31"/>
      <c r="JCD3" s="31"/>
      <c r="JCE3" s="31"/>
      <c r="JCF3" s="31"/>
      <c r="JCG3" s="31"/>
      <c r="JCH3" s="31"/>
      <c r="JCI3" s="31"/>
      <c r="JCJ3" s="31"/>
      <c r="JCK3" s="31"/>
      <c r="JCL3" s="31"/>
      <c r="JCM3" s="31"/>
      <c r="JCN3" s="31"/>
      <c r="JCO3" s="31"/>
      <c r="JCP3" s="31"/>
      <c r="JCQ3" s="31"/>
      <c r="JCR3" s="31"/>
      <c r="JCS3" s="31"/>
      <c r="JCT3" s="31"/>
      <c r="JCU3" s="31"/>
      <c r="JCV3" s="31"/>
      <c r="JCW3" s="31"/>
      <c r="JCX3" s="31"/>
      <c r="JCY3" s="31"/>
      <c r="JCZ3" s="31"/>
      <c r="JDA3" s="31"/>
      <c r="JDB3" s="31"/>
      <c r="JDC3" s="31"/>
      <c r="JDD3" s="31"/>
      <c r="JDE3" s="31"/>
      <c r="JDF3" s="31"/>
      <c r="JDG3" s="31"/>
      <c r="JDH3" s="31"/>
      <c r="JDI3" s="31"/>
      <c r="JDJ3" s="31"/>
      <c r="JDK3" s="31"/>
      <c r="JDL3" s="31"/>
      <c r="JDM3" s="31"/>
      <c r="JDN3" s="31"/>
      <c r="JDO3" s="31"/>
      <c r="JDP3" s="31"/>
      <c r="JDQ3" s="31"/>
      <c r="JDR3" s="31"/>
      <c r="JDS3" s="31"/>
      <c r="JDT3" s="31"/>
      <c r="JDU3" s="31"/>
      <c r="JDV3" s="31"/>
      <c r="JDW3" s="31"/>
      <c r="JDX3" s="31"/>
      <c r="JDY3" s="31"/>
      <c r="JDZ3" s="31"/>
      <c r="JEA3" s="31"/>
      <c r="JEB3" s="31"/>
      <c r="JEC3" s="31"/>
      <c r="JED3" s="31"/>
      <c r="JEE3" s="31"/>
      <c r="JEF3" s="31"/>
      <c r="JEG3" s="31"/>
      <c r="JEH3" s="31"/>
      <c r="JEI3" s="31"/>
      <c r="JEJ3" s="31"/>
      <c r="JEK3" s="31"/>
      <c r="JEL3" s="31"/>
      <c r="JEM3" s="31"/>
      <c r="JEN3" s="31"/>
      <c r="JEO3" s="31"/>
      <c r="JEP3" s="31"/>
      <c r="JEQ3" s="31"/>
      <c r="JER3" s="31"/>
      <c r="JES3" s="31"/>
      <c r="JET3" s="31"/>
      <c r="JEU3" s="31"/>
      <c r="JEV3" s="31"/>
      <c r="JEW3" s="31"/>
      <c r="JEX3" s="31"/>
      <c r="JEY3" s="31"/>
      <c r="JEZ3" s="31"/>
      <c r="JFA3" s="31"/>
      <c r="JFB3" s="31"/>
      <c r="JFC3" s="31"/>
      <c r="JFD3" s="31"/>
      <c r="JFE3" s="31"/>
      <c r="JFF3" s="31"/>
      <c r="JFG3" s="31"/>
      <c r="JFH3" s="31"/>
      <c r="JFI3" s="31"/>
      <c r="JFJ3" s="31"/>
      <c r="JFK3" s="31"/>
      <c r="JFL3" s="31"/>
      <c r="JFM3" s="31"/>
      <c r="JFN3" s="31"/>
      <c r="JFO3" s="31"/>
      <c r="JFP3" s="31"/>
      <c r="JFQ3" s="31"/>
      <c r="JFR3" s="31"/>
      <c r="JFS3" s="31"/>
      <c r="JFT3" s="31"/>
      <c r="JFU3" s="31"/>
      <c r="JFV3" s="31"/>
      <c r="JFW3" s="31"/>
      <c r="JFX3" s="31"/>
      <c r="JFY3" s="31"/>
      <c r="JFZ3" s="31"/>
      <c r="JGA3" s="31"/>
      <c r="JGB3" s="31"/>
      <c r="JGC3" s="31"/>
      <c r="JGD3" s="31"/>
      <c r="JGE3" s="31"/>
      <c r="JGF3" s="31"/>
      <c r="JGG3" s="31"/>
      <c r="JGH3" s="31"/>
      <c r="JGI3" s="31"/>
      <c r="JGJ3" s="31"/>
      <c r="JGK3" s="31"/>
      <c r="JGL3" s="31"/>
      <c r="JGM3" s="31"/>
      <c r="JGN3" s="31"/>
      <c r="JGO3" s="31"/>
      <c r="JGP3" s="31"/>
      <c r="JGQ3" s="31"/>
      <c r="JGR3" s="31"/>
      <c r="JGS3" s="31"/>
      <c r="JGT3" s="31"/>
      <c r="JGU3" s="31"/>
      <c r="JGV3" s="31"/>
      <c r="JGW3" s="31"/>
      <c r="JGX3" s="31"/>
      <c r="JGY3" s="31"/>
      <c r="JGZ3" s="31"/>
      <c r="JHA3" s="31"/>
      <c r="JHB3" s="31"/>
      <c r="JHC3" s="31"/>
      <c r="JHD3" s="31"/>
      <c r="JHE3" s="31"/>
      <c r="JHF3" s="31"/>
      <c r="JHG3" s="31"/>
      <c r="JHH3" s="31"/>
      <c r="JHI3" s="31"/>
      <c r="JHJ3" s="31"/>
      <c r="JHK3" s="31"/>
      <c r="JHL3" s="31"/>
      <c r="JHM3" s="31"/>
      <c r="JHN3" s="31"/>
      <c r="JHO3" s="31"/>
      <c r="JHP3" s="31"/>
      <c r="JHQ3" s="31"/>
      <c r="JHR3" s="31"/>
      <c r="JHS3" s="31"/>
      <c r="JHT3" s="31"/>
      <c r="JHU3" s="31"/>
      <c r="JHV3" s="31"/>
      <c r="JHW3" s="31"/>
      <c r="JHX3" s="31"/>
      <c r="JHY3" s="31"/>
      <c r="JHZ3" s="31"/>
      <c r="JIA3" s="31"/>
      <c r="JIB3" s="31"/>
      <c r="JIC3" s="31"/>
      <c r="JID3" s="31"/>
      <c r="JIE3" s="31"/>
      <c r="JIF3" s="31"/>
      <c r="JIG3" s="31"/>
      <c r="JIH3" s="31"/>
      <c r="JII3" s="31"/>
      <c r="JIJ3" s="31"/>
      <c r="JIK3" s="31"/>
      <c r="JIL3" s="31"/>
      <c r="JIM3" s="31"/>
      <c r="JIN3" s="31"/>
      <c r="JIO3" s="31"/>
      <c r="JIP3" s="31"/>
      <c r="JIQ3" s="31"/>
      <c r="JIR3" s="31"/>
      <c r="JIS3" s="31"/>
      <c r="JIT3" s="31"/>
      <c r="JIU3" s="31"/>
      <c r="JIV3" s="31"/>
      <c r="JIW3" s="31"/>
      <c r="JIX3" s="31"/>
      <c r="JIY3" s="31"/>
      <c r="JIZ3" s="31"/>
      <c r="JJA3" s="31"/>
      <c r="JJB3" s="31"/>
      <c r="JJC3" s="31"/>
      <c r="JJD3" s="31"/>
      <c r="JJE3" s="31"/>
      <c r="JJF3" s="31"/>
      <c r="JJG3" s="31"/>
      <c r="JJH3" s="31"/>
      <c r="JJI3" s="31"/>
      <c r="JJJ3" s="31"/>
      <c r="JJK3" s="31"/>
      <c r="JJL3" s="31"/>
      <c r="JJM3" s="31"/>
      <c r="JJN3" s="31"/>
      <c r="JJO3" s="31"/>
      <c r="JJP3" s="31"/>
      <c r="JJQ3" s="31"/>
      <c r="JJR3" s="31"/>
      <c r="JJS3" s="31"/>
      <c r="JJT3" s="31"/>
      <c r="JJU3" s="31"/>
      <c r="JJV3" s="31"/>
      <c r="JJW3" s="31"/>
      <c r="JJX3" s="31"/>
      <c r="JJY3" s="31"/>
      <c r="JJZ3" s="31"/>
      <c r="JKA3" s="31"/>
      <c r="JKB3" s="31"/>
      <c r="JKC3" s="31"/>
      <c r="JKD3" s="31"/>
      <c r="JKE3" s="31"/>
      <c r="JKF3" s="31"/>
      <c r="JKG3" s="31"/>
      <c r="JKH3" s="31"/>
      <c r="JKI3" s="31"/>
      <c r="JKJ3" s="31"/>
      <c r="JKK3" s="31"/>
      <c r="JKL3" s="31"/>
      <c r="JKM3" s="31"/>
      <c r="JKN3" s="31"/>
      <c r="JKO3" s="31"/>
      <c r="JKP3" s="31"/>
      <c r="JKQ3" s="31"/>
      <c r="JKR3" s="31"/>
      <c r="JKS3" s="31"/>
      <c r="JKT3" s="31"/>
      <c r="JKU3" s="31"/>
      <c r="JKV3" s="31"/>
      <c r="JKW3" s="31"/>
      <c r="JKX3" s="31"/>
      <c r="JKY3" s="31"/>
      <c r="JKZ3" s="31"/>
      <c r="JLA3" s="31"/>
      <c r="JLB3" s="31"/>
      <c r="JLC3" s="31"/>
      <c r="JLD3" s="31"/>
      <c r="JLE3" s="31"/>
      <c r="JLF3" s="31"/>
      <c r="JLG3" s="31"/>
      <c r="JLH3" s="31"/>
      <c r="JLI3" s="31"/>
      <c r="JLJ3" s="31"/>
      <c r="JLK3" s="31"/>
      <c r="JLL3" s="31"/>
      <c r="JLM3" s="31"/>
      <c r="JLN3" s="31"/>
      <c r="JLO3" s="31"/>
      <c r="JLP3" s="31"/>
      <c r="JLQ3" s="31"/>
      <c r="JLR3" s="31"/>
      <c r="JLS3" s="31"/>
      <c r="JLT3" s="31"/>
      <c r="JLU3" s="31"/>
      <c r="JLV3" s="31"/>
      <c r="JLW3" s="31"/>
      <c r="JLX3" s="31"/>
      <c r="JLY3" s="31"/>
      <c r="JLZ3" s="31"/>
      <c r="JMA3" s="31"/>
      <c r="JMB3" s="31"/>
      <c r="JMC3" s="31"/>
      <c r="JMD3" s="31"/>
      <c r="JME3" s="31"/>
      <c r="JMF3" s="31"/>
      <c r="JMG3" s="31"/>
      <c r="JMH3" s="31"/>
      <c r="JMI3" s="31"/>
      <c r="JMJ3" s="31"/>
      <c r="JMK3" s="31"/>
      <c r="JML3" s="31"/>
      <c r="JMM3" s="31"/>
      <c r="JMN3" s="31"/>
      <c r="JMO3" s="31"/>
      <c r="JMP3" s="31"/>
      <c r="JMQ3" s="31"/>
      <c r="JMR3" s="31"/>
      <c r="JMS3" s="31"/>
      <c r="JMT3" s="31"/>
      <c r="JMU3" s="31"/>
      <c r="JMV3" s="31"/>
      <c r="JMW3" s="31"/>
      <c r="JMX3" s="31"/>
      <c r="JMY3" s="31"/>
      <c r="JMZ3" s="31"/>
      <c r="JNA3" s="31"/>
      <c r="JNB3" s="31"/>
      <c r="JNC3" s="31"/>
      <c r="JND3" s="31"/>
      <c r="JNE3" s="31"/>
      <c r="JNF3" s="31"/>
      <c r="JNG3" s="31"/>
      <c r="JNH3" s="31"/>
      <c r="JNI3" s="31"/>
      <c r="JNJ3" s="31"/>
      <c r="JNK3" s="31"/>
      <c r="JNL3" s="31"/>
      <c r="JNM3" s="31"/>
      <c r="JNN3" s="31"/>
      <c r="JNO3" s="31"/>
      <c r="JNP3" s="31"/>
      <c r="JNQ3" s="31"/>
      <c r="JNR3" s="31"/>
      <c r="JNS3" s="31"/>
      <c r="JNT3" s="31"/>
      <c r="JNU3" s="31"/>
      <c r="JNV3" s="31"/>
      <c r="JNW3" s="31"/>
      <c r="JNX3" s="31"/>
      <c r="JNY3" s="31"/>
      <c r="JNZ3" s="31"/>
      <c r="JOA3" s="31"/>
      <c r="JOB3" s="31"/>
      <c r="JOC3" s="31"/>
      <c r="JOD3" s="31"/>
      <c r="JOE3" s="31"/>
      <c r="JOF3" s="31"/>
      <c r="JOG3" s="31"/>
      <c r="JOH3" s="31"/>
      <c r="JOI3" s="31"/>
      <c r="JOJ3" s="31"/>
      <c r="JOK3" s="31"/>
      <c r="JOL3" s="31"/>
      <c r="JOM3" s="31"/>
      <c r="JON3" s="31"/>
      <c r="JOO3" s="31"/>
      <c r="JOP3" s="31"/>
      <c r="JOQ3" s="31"/>
      <c r="JOR3" s="31"/>
      <c r="JOS3" s="31"/>
      <c r="JOT3" s="31"/>
      <c r="JOU3" s="31"/>
      <c r="JOV3" s="31"/>
      <c r="JOW3" s="31"/>
      <c r="JOX3" s="31"/>
      <c r="JOY3" s="31"/>
      <c r="JOZ3" s="31"/>
      <c r="JPA3" s="31"/>
      <c r="JPB3" s="31"/>
      <c r="JPC3" s="31"/>
      <c r="JPD3" s="31"/>
      <c r="JPE3" s="31"/>
      <c r="JPF3" s="31"/>
      <c r="JPG3" s="31"/>
      <c r="JPH3" s="31"/>
      <c r="JPI3" s="31"/>
      <c r="JPJ3" s="31"/>
      <c r="JPK3" s="31"/>
      <c r="JPL3" s="31"/>
      <c r="JPM3" s="31"/>
      <c r="JPN3" s="31"/>
      <c r="JPO3" s="31"/>
      <c r="JPP3" s="31"/>
      <c r="JPQ3" s="31"/>
      <c r="JPR3" s="31"/>
      <c r="JPS3" s="31"/>
      <c r="JPT3" s="31"/>
      <c r="JPU3" s="31"/>
      <c r="JPV3" s="31"/>
      <c r="JPW3" s="31"/>
      <c r="JPX3" s="31"/>
      <c r="JPY3" s="31"/>
      <c r="JPZ3" s="31"/>
      <c r="JQA3" s="31"/>
      <c r="JQB3" s="31"/>
      <c r="JQC3" s="31"/>
      <c r="JQD3" s="31"/>
      <c r="JQE3" s="31"/>
      <c r="JQF3" s="31"/>
      <c r="JQG3" s="31"/>
      <c r="JQH3" s="31"/>
      <c r="JQI3" s="31"/>
      <c r="JQJ3" s="31"/>
      <c r="JQK3" s="31"/>
      <c r="JQL3" s="31"/>
      <c r="JQM3" s="31"/>
      <c r="JQN3" s="31"/>
      <c r="JQO3" s="31"/>
      <c r="JQP3" s="31"/>
      <c r="JQQ3" s="31"/>
      <c r="JQR3" s="31"/>
      <c r="JQS3" s="31"/>
      <c r="JQT3" s="31"/>
      <c r="JQU3" s="31"/>
      <c r="JQV3" s="31"/>
      <c r="JQW3" s="31"/>
      <c r="JQX3" s="31"/>
      <c r="JQY3" s="31"/>
      <c r="JQZ3" s="31"/>
      <c r="JRA3" s="31"/>
      <c r="JRB3" s="31"/>
      <c r="JRC3" s="31"/>
      <c r="JRD3" s="31"/>
      <c r="JRE3" s="31"/>
      <c r="JRF3" s="31"/>
      <c r="JRG3" s="31"/>
      <c r="JRH3" s="31"/>
      <c r="JRI3" s="31"/>
      <c r="JRJ3" s="31"/>
      <c r="JRK3" s="31"/>
      <c r="JRL3" s="31"/>
      <c r="JRM3" s="31"/>
      <c r="JRN3" s="31"/>
      <c r="JRO3" s="31"/>
      <c r="JRP3" s="31"/>
      <c r="JRQ3" s="31"/>
      <c r="JRR3" s="31"/>
      <c r="JRS3" s="31"/>
      <c r="JRT3" s="31"/>
      <c r="JRU3" s="31"/>
      <c r="JRV3" s="31"/>
      <c r="JRW3" s="31"/>
      <c r="JRX3" s="31"/>
      <c r="JRY3" s="31"/>
      <c r="JRZ3" s="31"/>
      <c r="JSA3" s="31"/>
      <c r="JSB3" s="31"/>
      <c r="JSC3" s="31"/>
      <c r="JSD3" s="31"/>
      <c r="JSE3" s="31"/>
      <c r="JSF3" s="31"/>
      <c r="JSG3" s="31"/>
      <c r="JSH3" s="31"/>
      <c r="JSI3" s="31"/>
      <c r="JSJ3" s="31"/>
      <c r="JSK3" s="31"/>
      <c r="JSL3" s="31"/>
      <c r="JSM3" s="31"/>
      <c r="JSN3" s="31"/>
      <c r="JSO3" s="31"/>
      <c r="JSP3" s="31"/>
      <c r="JSQ3" s="31"/>
      <c r="JSR3" s="31"/>
      <c r="JSS3" s="31"/>
      <c r="JST3" s="31"/>
      <c r="JSU3" s="31"/>
      <c r="JSV3" s="31"/>
      <c r="JSW3" s="31"/>
      <c r="JSX3" s="31"/>
      <c r="JSY3" s="31"/>
      <c r="JSZ3" s="31"/>
      <c r="JTA3" s="31"/>
      <c r="JTB3" s="31"/>
      <c r="JTC3" s="31"/>
      <c r="JTD3" s="31"/>
      <c r="JTE3" s="31"/>
      <c r="JTF3" s="31"/>
      <c r="JTG3" s="31"/>
      <c r="JTH3" s="31"/>
      <c r="JTI3" s="31"/>
      <c r="JTJ3" s="31"/>
      <c r="JTK3" s="31"/>
      <c r="JTL3" s="31"/>
      <c r="JTM3" s="31"/>
      <c r="JTN3" s="31"/>
      <c r="JTO3" s="31"/>
      <c r="JTP3" s="31"/>
      <c r="JTQ3" s="31"/>
      <c r="JTR3" s="31"/>
      <c r="JTS3" s="31"/>
      <c r="JTT3" s="31"/>
      <c r="JTU3" s="31"/>
      <c r="JTV3" s="31"/>
      <c r="JTW3" s="31"/>
      <c r="JTX3" s="31"/>
      <c r="JTY3" s="31"/>
      <c r="JTZ3" s="31"/>
      <c r="JUA3" s="31"/>
      <c r="JUB3" s="31"/>
      <c r="JUC3" s="31"/>
      <c r="JUD3" s="31"/>
      <c r="JUE3" s="31"/>
      <c r="JUF3" s="31"/>
      <c r="JUG3" s="31"/>
      <c r="JUH3" s="31"/>
      <c r="JUI3" s="31"/>
      <c r="JUJ3" s="31"/>
      <c r="JUK3" s="31"/>
      <c r="JUL3" s="31"/>
      <c r="JUM3" s="31"/>
      <c r="JUN3" s="31"/>
      <c r="JUO3" s="31"/>
      <c r="JUP3" s="31"/>
      <c r="JUQ3" s="31"/>
      <c r="JUR3" s="31"/>
      <c r="JUS3" s="31"/>
      <c r="JUT3" s="31"/>
      <c r="JUU3" s="31"/>
      <c r="JUV3" s="31"/>
      <c r="JUW3" s="31"/>
      <c r="JUX3" s="31"/>
      <c r="JUY3" s="31"/>
      <c r="JUZ3" s="31"/>
      <c r="JVA3" s="31"/>
      <c r="JVB3" s="31"/>
      <c r="JVC3" s="31"/>
      <c r="JVD3" s="31"/>
      <c r="JVE3" s="31"/>
      <c r="JVF3" s="31"/>
      <c r="JVG3" s="31"/>
      <c r="JVH3" s="31"/>
      <c r="JVI3" s="31"/>
      <c r="JVJ3" s="31"/>
      <c r="JVK3" s="31"/>
      <c r="JVL3" s="31"/>
      <c r="JVM3" s="31"/>
      <c r="JVN3" s="31"/>
      <c r="JVO3" s="31"/>
      <c r="JVP3" s="31"/>
      <c r="JVQ3" s="31"/>
      <c r="JVR3" s="31"/>
      <c r="JVS3" s="31"/>
      <c r="JVT3" s="31"/>
      <c r="JVU3" s="31"/>
      <c r="JVV3" s="31"/>
      <c r="JVW3" s="31"/>
      <c r="JVX3" s="31"/>
      <c r="JVY3" s="31"/>
      <c r="JVZ3" s="31"/>
      <c r="JWA3" s="31"/>
      <c r="JWB3" s="31"/>
      <c r="JWC3" s="31"/>
      <c r="JWD3" s="31"/>
      <c r="JWE3" s="31"/>
      <c r="JWF3" s="31"/>
      <c r="JWG3" s="31"/>
      <c r="JWH3" s="31"/>
      <c r="JWI3" s="31"/>
      <c r="JWJ3" s="31"/>
      <c r="JWK3" s="31"/>
      <c r="JWL3" s="31"/>
      <c r="JWM3" s="31"/>
      <c r="JWN3" s="31"/>
      <c r="JWO3" s="31"/>
      <c r="JWP3" s="31"/>
      <c r="JWQ3" s="31"/>
      <c r="JWR3" s="31"/>
      <c r="JWS3" s="31"/>
      <c r="JWT3" s="31"/>
      <c r="JWU3" s="31"/>
      <c r="JWV3" s="31"/>
      <c r="JWW3" s="31"/>
      <c r="JWX3" s="31"/>
      <c r="JWY3" s="31"/>
      <c r="JWZ3" s="31"/>
      <c r="JXA3" s="31"/>
      <c r="JXB3" s="31"/>
      <c r="JXC3" s="31"/>
      <c r="JXD3" s="31"/>
      <c r="JXE3" s="31"/>
      <c r="JXF3" s="31"/>
      <c r="JXG3" s="31"/>
      <c r="JXH3" s="31"/>
      <c r="JXI3" s="31"/>
      <c r="JXJ3" s="31"/>
      <c r="JXK3" s="31"/>
      <c r="JXL3" s="31"/>
      <c r="JXM3" s="31"/>
      <c r="JXN3" s="31"/>
      <c r="JXO3" s="31"/>
      <c r="JXP3" s="31"/>
      <c r="JXQ3" s="31"/>
      <c r="JXR3" s="31"/>
      <c r="JXS3" s="31"/>
      <c r="JXT3" s="31"/>
      <c r="JXU3" s="31"/>
      <c r="JXV3" s="31"/>
      <c r="JXW3" s="31"/>
      <c r="JXX3" s="31"/>
      <c r="JXY3" s="31"/>
      <c r="JXZ3" s="31"/>
      <c r="JYA3" s="31"/>
      <c r="JYB3" s="31"/>
      <c r="JYC3" s="31"/>
      <c r="JYD3" s="31"/>
      <c r="JYE3" s="31"/>
      <c r="JYF3" s="31"/>
      <c r="JYG3" s="31"/>
      <c r="JYH3" s="31"/>
      <c r="JYI3" s="31"/>
      <c r="JYJ3" s="31"/>
      <c r="JYK3" s="31"/>
      <c r="JYL3" s="31"/>
      <c r="JYM3" s="31"/>
      <c r="JYN3" s="31"/>
      <c r="JYO3" s="31"/>
      <c r="JYP3" s="31"/>
      <c r="JYQ3" s="31"/>
      <c r="JYR3" s="31"/>
      <c r="JYS3" s="31"/>
      <c r="JYT3" s="31"/>
      <c r="JYU3" s="31"/>
      <c r="JYV3" s="31"/>
      <c r="JYW3" s="31"/>
      <c r="JYX3" s="31"/>
      <c r="JYY3" s="31"/>
      <c r="JYZ3" s="31"/>
      <c r="JZA3" s="31"/>
      <c r="JZB3" s="31"/>
      <c r="JZC3" s="31"/>
      <c r="JZD3" s="31"/>
      <c r="JZE3" s="31"/>
      <c r="JZF3" s="31"/>
      <c r="JZG3" s="31"/>
      <c r="JZH3" s="31"/>
      <c r="JZI3" s="31"/>
      <c r="JZJ3" s="31"/>
      <c r="JZK3" s="31"/>
      <c r="JZL3" s="31"/>
      <c r="JZM3" s="31"/>
      <c r="JZN3" s="31"/>
      <c r="JZO3" s="31"/>
      <c r="JZP3" s="31"/>
      <c r="JZQ3" s="31"/>
      <c r="JZR3" s="31"/>
      <c r="JZS3" s="31"/>
      <c r="JZT3" s="31"/>
      <c r="JZU3" s="31"/>
      <c r="JZV3" s="31"/>
      <c r="JZW3" s="31"/>
      <c r="JZX3" s="31"/>
      <c r="JZY3" s="31"/>
      <c r="JZZ3" s="31"/>
      <c r="KAA3" s="31"/>
      <c r="KAB3" s="31"/>
      <c r="KAC3" s="31"/>
      <c r="KAD3" s="31"/>
      <c r="KAE3" s="31"/>
      <c r="KAF3" s="31"/>
      <c r="KAG3" s="31"/>
      <c r="KAH3" s="31"/>
      <c r="KAI3" s="31"/>
      <c r="KAJ3" s="31"/>
      <c r="KAK3" s="31"/>
      <c r="KAL3" s="31"/>
      <c r="KAM3" s="31"/>
      <c r="KAN3" s="31"/>
      <c r="KAO3" s="31"/>
      <c r="KAP3" s="31"/>
      <c r="KAQ3" s="31"/>
      <c r="KAR3" s="31"/>
      <c r="KAS3" s="31"/>
      <c r="KAT3" s="31"/>
      <c r="KAU3" s="31"/>
      <c r="KAV3" s="31"/>
      <c r="KAW3" s="31"/>
      <c r="KAX3" s="31"/>
      <c r="KAY3" s="31"/>
      <c r="KAZ3" s="31"/>
      <c r="KBA3" s="31"/>
      <c r="KBB3" s="31"/>
      <c r="KBC3" s="31"/>
      <c r="KBD3" s="31"/>
      <c r="KBE3" s="31"/>
      <c r="KBF3" s="31"/>
      <c r="KBG3" s="31"/>
      <c r="KBH3" s="31"/>
      <c r="KBI3" s="31"/>
      <c r="KBJ3" s="31"/>
      <c r="KBK3" s="31"/>
      <c r="KBL3" s="31"/>
      <c r="KBM3" s="31"/>
      <c r="KBN3" s="31"/>
      <c r="KBO3" s="31"/>
      <c r="KBP3" s="31"/>
      <c r="KBQ3" s="31"/>
      <c r="KBR3" s="31"/>
      <c r="KBS3" s="31"/>
      <c r="KBT3" s="31"/>
      <c r="KBU3" s="31"/>
      <c r="KBV3" s="31"/>
      <c r="KBW3" s="31"/>
      <c r="KBX3" s="31"/>
      <c r="KBY3" s="31"/>
      <c r="KBZ3" s="31"/>
      <c r="KCA3" s="31"/>
      <c r="KCB3" s="31"/>
      <c r="KCC3" s="31"/>
      <c r="KCD3" s="31"/>
      <c r="KCE3" s="31"/>
      <c r="KCF3" s="31"/>
      <c r="KCG3" s="31"/>
      <c r="KCH3" s="31"/>
      <c r="KCI3" s="31"/>
      <c r="KCJ3" s="31"/>
      <c r="KCK3" s="31"/>
      <c r="KCL3" s="31"/>
      <c r="KCM3" s="31"/>
      <c r="KCN3" s="31"/>
      <c r="KCO3" s="31"/>
      <c r="KCP3" s="31"/>
      <c r="KCQ3" s="31"/>
      <c r="KCR3" s="31"/>
      <c r="KCS3" s="31"/>
      <c r="KCT3" s="31"/>
      <c r="KCU3" s="31"/>
      <c r="KCV3" s="31"/>
      <c r="KCW3" s="31"/>
      <c r="KCX3" s="31"/>
      <c r="KCY3" s="31"/>
      <c r="KCZ3" s="31"/>
      <c r="KDA3" s="31"/>
      <c r="KDB3" s="31"/>
      <c r="KDC3" s="31"/>
      <c r="KDD3" s="31"/>
      <c r="KDE3" s="31"/>
      <c r="KDF3" s="31"/>
      <c r="KDG3" s="31"/>
      <c r="KDH3" s="31"/>
      <c r="KDI3" s="31"/>
      <c r="KDJ3" s="31"/>
      <c r="KDK3" s="31"/>
      <c r="KDL3" s="31"/>
      <c r="KDM3" s="31"/>
      <c r="KDN3" s="31"/>
      <c r="KDO3" s="31"/>
      <c r="KDP3" s="31"/>
      <c r="KDQ3" s="31"/>
      <c r="KDR3" s="31"/>
      <c r="KDS3" s="31"/>
      <c r="KDT3" s="31"/>
      <c r="KDU3" s="31"/>
      <c r="KDV3" s="31"/>
      <c r="KDW3" s="31"/>
      <c r="KDX3" s="31"/>
      <c r="KDY3" s="31"/>
      <c r="KDZ3" s="31"/>
      <c r="KEA3" s="31"/>
      <c r="KEB3" s="31"/>
      <c r="KEC3" s="31"/>
      <c r="KED3" s="31"/>
      <c r="KEE3" s="31"/>
      <c r="KEF3" s="31"/>
      <c r="KEG3" s="31"/>
      <c r="KEH3" s="31"/>
      <c r="KEI3" s="31"/>
      <c r="KEJ3" s="31"/>
      <c r="KEK3" s="31"/>
      <c r="KEL3" s="31"/>
      <c r="KEM3" s="31"/>
      <c r="KEN3" s="31"/>
      <c r="KEO3" s="31"/>
      <c r="KEP3" s="31"/>
      <c r="KEQ3" s="31"/>
      <c r="KER3" s="31"/>
      <c r="KES3" s="31"/>
      <c r="KET3" s="31"/>
      <c r="KEU3" s="31"/>
      <c r="KEV3" s="31"/>
      <c r="KEW3" s="31"/>
      <c r="KEX3" s="31"/>
      <c r="KEY3" s="31"/>
      <c r="KEZ3" s="31"/>
      <c r="KFA3" s="31"/>
      <c r="KFB3" s="31"/>
      <c r="KFC3" s="31"/>
      <c r="KFD3" s="31"/>
      <c r="KFE3" s="31"/>
      <c r="KFF3" s="31"/>
      <c r="KFG3" s="31"/>
      <c r="KFH3" s="31"/>
      <c r="KFI3" s="31"/>
      <c r="KFJ3" s="31"/>
      <c r="KFK3" s="31"/>
      <c r="KFL3" s="31"/>
      <c r="KFM3" s="31"/>
      <c r="KFN3" s="31"/>
      <c r="KFO3" s="31"/>
      <c r="KFP3" s="31"/>
      <c r="KFQ3" s="31"/>
      <c r="KFR3" s="31"/>
      <c r="KFS3" s="31"/>
      <c r="KFT3" s="31"/>
      <c r="KFU3" s="31"/>
      <c r="KFV3" s="31"/>
      <c r="KFW3" s="31"/>
      <c r="KFX3" s="31"/>
      <c r="KFY3" s="31"/>
      <c r="KFZ3" s="31"/>
      <c r="KGA3" s="31"/>
      <c r="KGB3" s="31"/>
      <c r="KGC3" s="31"/>
      <c r="KGD3" s="31"/>
      <c r="KGE3" s="31"/>
      <c r="KGF3" s="31"/>
      <c r="KGG3" s="31"/>
      <c r="KGH3" s="31"/>
      <c r="KGI3" s="31"/>
      <c r="KGJ3" s="31"/>
      <c r="KGK3" s="31"/>
      <c r="KGL3" s="31"/>
      <c r="KGM3" s="31"/>
      <c r="KGN3" s="31"/>
      <c r="KGO3" s="31"/>
      <c r="KGP3" s="31"/>
      <c r="KGQ3" s="31"/>
      <c r="KGR3" s="31"/>
      <c r="KGS3" s="31"/>
      <c r="KGT3" s="31"/>
      <c r="KGU3" s="31"/>
      <c r="KGV3" s="31"/>
      <c r="KGW3" s="31"/>
      <c r="KGX3" s="31"/>
      <c r="KGY3" s="31"/>
      <c r="KGZ3" s="31"/>
      <c r="KHA3" s="31"/>
      <c r="KHB3" s="31"/>
      <c r="KHC3" s="31"/>
      <c r="KHD3" s="31"/>
      <c r="KHE3" s="31"/>
      <c r="KHF3" s="31"/>
      <c r="KHG3" s="31"/>
      <c r="KHH3" s="31"/>
      <c r="KHI3" s="31"/>
      <c r="KHJ3" s="31"/>
      <c r="KHK3" s="31"/>
      <c r="KHL3" s="31"/>
      <c r="KHM3" s="31"/>
      <c r="KHN3" s="31"/>
      <c r="KHO3" s="31"/>
      <c r="KHP3" s="31"/>
      <c r="KHQ3" s="31"/>
      <c r="KHR3" s="31"/>
      <c r="KHS3" s="31"/>
      <c r="KHT3" s="31"/>
      <c r="KHU3" s="31"/>
      <c r="KHV3" s="31"/>
      <c r="KHW3" s="31"/>
      <c r="KHX3" s="31"/>
      <c r="KHY3" s="31"/>
      <c r="KHZ3" s="31"/>
      <c r="KIA3" s="31"/>
      <c r="KIB3" s="31"/>
      <c r="KIC3" s="31"/>
      <c r="KID3" s="31"/>
      <c r="KIE3" s="31"/>
      <c r="KIF3" s="31"/>
      <c r="KIG3" s="31"/>
      <c r="KIH3" s="31"/>
      <c r="KII3" s="31"/>
      <c r="KIJ3" s="31"/>
      <c r="KIK3" s="31"/>
      <c r="KIL3" s="31"/>
      <c r="KIM3" s="31"/>
      <c r="KIN3" s="31"/>
      <c r="KIO3" s="31"/>
      <c r="KIP3" s="31"/>
      <c r="KIQ3" s="31"/>
      <c r="KIR3" s="31"/>
      <c r="KIS3" s="31"/>
      <c r="KIT3" s="31"/>
      <c r="KIU3" s="31"/>
      <c r="KIV3" s="31"/>
      <c r="KIW3" s="31"/>
      <c r="KIX3" s="31"/>
      <c r="KIY3" s="31"/>
      <c r="KIZ3" s="31"/>
      <c r="KJA3" s="31"/>
      <c r="KJB3" s="31"/>
      <c r="KJC3" s="31"/>
      <c r="KJD3" s="31"/>
      <c r="KJE3" s="31"/>
      <c r="KJF3" s="31"/>
      <c r="KJG3" s="31"/>
      <c r="KJH3" s="31"/>
      <c r="KJI3" s="31"/>
      <c r="KJJ3" s="31"/>
      <c r="KJK3" s="31"/>
      <c r="KJL3" s="31"/>
      <c r="KJM3" s="31"/>
      <c r="KJN3" s="31"/>
      <c r="KJO3" s="31"/>
      <c r="KJP3" s="31"/>
      <c r="KJQ3" s="31"/>
      <c r="KJR3" s="31"/>
      <c r="KJS3" s="31"/>
      <c r="KJT3" s="31"/>
      <c r="KJU3" s="31"/>
      <c r="KJV3" s="31"/>
      <c r="KJW3" s="31"/>
      <c r="KJX3" s="31"/>
      <c r="KJY3" s="31"/>
      <c r="KJZ3" s="31"/>
      <c r="KKA3" s="31"/>
      <c r="KKB3" s="31"/>
      <c r="KKC3" s="31"/>
      <c r="KKD3" s="31"/>
      <c r="KKE3" s="31"/>
      <c r="KKF3" s="31"/>
      <c r="KKG3" s="31"/>
      <c r="KKH3" s="31"/>
      <c r="KKI3" s="31"/>
      <c r="KKJ3" s="31"/>
      <c r="KKK3" s="31"/>
      <c r="KKL3" s="31"/>
      <c r="KKM3" s="31"/>
      <c r="KKN3" s="31"/>
      <c r="KKO3" s="31"/>
      <c r="KKP3" s="31"/>
      <c r="KKQ3" s="31"/>
      <c r="KKR3" s="31"/>
      <c r="KKS3" s="31"/>
      <c r="KKT3" s="31"/>
      <c r="KKU3" s="31"/>
      <c r="KKV3" s="31"/>
      <c r="KKW3" s="31"/>
      <c r="KKX3" s="31"/>
      <c r="KKY3" s="31"/>
      <c r="KKZ3" s="31"/>
      <c r="KLA3" s="31"/>
      <c r="KLB3" s="31"/>
      <c r="KLC3" s="31"/>
      <c r="KLD3" s="31"/>
      <c r="KLE3" s="31"/>
      <c r="KLF3" s="31"/>
      <c r="KLG3" s="31"/>
      <c r="KLH3" s="31"/>
      <c r="KLI3" s="31"/>
      <c r="KLJ3" s="31"/>
      <c r="KLK3" s="31"/>
      <c r="KLL3" s="31"/>
      <c r="KLM3" s="31"/>
      <c r="KLN3" s="31"/>
      <c r="KLO3" s="31"/>
      <c r="KLP3" s="31"/>
      <c r="KLQ3" s="31"/>
      <c r="KLR3" s="31"/>
      <c r="KLS3" s="31"/>
      <c r="KLT3" s="31"/>
      <c r="KLU3" s="31"/>
      <c r="KLV3" s="31"/>
      <c r="KLW3" s="31"/>
      <c r="KLX3" s="31"/>
      <c r="KLY3" s="31"/>
      <c r="KLZ3" s="31"/>
      <c r="KMA3" s="31"/>
      <c r="KMB3" s="31"/>
      <c r="KMC3" s="31"/>
      <c r="KMD3" s="31"/>
      <c r="KME3" s="31"/>
      <c r="KMF3" s="31"/>
      <c r="KMG3" s="31"/>
      <c r="KMH3" s="31"/>
      <c r="KMI3" s="31"/>
      <c r="KMJ3" s="31"/>
      <c r="KMK3" s="31"/>
      <c r="KML3" s="31"/>
      <c r="KMM3" s="31"/>
      <c r="KMN3" s="31"/>
      <c r="KMO3" s="31"/>
      <c r="KMP3" s="31"/>
      <c r="KMQ3" s="31"/>
      <c r="KMR3" s="31"/>
      <c r="KMS3" s="31"/>
      <c r="KMT3" s="31"/>
      <c r="KMU3" s="31"/>
      <c r="KMV3" s="31"/>
      <c r="KMW3" s="31"/>
      <c r="KMX3" s="31"/>
      <c r="KMY3" s="31"/>
      <c r="KMZ3" s="31"/>
      <c r="KNA3" s="31"/>
      <c r="KNB3" s="31"/>
      <c r="KNC3" s="31"/>
      <c r="KND3" s="31"/>
      <c r="KNE3" s="31"/>
      <c r="KNF3" s="31"/>
      <c r="KNG3" s="31"/>
      <c r="KNH3" s="31"/>
      <c r="KNI3" s="31"/>
      <c r="KNJ3" s="31"/>
      <c r="KNK3" s="31"/>
      <c r="KNL3" s="31"/>
      <c r="KNM3" s="31"/>
      <c r="KNN3" s="31"/>
      <c r="KNO3" s="31"/>
      <c r="KNP3" s="31"/>
      <c r="KNQ3" s="31"/>
      <c r="KNR3" s="31"/>
      <c r="KNS3" s="31"/>
      <c r="KNT3" s="31"/>
      <c r="KNU3" s="31"/>
      <c r="KNV3" s="31"/>
      <c r="KNW3" s="31"/>
      <c r="KNX3" s="31"/>
      <c r="KNY3" s="31"/>
      <c r="KNZ3" s="31"/>
      <c r="KOA3" s="31"/>
      <c r="KOB3" s="31"/>
      <c r="KOC3" s="31"/>
      <c r="KOD3" s="31"/>
      <c r="KOE3" s="31"/>
      <c r="KOF3" s="31"/>
      <c r="KOG3" s="31"/>
      <c r="KOH3" s="31"/>
      <c r="KOI3" s="31"/>
      <c r="KOJ3" s="31"/>
      <c r="KOK3" s="31"/>
      <c r="KOL3" s="31"/>
      <c r="KOM3" s="31"/>
      <c r="KON3" s="31"/>
      <c r="KOO3" s="31"/>
      <c r="KOP3" s="31"/>
      <c r="KOQ3" s="31"/>
      <c r="KOR3" s="31"/>
      <c r="KOS3" s="31"/>
      <c r="KOT3" s="31"/>
      <c r="KOU3" s="31"/>
      <c r="KOV3" s="31"/>
      <c r="KOW3" s="31"/>
      <c r="KOX3" s="31"/>
      <c r="KOY3" s="31"/>
      <c r="KOZ3" s="31"/>
      <c r="KPA3" s="31"/>
      <c r="KPB3" s="31"/>
      <c r="KPC3" s="31"/>
      <c r="KPD3" s="31"/>
      <c r="KPE3" s="31"/>
      <c r="KPF3" s="31"/>
      <c r="KPG3" s="31"/>
      <c r="KPH3" s="31"/>
      <c r="KPI3" s="31"/>
      <c r="KPJ3" s="31"/>
      <c r="KPK3" s="31"/>
      <c r="KPL3" s="31"/>
      <c r="KPM3" s="31"/>
      <c r="KPN3" s="31"/>
      <c r="KPO3" s="31"/>
      <c r="KPP3" s="31"/>
      <c r="KPQ3" s="31"/>
      <c r="KPR3" s="31"/>
      <c r="KPS3" s="31"/>
      <c r="KPT3" s="31"/>
      <c r="KPU3" s="31"/>
      <c r="KPV3" s="31"/>
      <c r="KPW3" s="31"/>
      <c r="KPX3" s="31"/>
      <c r="KPY3" s="31"/>
      <c r="KPZ3" s="31"/>
      <c r="KQA3" s="31"/>
      <c r="KQB3" s="31"/>
      <c r="KQC3" s="31"/>
      <c r="KQD3" s="31"/>
      <c r="KQE3" s="31"/>
      <c r="KQF3" s="31"/>
      <c r="KQG3" s="31"/>
      <c r="KQH3" s="31"/>
      <c r="KQI3" s="31"/>
      <c r="KQJ3" s="31"/>
      <c r="KQK3" s="31"/>
      <c r="KQL3" s="31"/>
      <c r="KQM3" s="31"/>
      <c r="KQN3" s="31"/>
      <c r="KQO3" s="31"/>
      <c r="KQP3" s="31"/>
      <c r="KQQ3" s="31"/>
      <c r="KQR3" s="31"/>
      <c r="KQS3" s="31"/>
      <c r="KQT3" s="31"/>
      <c r="KQU3" s="31"/>
      <c r="KQV3" s="31"/>
      <c r="KQW3" s="31"/>
      <c r="KQX3" s="31"/>
      <c r="KQY3" s="31"/>
      <c r="KQZ3" s="31"/>
      <c r="KRA3" s="31"/>
      <c r="KRB3" s="31"/>
      <c r="KRC3" s="31"/>
      <c r="KRD3" s="31"/>
      <c r="KRE3" s="31"/>
      <c r="KRF3" s="31"/>
      <c r="KRG3" s="31"/>
      <c r="KRH3" s="31"/>
      <c r="KRI3" s="31"/>
      <c r="KRJ3" s="31"/>
      <c r="KRK3" s="31"/>
      <c r="KRL3" s="31"/>
      <c r="KRM3" s="31"/>
      <c r="KRN3" s="31"/>
      <c r="KRO3" s="31"/>
      <c r="KRP3" s="31"/>
      <c r="KRQ3" s="31"/>
      <c r="KRR3" s="31"/>
      <c r="KRS3" s="31"/>
      <c r="KRT3" s="31"/>
      <c r="KRU3" s="31"/>
      <c r="KRV3" s="31"/>
      <c r="KRW3" s="31"/>
      <c r="KRX3" s="31"/>
      <c r="KRY3" s="31"/>
      <c r="KRZ3" s="31"/>
      <c r="KSA3" s="31"/>
      <c r="KSB3" s="31"/>
      <c r="KSC3" s="31"/>
      <c r="KSD3" s="31"/>
      <c r="KSE3" s="31"/>
      <c r="KSF3" s="31"/>
      <c r="KSG3" s="31"/>
      <c r="KSH3" s="31"/>
      <c r="KSI3" s="31"/>
      <c r="KSJ3" s="31"/>
      <c r="KSK3" s="31"/>
      <c r="KSL3" s="31"/>
      <c r="KSM3" s="31"/>
      <c r="KSN3" s="31"/>
      <c r="KSO3" s="31"/>
      <c r="KSP3" s="31"/>
      <c r="KSQ3" s="31"/>
      <c r="KSR3" s="31"/>
      <c r="KSS3" s="31"/>
      <c r="KST3" s="31"/>
      <c r="KSU3" s="31"/>
      <c r="KSV3" s="31"/>
      <c r="KSW3" s="31"/>
      <c r="KSX3" s="31"/>
      <c r="KSY3" s="31"/>
      <c r="KSZ3" s="31"/>
      <c r="KTA3" s="31"/>
      <c r="KTB3" s="31"/>
      <c r="KTC3" s="31"/>
      <c r="KTD3" s="31"/>
      <c r="KTE3" s="31"/>
      <c r="KTF3" s="31"/>
      <c r="KTG3" s="31"/>
      <c r="KTH3" s="31"/>
      <c r="KTI3" s="31"/>
      <c r="KTJ3" s="31"/>
      <c r="KTK3" s="31"/>
      <c r="KTL3" s="31"/>
      <c r="KTM3" s="31"/>
      <c r="KTN3" s="31"/>
      <c r="KTO3" s="31"/>
      <c r="KTP3" s="31"/>
      <c r="KTQ3" s="31"/>
      <c r="KTR3" s="31"/>
      <c r="KTS3" s="31"/>
      <c r="KTT3" s="31"/>
      <c r="KTU3" s="31"/>
      <c r="KTV3" s="31"/>
      <c r="KTW3" s="31"/>
      <c r="KTX3" s="31"/>
      <c r="KTY3" s="31"/>
      <c r="KTZ3" s="31"/>
      <c r="KUA3" s="31"/>
      <c r="KUB3" s="31"/>
      <c r="KUC3" s="31"/>
      <c r="KUD3" s="31"/>
      <c r="KUE3" s="31"/>
      <c r="KUF3" s="31"/>
      <c r="KUG3" s="31"/>
      <c r="KUH3" s="31"/>
      <c r="KUI3" s="31"/>
      <c r="KUJ3" s="31"/>
      <c r="KUK3" s="31"/>
      <c r="KUL3" s="31"/>
      <c r="KUM3" s="31"/>
      <c r="KUN3" s="31"/>
      <c r="KUO3" s="31"/>
      <c r="KUP3" s="31"/>
      <c r="KUQ3" s="31"/>
      <c r="KUR3" s="31"/>
      <c r="KUS3" s="31"/>
      <c r="KUT3" s="31"/>
      <c r="KUU3" s="31"/>
      <c r="KUV3" s="31"/>
      <c r="KUW3" s="31"/>
      <c r="KUX3" s="31"/>
      <c r="KUY3" s="31"/>
      <c r="KUZ3" s="31"/>
      <c r="KVA3" s="31"/>
      <c r="KVB3" s="31"/>
      <c r="KVC3" s="31"/>
      <c r="KVD3" s="31"/>
      <c r="KVE3" s="31"/>
      <c r="KVF3" s="31"/>
      <c r="KVG3" s="31"/>
      <c r="KVH3" s="31"/>
      <c r="KVI3" s="31"/>
      <c r="KVJ3" s="31"/>
      <c r="KVK3" s="31"/>
      <c r="KVL3" s="31"/>
      <c r="KVM3" s="31"/>
      <c r="KVN3" s="31"/>
      <c r="KVO3" s="31"/>
      <c r="KVP3" s="31"/>
      <c r="KVQ3" s="31"/>
      <c r="KVR3" s="31"/>
      <c r="KVS3" s="31"/>
      <c r="KVT3" s="31"/>
      <c r="KVU3" s="31"/>
      <c r="KVV3" s="31"/>
      <c r="KVW3" s="31"/>
      <c r="KVX3" s="31"/>
      <c r="KVY3" s="31"/>
      <c r="KVZ3" s="31"/>
      <c r="KWA3" s="31"/>
      <c r="KWB3" s="31"/>
      <c r="KWC3" s="31"/>
      <c r="KWD3" s="31"/>
      <c r="KWE3" s="31"/>
      <c r="KWF3" s="31"/>
      <c r="KWG3" s="31"/>
      <c r="KWH3" s="31"/>
      <c r="KWI3" s="31"/>
      <c r="KWJ3" s="31"/>
      <c r="KWK3" s="31"/>
      <c r="KWL3" s="31"/>
      <c r="KWM3" s="31"/>
      <c r="KWN3" s="31"/>
      <c r="KWO3" s="31"/>
      <c r="KWP3" s="31"/>
      <c r="KWQ3" s="31"/>
      <c r="KWR3" s="31"/>
      <c r="KWS3" s="31"/>
      <c r="KWT3" s="31"/>
      <c r="KWU3" s="31"/>
      <c r="KWV3" s="31"/>
      <c r="KWW3" s="31"/>
      <c r="KWX3" s="31"/>
      <c r="KWY3" s="31"/>
      <c r="KWZ3" s="31"/>
      <c r="KXA3" s="31"/>
      <c r="KXB3" s="31"/>
      <c r="KXC3" s="31"/>
      <c r="KXD3" s="31"/>
      <c r="KXE3" s="31"/>
      <c r="KXF3" s="31"/>
      <c r="KXG3" s="31"/>
      <c r="KXH3" s="31"/>
      <c r="KXI3" s="31"/>
      <c r="KXJ3" s="31"/>
      <c r="KXK3" s="31"/>
      <c r="KXL3" s="31"/>
      <c r="KXM3" s="31"/>
      <c r="KXN3" s="31"/>
      <c r="KXO3" s="31"/>
      <c r="KXP3" s="31"/>
      <c r="KXQ3" s="31"/>
      <c r="KXR3" s="31"/>
      <c r="KXS3" s="31"/>
      <c r="KXT3" s="31"/>
      <c r="KXU3" s="31"/>
      <c r="KXV3" s="31"/>
      <c r="KXW3" s="31"/>
      <c r="KXX3" s="31"/>
      <c r="KXY3" s="31"/>
      <c r="KXZ3" s="31"/>
      <c r="KYA3" s="31"/>
      <c r="KYB3" s="31"/>
      <c r="KYC3" s="31"/>
      <c r="KYD3" s="31"/>
      <c r="KYE3" s="31"/>
      <c r="KYF3" s="31"/>
      <c r="KYG3" s="31"/>
      <c r="KYH3" s="31"/>
      <c r="KYI3" s="31"/>
      <c r="KYJ3" s="31"/>
      <c r="KYK3" s="31"/>
      <c r="KYL3" s="31"/>
      <c r="KYM3" s="31"/>
      <c r="KYN3" s="31"/>
      <c r="KYO3" s="31"/>
      <c r="KYP3" s="31"/>
      <c r="KYQ3" s="31"/>
      <c r="KYR3" s="31"/>
      <c r="KYS3" s="31"/>
      <c r="KYT3" s="31"/>
      <c r="KYU3" s="31"/>
      <c r="KYV3" s="31"/>
      <c r="KYW3" s="31"/>
      <c r="KYX3" s="31"/>
      <c r="KYY3" s="31"/>
      <c r="KYZ3" s="31"/>
      <c r="KZA3" s="31"/>
      <c r="KZB3" s="31"/>
      <c r="KZC3" s="31"/>
      <c r="KZD3" s="31"/>
      <c r="KZE3" s="31"/>
      <c r="KZF3" s="31"/>
      <c r="KZG3" s="31"/>
      <c r="KZH3" s="31"/>
      <c r="KZI3" s="31"/>
      <c r="KZJ3" s="31"/>
      <c r="KZK3" s="31"/>
      <c r="KZL3" s="31"/>
      <c r="KZM3" s="31"/>
      <c r="KZN3" s="31"/>
      <c r="KZO3" s="31"/>
      <c r="KZP3" s="31"/>
      <c r="KZQ3" s="31"/>
      <c r="KZR3" s="31"/>
      <c r="KZS3" s="31"/>
      <c r="KZT3" s="31"/>
      <c r="KZU3" s="31"/>
      <c r="KZV3" s="31"/>
      <c r="KZW3" s="31"/>
      <c r="KZX3" s="31"/>
      <c r="KZY3" s="31"/>
      <c r="KZZ3" s="31"/>
      <c r="LAA3" s="31"/>
      <c r="LAB3" s="31"/>
      <c r="LAC3" s="31"/>
      <c r="LAD3" s="31"/>
      <c r="LAE3" s="31"/>
      <c r="LAF3" s="31"/>
      <c r="LAG3" s="31"/>
      <c r="LAH3" s="31"/>
      <c r="LAI3" s="31"/>
      <c r="LAJ3" s="31"/>
      <c r="LAK3" s="31"/>
      <c r="LAL3" s="31"/>
      <c r="LAM3" s="31"/>
      <c r="LAN3" s="31"/>
      <c r="LAO3" s="31"/>
      <c r="LAP3" s="31"/>
      <c r="LAQ3" s="31"/>
      <c r="LAR3" s="31"/>
      <c r="LAS3" s="31"/>
      <c r="LAT3" s="31"/>
      <c r="LAU3" s="31"/>
      <c r="LAV3" s="31"/>
      <c r="LAW3" s="31"/>
      <c r="LAX3" s="31"/>
      <c r="LAY3" s="31"/>
      <c r="LAZ3" s="31"/>
      <c r="LBA3" s="31"/>
      <c r="LBB3" s="31"/>
      <c r="LBC3" s="31"/>
      <c r="LBD3" s="31"/>
      <c r="LBE3" s="31"/>
      <c r="LBF3" s="31"/>
      <c r="LBG3" s="31"/>
      <c r="LBH3" s="31"/>
      <c r="LBI3" s="31"/>
      <c r="LBJ3" s="31"/>
      <c r="LBK3" s="31"/>
      <c r="LBL3" s="31"/>
      <c r="LBM3" s="31"/>
      <c r="LBN3" s="31"/>
      <c r="LBO3" s="31"/>
      <c r="LBP3" s="31"/>
      <c r="LBQ3" s="31"/>
      <c r="LBR3" s="31"/>
      <c r="LBS3" s="31"/>
      <c r="LBT3" s="31"/>
      <c r="LBU3" s="31"/>
      <c r="LBV3" s="31"/>
      <c r="LBW3" s="31"/>
      <c r="LBX3" s="31"/>
      <c r="LBY3" s="31"/>
      <c r="LBZ3" s="31"/>
      <c r="LCA3" s="31"/>
      <c r="LCB3" s="31"/>
      <c r="LCC3" s="31"/>
      <c r="LCD3" s="31"/>
      <c r="LCE3" s="31"/>
      <c r="LCF3" s="31"/>
      <c r="LCG3" s="31"/>
      <c r="LCH3" s="31"/>
      <c r="LCI3" s="31"/>
      <c r="LCJ3" s="31"/>
      <c r="LCK3" s="31"/>
      <c r="LCL3" s="31"/>
      <c r="LCM3" s="31"/>
      <c r="LCN3" s="31"/>
      <c r="LCO3" s="31"/>
      <c r="LCP3" s="31"/>
      <c r="LCQ3" s="31"/>
      <c r="LCR3" s="31"/>
      <c r="LCS3" s="31"/>
      <c r="LCT3" s="31"/>
      <c r="LCU3" s="31"/>
      <c r="LCV3" s="31"/>
      <c r="LCW3" s="31"/>
      <c r="LCX3" s="31"/>
      <c r="LCY3" s="31"/>
      <c r="LCZ3" s="31"/>
      <c r="LDA3" s="31"/>
      <c r="LDB3" s="31"/>
      <c r="LDC3" s="31"/>
      <c r="LDD3" s="31"/>
      <c r="LDE3" s="31"/>
      <c r="LDF3" s="31"/>
      <c r="LDG3" s="31"/>
      <c r="LDH3" s="31"/>
      <c r="LDI3" s="31"/>
      <c r="LDJ3" s="31"/>
      <c r="LDK3" s="31"/>
      <c r="LDL3" s="31"/>
      <c r="LDM3" s="31"/>
      <c r="LDN3" s="31"/>
      <c r="LDO3" s="31"/>
      <c r="LDP3" s="31"/>
      <c r="LDQ3" s="31"/>
      <c r="LDR3" s="31"/>
      <c r="LDS3" s="31"/>
      <c r="LDT3" s="31"/>
      <c r="LDU3" s="31"/>
      <c r="LDV3" s="31"/>
      <c r="LDW3" s="31"/>
      <c r="LDX3" s="31"/>
      <c r="LDY3" s="31"/>
      <c r="LDZ3" s="31"/>
      <c r="LEA3" s="31"/>
      <c r="LEB3" s="31"/>
      <c r="LEC3" s="31"/>
      <c r="LED3" s="31"/>
      <c r="LEE3" s="31"/>
      <c r="LEF3" s="31"/>
      <c r="LEG3" s="31"/>
      <c r="LEH3" s="31"/>
      <c r="LEI3" s="31"/>
      <c r="LEJ3" s="31"/>
      <c r="LEK3" s="31"/>
      <c r="LEL3" s="31"/>
      <c r="LEM3" s="31"/>
      <c r="LEN3" s="31"/>
      <c r="LEO3" s="31"/>
      <c r="LEP3" s="31"/>
      <c r="LEQ3" s="31"/>
      <c r="LER3" s="31"/>
      <c r="LES3" s="31"/>
      <c r="LET3" s="31"/>
      <c r="LEU3" s="31"/>
      <c r="LEV3" s="31"/>
      <c r="LEW3" s="31"/>
      <c r="LEX3" s="31"/>
      <c r="LEY3" s="31"/>
      <c r="LEZ3" s="31"/>
      <c r="LFA3" s="31"/>
      <c r="LFB3" s="31"/>
      <c r="LFC3" s="31"/>
      <c r="LFD3" s="31"/>
      <c r="LFE3" s="31"/>
      <c r="LFF3" s="31"/>
      <c r="LFG3" s="31"/>
      <c r="LFH3" s="31"/>
      <c r="LFI3" s="31"/>
      <c r="LFJ3" s="31"/>
      <c r="LFK3" s="31"/>
      <c r="LFL3" s="31"/>
      <c r="LFM3" s="31"/>
      <c r="LFN3" s="31"/>
      <c r="LFO3" s="31"/>
      <c r="LFP3" s="31"/>
      <c r="LFQ3" s="31"/>
      <c r="LFR3" s="31"/>
      <c r="LFS3" s="31"/>
      <c r="LFT3" s="31"/>
      <c r="LFU3" s="31"/>
      <c r="LFV3" s="31"/>
      <c r="LFW3" s="31"/>
      <c r="LFX3" s="31"/>
      <c r="LFY3" s="31"/>
      <c r="LFZ3" s="31"/>
      <c r="LGA3" s="31"/>
      <c r="LGB3" s="31"/>
      <c r="LGC3" s="31"/>
      <c r="LGD3" s="31"/>
      <c r="LGE3" s="31"/>
      <c r="LGF3" s="31"/>
      <c r="LGG3" s="31"/>
      <c r="LGH3" s="31"/>
      <c r="LGI3" s="31"/>
      <c r="LGJ3" s="31"/>
      <c r="LGK3" s="31"/>
      <c r="LGL3" s="31"/>
      <c r="LGM3" s="31"/>
      <c r="LGN3" s="31"/>
      <c r="LGO3" s="31"/>
      <c r="LGP3" s="31"/>
      <c r="LGQ3" s="31"/>
      <c r="LGR3" s="31"/>
      <c r="LGS3" s="31"/>
      <c r="LGT3" s="31"/>
      <c r="LGU3" s="31"/>
      <c r="LGV3" s="31"/>
      <c r="LGW3" s="31"/>
      <c r="LGX3" s="31"/>
      <c r="LGY3" s="31"/>
      <c r="LGZ3" s="31"/>
      <c r="LHA3" s="31"/>
      <c r="LHB3" s="31"/>
      <c r="LHC3" s="31"/>
      <c r="LHD3" s="31"/>
      <c r="LHE3" s="31"/>
      <c r="LHF3" s="31"/>
      <c r="LHG3" s="31"/>
      <c r="LHH3" s="31"/>
      <c r="LHI3" s="31"/>
      <c r="LHJ3" s="31"/>
      <c r="LHK3" s="31"/>
      <c r="LHL3" s="31"/>
      <c r="LHM3" s="31"/>
      <c r="LHN3" s="31"/>
      <c r="LHO3" s="31"/>
      <c r="LHP3" s="31"/>
      <c r="LHQ3" s="31"/>
      <c r="LHR3" s="31"/>
      <c r="LHS3" s="31"/>
      <c r="LHT3" s="31"/>
      <c r="LHU3" s="31"/>
      <c r="LHV3" s="31"/>
      <c r="LHW3" s="31"/>
      <c r="LHX3" s="31"/>
      <c r="LHY3" s="31"/>
      <c r="LHZ3" s="31"/>
      <c r="LIA3" s="31"/>
      <c r="LIB3" s="31"/>
      <c r="LIC3" s="31"/>
      <c r="LID3" s="31"/>
      <c r="LIE3" s="31"/>
      <c r="LIF3" s="31"/>
      <c r="LIG3" s="31"/>
      <c r="LIH3" s="31"/>
      <c r="LII3" s="31"/>
      <c r="LIJ3" s="31"/>
      <c r="LIK3" s="31"/>
      <c r="LIL3" s="31"/>
      <c r="LIM3" s="31"/>
      <c r="LIN3" s="31"/>
      <c r="LIO3" s="31"/>
      <c r="LIP3" s="31"/>
      <c r="LIQ3" s="31"/>
      <c r="LIR3" s="31"/>
      <c r="LIS3" s="31"/>
      <c r="LIT3" s="31"/>
      <c r="LIU3" s="31"/>
      <c r="LIV3" s="31"/>
      <c r="LIW3" s="31"/>
      <c r="LIX3" s="31"/>
      <c r="LIY3" s="31"/>
      <c r="LIZ3" s="31"/>
      <c r="LJA3" s="31"/>
      <c r="LJB3" s="31"/>
      <c r="LJC3" s="31"/>
      <c r="LJD3" s="31"/>
      <c r="LJE3" s="31"/>
      <c r="LJF3" s="31"/>
      <c r="LJG3" s="31"/>
      <c r="LJH3" s="31"/>
      <c r="LJI3" s="31"/>
      <c r="LJJ3" s="31"/>
      <c r="LJK3" s="31"/>
      <c r="LJL3" s="31"/>
      <c r="LJM3" s="31"/>
      <c r="LJN3" s="31"/>
      <c r="LJO3" s="31"/>
      <c r="LJP3" s="31"/>
      <c r="LJQ3" s="31"/>
      <c r="LJR3" s="31"/>
      <c r="LJS3" s="31"/>
      <c r="LJT3" s="31"/>
      <c r="LJU3" s="31"/>
      <c r="LJV3" s="31"/>
      <c r="LJW3" s="31"/>
      <c r="LJX3" s="31"/>
      <c r="LJY3" s="31"/>
      <c r="LJZ3" s="31"/>
      <c r="LKA3" s="31"/>
      <c r="LKB3" s="31"/>
      <c r="LKC3" s="31"/>
      <c r="LKD3" s="31"/>
      <c r="LKE3" s="31"/>
      <c r="LKF3" s="31"/>
      <c r="LKG3" s="31"/>
      <c r="LKH3" s="31"/>
      <c r="LKI3" s="31"/>
      <c r="LKJ3" s="31"/>
      <c r="LKK3" s="31"/>
      <c r="LKL3" s="31"/>
      <c r="LKM3" s="31"/>
      <c r="LKN3" s="31"/>
      <c r="LKO3" s="31"/>
      <c r="LKP3" s="31"/>
      <c r="LKQ3" s="31"/>
      <c r="LKR3" s="31"/>
      <c r="LKS3" s="31"/>
      <c r="LKT3" s="31"/>
      <c r="LKU3" s="31"/>
      <c r="LKV3" s="31"/>
      <c r="LKW3" s="31"/>
      <c r="LKX3" s="31"/>
      <c r="LKY3" s="31"/>
      <c r="LKZ3" s="31"/>
      <c r="LLA3" s="31"/>
      <c r="LLB3" s="31"/>
      <c r="LLC3" s="31"/>
      <c r="LLD3" s="31"/>
      <c r="LLE3" s="31"/>
      <c r="LLF3" s="31"/>
      <c r="LLG3" s="31"/>
      <c r="LLH3" s="31"/>
      <c r="LLI3" s="31"/>
      <c r="LLJ3" s="31"/>
      <c r="LLK3" s="31"/>
      <c r="LLL3" s="31"/>
      <c r="LLM3" s="31"/>
      <c r="LLN3" s="31"/>
      <c r="LLO3" s="31"/>
      <c r="LLP3" s="31"/>
      <c r="LLQ3" s="31"/>
      <c r="LLR3" s="31"/>
      <c r="LLS3" s="31"/>
      <c r="LLT3" s="31"/>
      <c r="LLU3" s="31"/>
      <c r="LLV3" s="31"/>
      <c r="LLW3" s="31"/>
      <c r="LLX3" s="31"/>
      <c r="LLY3" s="31"/>
      <c r="LLZ3" s="31"/>
      <c r="LMA3" s="31"/>
      <c r="LMB3" s="31"/>
      <c r="LMC3" s="31"/>
      <c r="LMD3" s="31"/>
      <c r="LME3" s="31"/>
      <c r="LMF3" s="31"/>
      <c r="LMG3" s="31"/>
      <c r="LMH3" s="31"/>
      <c r="LMI3" s="31"/>
      <c r="LMJ3" s="31"/>
      <c r="LMK3" s="31"/>
      <c r="LML3" s="31"/>
      <c r="LMM3" s="31"/>
      <c r="LMN3" s="31"/>
      <c r="LMO3" s="31"/>
      <c r="LMP3" s="31"/>
      <c r="LMQ3" s="31"/>
      <c r="LMR3" s="31"/>
      <c r="LMS3" s="31"/>
      <c r="LMT3" s="31"/>
      <c r="LMU3" s="31"/>
      <c r="LMV3" s="31"/>
      <c r="LMW3" s="31"/>
      <c r="LMX3" s="31"/>
      <c r="LMY3" s="31"/>
      <c r="LMZ3" s="31"/>
      <c r="LNA3" s="31"/>
      <c r="LNB3" s="31"/>
      <c r="LNC3" s="31"/>
      <c r="LND3" s="31"/>
      <c r="LNE3" s="31"/>
      <c r="LNF3" s="31"/>
      <c r="LNG3" s="31"/>
      <c r="LNH3" s="31"/>
      <c r="LNI3" s="31"/>
      <c r="LNJ3" s="31"/>
      <c r="LNK3" s="31"/>
      <c r="LNL3" s="31"/>
      <c r="LNM3" s="31"/>
      <c r="LNN3" s="31"/>
      <c r="LNO3" s="31"/>
      <c r="LNP3" s="31"/>
      <c r="LNQ3" s="31"/>
      <c r="LNR3" s="31"/>
      <c r="LNS3" s="31"/>
      <c r="LNT3" s="31"/>
      <c r="LNU3" s="31"/>
      <c r="LNV3" s="31"/>
      <c r="LNW3" s="31"/>
      <c r="LNX3" s="31"/>
      <c r="LNY3" s="31"/>
      <c r="LNZ3" s="31"/>
      <c r="LOA3" s="31"/>
      <c r="LOB3" s="31"/>
      <c r="LOC3" s="31"/>
      <c r="LOD3" s="31"/>
      <c r="LOE3" s="31"/>
      <c r="LOF3" s="31"/>
      <c r="LOG3" s="31"/>
      <c r="LOH3" s="31"/>
      <c r="LOI3" s="31"/>
      <c r="LOJ3" s="31"/>
      <c r="LOK3" s="31"/>
      <c r="LOL3" s="31"/>
      <c r="LOM3" s="31"/>
      <c r="LON3" s="31"/>
      <c r="LOO3" s="31"/>
      <c r="LOP3" s="31"/>
      <c r="LOQ3" s="31"/>
      <c r="LOR3" s="31"/>
      <c r="LOS3" s="31"/>
      <c r="LOT3" s="31"/>
      <c r="LOU3" s="31"/>
      <c r="LOV3" s="31"/>
      <c r="LOW3" s="31"/>
      <c r="LOX3" s="31"/>
      <c r="LOY3" s="31"/>
      <c r="LOZ3" s="31"/>
      <c r="LPA3" s="31"/>
      <c r="LPB3" s="31"/>
      <c r="LPC3" s="31"/>
      <c r="LPD3" s="31"/>
      <c r="LPE3" s="31"/>
      <c r="LPF3" s="31"/>
      <c r="LPG3" s="31"/>
      <c r="LPH3" s="31"/>
      <c r="LPI3" s="31"/>
      <c r="LPJ3" s="31"/>
      <c r="LPK3" s="31"/>
      <c r="LPL3" s="31"/>
      <c r="LPM3" s="31"/>
      <c r="LPN3" s="31"/>
      <c r="LPO3" s="31"/>
      <c r="LPP3" s="31"/>
      <c r="LPQ3" s="31"/>
      <c r="LPR3" s="31"/>
      <c r="LPS3" s="31"/>
      <c r="LPT3" s="31"/>
      <c r="LPU3" s="31"/>
      <c r="LPV3" s="31"/>
      <c r="LPW3" s="31"/>
      <c r="LPX3" s="31"/>
      <c r="LPY3" s="31"/>
      <c r="LPZ3" s="31"/>
      <c r="LQA3" s="31"/>
      <c r="LQB3" s="31"/>
      <c r="LQC3" s="31"/>
      <c r="LQD3" s="31"/>
      <c r="LQE3" s="31"/>
      <c r="LQF3" s="31"/>
      <c r="LQG3" s="31"/>
      <c r="LQH3" s="31"/>
      <c r="LQI3" s="31"/>
      <c r="LQJ3" s="31"/>
      <c r="LQK3" s="31"/>
      <c r="LQL3" s="31"/>
      <c r="LQM3" s="31"/>
      <c r="LQN3" s="31"/>
      <c r="LQO3" s="31"/>
      <c r="LQP3" s="31"/>
      <c r="LQQ3" s="31"/>
      <c r="LQR3" s="31"/>
      <c r="LQS3" s="31"/>
      <c r="LQT3" s="31"/>
      <c r="LQU3" s="31"/>
      <c r="LQV3" s="31"/>
      <c r="LQW3" s="31"/>
      <c r="LQX3" s="31"/>
      <c r="LQY3" s="31"/>
      <c r="LQZ3" s="31"/>
      <c r="LRA3" s="31"/>
      <c r="LRB3" s="31"/>
      <c r="LRC3" s="31"/>
      <c r="LRD3" s="31"/>
      <c r="LRE3" s="31"/>
      <c r="LRF3" s="31"/>
      <c r="LRG3" s="31"/>
      <c r="LRH3" s="31"/>
      <c r="LRI3" s="31"/>
      <c r="LRJ3" s="31"/>
      <c r="LRK3" s="31"/>
      <c r="LRL3" s="31"/>
      <c r="LRM3" s="31"/>
      <c r="LRN3" s="31"/>
      <c r="LRO3" s="31"/>
      <c r="LRP3" s="31"/>
      <c r="LRQ3" s="31"/>
      <c r="LRR3" s="31"/>
      <c r="LRS3" s="31"/>
      <c r="LRT3" s="31"/>
      <c r="LRU3" s="31"/>
      <c r="LRV3" s="31"/>
      <c r="LRW3" s="31"/>
      <c r="LRX3" s="31"/>
      <c r="LRY3" s="31"/>
      <c r="LRZ3" s="31"/>
      <c r="LSA3" s="31"/>
      <c r="LSB3" s="31"/>
      <c r="LSC3" s="31"/>
      <c r="LSD3" s="31"/>
      <c r="LSE3" s="31"/>
      <c r="LSF3" s="31"/>
      <c r="LSG3" s="31"/>
      <c r="LSH3" s="31"/>
      <c r="LSI3" s="31"/>
      <c r="LSJ3" s="31"/>
      <c r="LSK3" s="31"/>
      <c r="LSL3" s="31"/>
      <c r="LSM3" s="31"/>
      <c r="LSN3" s="31"/>
      <c r="LSO3" s="31"/>
      <c r="LSP3" s="31"/>
      <c r="LSQ3" s="31"/>
      <c r="LSR3" s="31"/>
      <c r="LSS3" s="31"/>
      <c r="LST3" s="31"/>
      <c r="LSU3" s="31"/>
      <c r="LSV3" s="31"/>
      <c r="LSW3" s="31"/>
      <c r="LSX3" s="31"/>
      <c r="LSY3" s="31"/>
      <c r="LSZ3" s="31"/>
      <c r="LTA3" s="31"/>
      <c r="LTB3" s="31"/>
      <c r="LTC3" s="31"/>
      <c r="LTD3" s="31"/>
      <c r="LTE3" s="31"/>
      <c r="LTF3" s="31"/>
      <c r="LTG3" s="31"/>
      <c r="LTH3" s="31"/>
      <c r="LTI3" s="31"/>
      <c r="LTJ3" s="31"/>
      <c r="LTK3" s="31"/>
      <c r="LTL3" s="31"/>
      <c r="LTM3" s="31"/>
      <c r="LTN3" s="31"/>
      <c r="LTO3" s="31"/>
      <c r="LTP3" s="31"/>
      <c r="LTQ3" s="31"/>
      <c r="LTR3" s="31"/>
      <c r="LTS3" s="31"/>
      <c r="LTT3" s="31"/>
      <c r="LTU3" s="31"/>
      <c r="LTV3" s="31"/>
      <c r="LTW3" s="31"/>
      <c r="LTX3" s="31"/>
      <c r="LTY3" s="31"/>
      <c r="LTZ3" s="31"/>
      <c r="LUA3" s="31"/>
      <c r="LUB3" s="31"/>
      <c r="LUC3" s="31"/>
      <c r="LUD3" s="31"/>
      <c r="LUE3" s="31"/>
      <c r="LUF3" s="31"/>
      <c r="LUG3" s="31"/>
      <c r="LUH3" s="31"/>
      <c r="LUI3" s="31"/>
      <c r="LUJ3" s="31"/>
      <c r="LUK3" s="31"/>
      <c r="LUL3" s="31"/>
      <c r="LUM3" s="31"/>
      <c r="LUN3" s="31"/>
      <c r="LUO3" s="31"/>
      <c r="LUP3" s="31"/>
      <c r="LUQ3" s="31"/>
      <c r="LUR3" s="31"/>
      <c r="LUS3" s="31"/>
      <c r="LUT3" s="31"/>
      <c r="LUU3" s="31"/>
      <c r="LUV3" s="31"/>
      <c r="LUW3" s="31"/>
      <c r="LUX3" s="31"/>
      <c r="LUY3" s="31"/>
      <c r="LUZ3" s="31"/>
      <c r="LVA3" s="31"/>
      <c r="LVB3" s="31"/>
      <c r="LVC3" s="31"/>
      <c r="LVD3" s="31"/>
      <c r="LVE3" s="31"/>
      <c r="LVF3" s="31"/>
      <c r="LVG3" s="31"/>
      <c r="LVH3" s="31"/>
      <c r="LVI3" s="31"/>
      <c r="LVJ3" s="31"/>
      <c r="LVK3" s="31"/>
      <c r="LVL3" s="31"/>
      <c r="LVM3" s="31"/>
      <c r="LVN3" s="31"/>
      <c r="LVO3" s="31"/>
      <c r="LVP3" s="31"/>
      <c r="LVQ3" s="31"/>
      <c r="LVR3" s="31"/>
      <c r="LVS3" s="31"/>
      <c r="LVT3" s="31"/>
      <c r="LVU3" s="31"/>
      <c r="LVV3" s="31"/>
      <c r="LVW3" s="31"/>
      <c r="LVX3" s="31"/>
      <c r="LVY3" s="31"/>
      <c r="LVZ3" s="31"/>
      <c r="LWA3" s="31"/>
      <c r="LWB3" s="31"/>
      <c r="LWC3" s="31"/>
      <c r="LWD3" s="31"/>
      <c r="LWE3" s="31"/>
      <c r="LWF3" s="31"/>
      <c r="LWG3" s="31"/>
      <c r="LWH3" s="31"/>
      <c r="LWI3" s="31"/>
      <c r="LWJ3" s="31"/>
      <c r="LWK3" s="31"/>
      <c r="LWL3" s="31"/>
      <c r="LWM3" s="31"/>
      <c r="LWN3" s="31"/>
      <c r="LWO3" s="31"/>
      <c r="LWP3" s="31"/>
      <c r="LWQ3" s="31"/>
      <c r="LWR3" s="31"/>
      <c r="LWS3" s="31"/>
      <c r="LWT3" s="31"/>
      <c r="LWU3" s="31"/>
      <c r="LWV3" s="31"/>
      <c r="LWW3" s="31"/>
      <c r="LWX3" s="31"/>
      <c r="LWY3" s="31"/>
      <c r="LWZ3" s="31"/>
      <c r="LXA3" s="31"/>
      <c r="LXB3" s="31"/>
      <c r="LXC3" s="31"/>
      <c r="LXD3" s="31"/>
      <c r="LXE3" s="31"/>
      <c r="LXF3" s="31"/>
      <c r="LXG3" s="31"/>
      <c r="LXH3" s="31"/>
      <c r="LXI3" s="31"/>
      <c r="LXJ3" s="31"/>
      <c r="LXK3" s="31"/>
      <c r="LXL3" s="31"/>
      <c r="LXM3" s="31"/>
      <c r="LXN3" s="31"/>
      <c r="LXO3" s="31"/>
      <c r="LXP3" s="31"/>
      <c r="LXQ3" s="31"/>
      <c r="LXR3" s="31"/>
      <c r="LXS3" s="31"/>
      <c r="LXT3" s="31"/>
      <c r="LXU3" s="31"/>
      <c r="LXV3" s="31"/>
      <c r="LXW3" s="31"/>
      <c r="LXX3" s="31"/>
      <c r="LXY3" s="31"/>
      <c r="LXZ3" s="31"/>
      <c r="LYA3" s="31"/>
      <c r="LYB3" s="31"/>
      <c r="LYC3" s="31"/>
      <c r="LYD3" s="31"/>
      <c r="LYE3" s="31"/>
      <c r="LYF3" s="31"/>
      <c r="LYG3" s="31"/>
      <c r="LYH3" s="31"/>
      <c r="LYI3" s="31"/>
      <c r="LYJ3" s="31"/>
      <c r="LYK3" s="31"/>
      <c r="LYL3" s="31"/>
      <c r="LYM3" s="31"/>
      <c r="LYN3" s="31"/>
      <c r="LYO3" s="31"/>
      <c r="LYP3" s="31"/>
      <c r="LYQ3" s="31"/>
      <c r="LYR3" s="31"/>
      <c r="LYS3" s="31"/>
      <c r="LYT3" s="31"/>
      <c r="LYU3" s="31"/>
      <c r="LYV3" s="31"/>
      <c r="LYW3" s="31"/>
      <c r="LYX3" s="31"/>
      <c r="LYY3" s="31"/>
      <c r="LYZ3" s="31"/>
      <c r="LZA3" s="31"/>
      <c r="LZB3" s="31"/>
      <c r="LZC3" s="31"/>
      <c r="LZD3" s="31"/>
      <c r="LZE3" s="31"/>
      <c r="LZF3" s="31"/>
      <c r="LZG3" s="31"/>
      <c r="LZH3" s="31"/>
      <c r="LZI3" s="31"/>
      <c r="LZJ3" s="31"/>
      <c r="LZK3" s="31"/>
      <c r="LZL3" s="31"/>
      <c r="LZM3" s="31"/>
      <c r="LZN3" s="31"/>
      <c r="LZO3" s="31"/>
      <c r="LZP3" s="31"/>
      <c r="LZQ3" s="31"/>
      <c r="LZR3" s="31"/>
      <c r="LZS3" s="31"/>
      <c r="LZT3" s="31"/>
      <c r="LZU3" s="31"/>
      <c r="LZV3" s="31"/>
      <c r="LZW3" s="31"/>
      <c r="LZX3" s="31"/>
      <c r="LZY3" s="31"/>
      <c r="LZZ3" s="31"/>
      <c r="MAA3" s="31"/>
      <c r="MAB3" s="31"/>
      <c r="MAC3" s="31"/>
      <c r="MAD3" s="31"/>
      <c r="MAE3" s="31"/>
      <c r="MAF3" s="31"/>
      <c r="MAG3" s="31"/>
      <c r="MAH3" s="31"/>
      <c r="MAI3" s="31"/>
      <c r="MAJ3" s="31"/>
      <c r="MAK3" s="31"/>
      <c r="MAL3" s="31"/>
      <c r="MAM3" s="31"/>
      <c r="MAN3" s="31"/>
      <c r="MAO3" s="31"/>
      <c r="MAP3" s="31"/>
      <c r="MAQ3" s="31"/>
      <c r="MAR3" s="31"/>
      <c r="MAS3" s="31"/>
      <c r="MAT3" s="31"/>
      <c r="MAU3" s="31"/>
      <c r="MAV3" s="31"/>
      <c r="MAW3" s="31"/>
      <c r="MAX3" s="31"/>
      <c r="MAY3" s="31"/>
      <c r="MAZ3" s="31"/>
      <c r="MBA3" s="31"/>
      <c r="MBB3" s="31"/>
      <c r="MBC3" s="31"/>
      <c r="MBD3" s="31"/>
      <c r="MBE3" s="31"/>
      <c r="MBF3" s="31"/>
      <c r="MBG3" s="31"/>
      <c r="MBH3" s="31"/>
      <c r="MBI3" s="31"/>
      <c r="MBJ3" s="31"/>
      <c r="MBK3" s="31"/>
      <c r="MBL3" s="31"/>
      <c r="MBM3" s="31"/>
      <c r="MBN3" s="31"/>
      <c r="MBO3" s="31"/>
      <c r="MBP3" s="31"/>
      <c r="MBQ3" s="31"/>
      <c r="MBR3" s="31"/>
      <c r="MBS3" s="31"/>
      <c r="MBT3" s="31"/>
      <c r="MBU3" s="31"/>
      <c r="MBV3" s="31"/>
      <c r="MBW3" s="31"/>
      <c r="MBX3" s="31"/>
      <c r="MBY3" s="31"/>
      <c r="MBZ3" s="31"/>
      <c r="MCA3" s="31"/>
      <c r="MCB3" s="31"/>
      <c r="MCC3" s="31"/>
      <c r="MCD3" s="31"/>
      <c r="MCE3" s="31"/>
      <c r="MCF3" s="31"/>
      <c r="MCG3" s="31"/>
      <c r="MCH3" s="31"/>
      <c r="MCI3" s="31"/>
      <c r="MCJ3" s="31"/>
      <c r="MCK3" s="31"/>
      <c r="MCL3" s="31"/>
      <c r="MCM3" s="31"/>
      <c r="MCN3" s="31"/>
      <c r="MCO3" s="31"/>
      <c r="MCP3" s="31"/>
      <c r="MCQ3" s="31"/>
      <c r="MCR3" s="31"/>
      <c r="MCS3" s="31"/>
      <c r="MCT3" s="31"/>
      <c r="MCU3" s="31"/>
      <c r="MCV3" s="31"/>
      <c r="MCW3" s="31"/>
      <c r="MCX3" s="31"/>
      <c r="MCY3" s="31"/>
      <c r="MCZ3" s="31"/>
      <c r="MDA3" s="31"/>
      <c r="MDB3" s="31"/>
      <c r="MDC3" s="31"/>
      <c r="MDD3" s="31"/>
      <c r="MDE3" s="31"/>
      <c r="MDF3" s="31"/>
      <c r="MDG3" s="31"/>
      <c r="MDH3" s="31"/>
      <c r="MDI3" s="31"/>
      <c r="MDJ3" s="31"/>
      <c r="MDK3" s="31"/>
      <c r="MDL3" s="31"/>
      <c r="MDM3" s="31"/>
      <c r="MDN3" s="31"/>
      <c r="MDO3" s="31"/>
      <c r="MDP3" s="31"/>
      <c r="MDQ3" s="31"/>
      <c r="MDR3" s="31"/>
      <c r="MDS3" s="31"/>
      <c r="MDT3" s="31"/>
      <c r="MDU3" s="31"/>
      <c r="MDV3" s="31"/>
      <c r="MDW3" s="31"/>
      <c r="MDX3" s="31"/>
      <c r="MDY3" s="31"/>
      <c r="MDZ3" s="31"/>
      <c r="MEA3" s="31"/>
      <c r="MEB3" s="31"/>
      <c r="MEC3" s="31"/>
      <c r="MED3" s="31"/>
      <c r="MEE3" s="31"/>
      <c r="MEF3" s="31"/>
      <c r="MEG3" s="31"/>
      <c r="MEH3" s="31"/>
      <c r="MEI3" s="31"/>
      <c r="MEJ3" s="31"/>
      <c r="MEK3" s="31"/>
      <c r="MEL3" s="31"/>
      <c r="MEM3" s="31"/>
      <c r="MEN3" s="31"/>
      <c r="MEO3" s="31"/>
      <c r="MEP3" s="31"/>
      <c r="MEQ3" s="31"/>
      <c r="MER3" s="31"/>
      <c r="MES3" s="31"/>
      <c r="MET3" s="31"/>
      <c r="MEU3" s="31"/>
      <c r="MEV3" s="31"/>
      <c r="MEW3" s="31"/>
      <c r="MEX3" s="31"/>
      <c r="MEY3" s="31"/>
      <c r="MEZ3" s="31"/>
      <c r="MFA3" s="31"/>
      <c r="MFB3" s="31"/>
      <c r="MFC3" s="31"/>
      <c r="MFD3" s="31"/>
      <c r="MFE3" s="31"/>
      <c r="MFF3" s="31"/>
      <c r="MFG3" s="31"/>
      <c r="MFH3" s="31"/>
      <c r="MFI3" s="31"/>
      <c r="MFJ3" s="31"/>
      <c r="MFK3" s="31"/>
      <c r="MFL3" s="31"/>
      <c r="MFM3" s="31"/>
      <c r="MFN3" s="31"/>
      <c r="MFO3" s="31"/>
      <c r="MFP3" s="31"/>
      <c r="MFQ3" s="31"/>
      <c r="MFR3" s="31"/>
      <c r="MFS3" s="31"/>
      <c r="MFT3" s="31"/>
      <c r="MFU3" s="31"/>
      <c r="MFV3" s="31"/>
      <c r="MFW3" s="31"/>
      <c r="MFX3" s="31"/>
      <c r="MFY3" s="31"/>
      <c r="MFZ3" s="31"/>
      <c r="MGA3" s="31"/>
      <c r="MGB3" s="31"/>
      <c r="MGC3" s="31"/>
      <c r="MGD3" s="31"/>
      <c r="MGE3" s="31"/>
      <c r="MGF3" s="31"/>
      <c r="MGG3" s="31"/>
      <c r="MGH3" s="31"/>
      <c r="MGI3" s="31"/>
      <c r="MGJ3" s="31"/>
      <c r="MGK3" s="31"/>
      <c r="MGL3" s="31"/>
      <c r="MGM3" s="31"/>
      <c r="MGN3" s="31"/>
      <c r="MGO3" s="31"/>
      <c r="MGP3" s="31"/>
      <c r="MGQ3" s="31"/>
      <c r="MGR3" s="31"/>
      <c r="MGS3" s="31"/>
      <c r="MGT3" s="31"/>
      <c r="MGU3" s="31"/>
      <c r="MGV3" s="31"/>
      <c r="MGW3" s="31"/>
      <c r="MGX3" s="31"/>
      <c r="MGY3" s="31"/>
      <c r="MGZ3" s="31"/>
      <c r="MHA3" s="31"/>
      <c r="MHB3" s="31"/>
      <c r="MHC3" s="31"/>
      <c r="MHD3" s="31"/>
      <c r="MHE3" s="31"/>
      <c r="MHF3" s="31"/>
      <c r="MHG3" s="31"/>
      <c r="MHH3" s="31"/>
      <c r="MHI3" s="31"/>
      <c r="MHJ3" s="31"/>
      <c r="MHK3" s="31"/>
      <c r="MHL3" s="31"/>
      <c r="MHM3" s="31"/>
      <c r="MHN3" s="31"/>
      <c r="MHO3" s="31"/>
      <c r="MHP3" s="31"/>
      <c r="MHQ3" s="31"/>
      <c r="MHR3" s="31"/>
      <c r="MHS3" s="31"/>
      <c r="MHT3" s="31"/>
      <c r="MHU3" s="31"/>
      <c r="MHV3" s="31"/>
      <c r="MHW3" s="31"/>
      <c r="MHX3" s="31"/>
      <c r="MHY3" s="31"/>
      <c r="MHZ3" s="31"/>
      <c r="MIA3" s="31"/>
      <c r="MIB3" s="31"/>
      <c r="MIC3" s="31"/>
      <c r="MID3" s="31"/>
      <c r="MIE3" s="31"/>
      <c r="MIF3" s="31"/>
      <c r="MIG3" s="31"/>
      <c r="MIH3" s="31"/>
      <c r="MII3" s="31"/>
      <c r="MIJ3" s="31"/>
      <c r="MIK3" s="31"/>
      <c r="MIL3" s="31"/>
      <c r="MIM3" s="31"/>
      <c r="MIN3" s="31"/>
      <c r="MIO3" s="31"/>
      <c r="MIP3" s="31"/>
      <c r="MIQ3" s="31"/>
      <c r="MIR3" s="31"/>
      <c r="MIS3" s="31"/>
      <c r="MIT3" s="31"/>
      <c r="MIU3" s="31"/>
      <c r="MIV3" s="31"/>
      <c r="MIW3" s="31"/>
      <c r="MIX3" s="31"/>
      <c r="MIY3" s="31"/>
      <c r="MIZ3" s="31"/>
      <c r="MJA3" s="31"/>
      <c r="MJB3" s="31"/>
      <c r="MJC3" s="31"/>
      <c r="MJD3" s="31"/>
      <c r="MJE3" s="31"/>
      <c r="MJF3" s="31"/>
      <c r="MJG3" s="31"/>
      <c r="MJH3" s="31"/>
      <c r="MJI3" s="31"/>
      <c r="MJJ3" s="31"/>
      <c r="MJK3" s="31"/>
      <c r="MJL3" s="31"/>
      <c r="MJM3" s="31"/>
      <c r="MJN3" s="31"/>
      <c r="MJO3" s="31"/>
      <c r="MJP3" s="31"/>
      <c r="MJQ3" s="31"/>
      <c r="MJR3" s="31"/>
      <c r="MJS3" s="31"/>
      <c r="MJT3" s="31"/>
      <c r="MJU3" s="31"/>
      <c r="MJV3" s="31"/>
      <c r="MJW3" s="31"/>
      <c r="MJX3" s="31"/>
      <c r="MJY3" s="31"/>
      <c r="MJZ3" s="31"/>
      <c r="MKA3" s="31"/>
      <c r="MKB3" s="31"/>
      <c r="MKC3" s="31"/>
      <c r="MKD3" s="31"/>
      <c r="MKE3" s="31"/>
      <c r="MKF3" s="31"/>
      <c r="MKG3" s="31"/>
      <c r="MKH3" s="31"/>
      <c r="MKI3" s="31"/>
      <c r="MKJ3" s="31"/>
      <c r="MKK3" s="31"/>
      <c r="MKL3" s="31"/>
      <c r="MKM3" s="31"/>
      <c r="MKN3" s="31"/>
      <c r="MKO3" s="31"/>
      <c r="MKP3" s="31"/>
      <c r="MKQ3" s="31"/>
      <c r="MKR3" s="31"/>
      <c r="MKS3" s="31"/>
      <c r="MKT3" s="31"/>
      <c r="MKU3" s="31"/>
      <c r="MKV3" s="31"/>
      <c r="MKW3" s="31"/>
      <c r="MKX3" s="31"/>
      <c r="MKY3" s="31"/>
      <c r="MKZ3" s="31"/>
      <c r="MLA3" s="31"/>
      <c r="MLB3" s="31"/>
      <c r="MLC3" s="31"/>
      <c r="MLD3" s="31"/>
      <c r="MLE3" s="31"/>
      <c r="MLF3" s="31"/>
      <c r="MLG3" s="31"/>
      <c r="MLH3" s="31"/>
      <c r="MLI3" s="31"/>
      <c r="MLJ3" s="31"/>
      <c r="MLK3" s="31"/>
      <c r="MLL3" s="31"/>
      <c r="MLM3" s="31"/>
      <c r="MLN3" s="31"/>
      <c r="MLO3" s="31"/>
      <c r="MLP3" s="31"/>
      <c r="MLQ3" s="31"/>
      <c r="MLR3" s="31"/>
      <c r="MLS3" s="31"/>
      <c r="MLT3" s="31"/>
      <c r="MLU3" s="31"/>
      <c r="MLV3" s="31"/>
      <c r="MLW3" s="31"/>
      <c r="MLX3" s="31"/>
      <c r="MLY3" s="31"/>
      <c r="MLZ3" s="31"/>
      <c r="MMA3" s="31"/>
      <c r="MMB3" s="31"/>
      <c r="MMC3" s="31"/>
      <c r="MMD3" s="31"/>
      <c r="MME3" s="31"/>
      <c r="MMF3" s="31"/>
      <c r="MMG3" s="31"/>
      <c r="MMH3" s="31"/>
      <c r="MMI3" s="31"/>
      <c r="MMJ3" s="31"/>
      <c r="MMK3" s="31"/>
      <c r="MML3" s="31"/>
      <c r="MMM3" s="31"/>
      <c r="MMN3" s="31"/>
      <c r="MMO3" s="31"/>
      <c r="MMP3" s="31"/>
      <c r="MMQ3" s="31"/>
      <c r="MMR3" s="31"/>
      <c r="MMS3" s="31"/>
      <c r="MMT3" s="31"/>
      <c r="MMU3" s="31"/>
      <c r="MMV3" s="31"/>
      <c r="MMW3" s="31"/>
      <c r="MMX3" s="31"/>
      <c r="MMY3" s="31"/>
      <c r="MMZ3" s="31"/>
      <c r="MNA3" s="31"/>
      <c r="MNB3" s="31"/>
      <c r="MNC3" s="31"/>
      <c r="MND3" s="31"/>
      <c r="MNE3" s="31"/>
      <c r="MNF3" s="31"/>
      <c r="MNG3" s="31"/>
      <c r="MNH3" s="31"/>
      <c r="MNI3" s="31"/>
      <c r="MNJ3" s="31"/>
      <c r="MNK3" s="31"/>
      <c r="MNL3" s="31"/>
      <c r="MNM3" s="31"/>
      <c r="MNN3" s="31"/>
      <c r="MNO3" s="31"/>
      <c r="MNP3" s="31"/>
      <c r="MNQ3" s="31"/>
      <c r="MNR3" s="31"/>
      <c r="MNS3" s="31"/>
      <c r="MNT3" s="31"/>
      <c r="MNU3" s="31"/>
      <c r="MNV3" s="31"/>
      <c r="MNW3" s="31"/>
      <c r="MNX3" s="31"/>
      <c r="MNY3" s="31"/>
      <c r="MNZ3" s="31"/>
      <c r="MOA3" s="31"/>
      <c r="MOB3" s="31"/>
      <c r="MOC3" s="31"/>
      <c r="MOD3" s="31"/>
      <c r="MOE3" s="31"/>
      <c r="MOF3" s="31"/>
      <c r="MOG3" s="31"/>
      <c r="MOH3" s="31"/>
      <c r="MOI3" s="31"/>
      <c r="MOJ3" s="31"/>
      <c r="MOK3" s="31"/>
      <c r="MOL3" s="31"/>
      <c r="MOM3" s="31"/>
      <c r="MON3" s="31"/>
      <c r="MOO3" s="31"/>
      <c r="MOP3" s="31"/>
      <c r="MOQ3" s="31"/>
      <c r="MOR3" s="31"/>
      <c r="MOS3" s="31"/>
      <c r="MOT3" s="31"/>
      <c r="MOU3" s="31"/>
      <c r="MOV3" s="31"/>
      <c r="MOW3" s="31"/>
      <c r="MOX3" s="31"/>
      <c r="MOY3" s="31"/>
      <c r="MOZ3" s="31"/>
      <c r="MPA3" s="31"/>
      <c r="MPB3" s="31"/>
      <c r="MPC3" s="31"/>
      <c r="MPD3" s="31"/>
      <c r="MPE3" s="31"/>
      <c r="MPF3" s="31"/>
      <c r="MPG3" s="31"/>
      <c r="MPH3" s="31"/>
      <c r="MPI3" s="31"/>
      <c r="MPJ3" s="31"/>
      <c r="MPK3" s="31"/>
      <c r="MPL3" s="31"/>
      <c r="MPM3" s="31"/>
      <c r="MPN3" s="31"/>
      <c r="MPO3" s="31"/>
      <c r="MPP3" s="31"/>
      <c r="MPQ3" s="31"/>
      <c r="MPR3" s="31"/>
      <c r="MPS3" s="31"/>
      <c r="MPT3" s="31"/>
      <c r="MPU3" s="31"/>
      <c r="MPV3" s="31"/>
      <c r="MPW3" s="31"/>
      <c r="MPX3" s="31"/>
      <c r="MPY3" s="31"/>
      <c r="MPZ3" s="31"/>
      <c r="MQA3" s="31"/>
      <c r="MQB3" s="31"/>
      <c r="MQC3" s="31"/>
      <c r="MQD3" s="31"/>
      <c r="MQE3" s="31"/>
      <c r="MQF3" s="31"/>
      <c r="MQG3" s="31"/>
      <c r="MQH3" s="31"/>
      <c r="MQI3" s="31"/>
      <c r="MQJ3" s="31"/>
      <c r="MQK3" s="31"/>
      <c r="MQL3" s="31"/>
      <c r="MQM3" s="31"/>
      <c r="MQN3" s="31"/>
      <c r="MQO3" s="31"/>
      <c r="MQP3" s="31"/>
      <c r="MQQ3" s="31"/>
      <c r="MQR3" s="31"/>
      <c r="MQS3" s="31"/>
      <c r="MQT3" s="31"/>
      <c r="MQU3" s="31"/>
      <c r="MQV3" s="31"/>
      <c r="MQW3" s="31"/>
      <c r="MQX3" s="31"/>
      <c r="MQY3" s="31"/>
      <c r="MQZ3" s="31"/>
      <c r="MRA3" s="31"/>
      <c r="MRB3" s="31"/>
      <c r="MRC3" s="31"/>
      <c r="MRD3" s="31"/>
      <c r="MRE3" s="31"/>
      <c r="MRF3" s="31"/>
      <c r="MRG3" s="31"/>
      <c r="MRH3" s="31"/>
      <c r="MRI3" s="31"/>
      <c r="MRJ3" s="31"/>
      <c r="MRK3" s="31"/>
      <c r="MRL3" s="31"/>
      <c r="MRM3" s="31"/>
      <c r="MRN3" s="31"/>
      <c r="MRO3" s="31"/>
      <c r="MRP3" s="31"/>
      <c r="MRQ3" s="31"/>
      <c r="MRR3" s="31"/>
      <c r="MRS3" s="31"/>
      <c r="MRT3" s="31"/>
      <c r="MRU3" s="31"/>
      <c r="MRV3" s="31"/>
      <c r="MRW3" s="31"/>
      <c r="MRX3" s="31"/>
      <c r="MRY3" s="31"/>
      <c r="MRZ3" s="31"/>
      <c r="MSA3" s="31"/>
      <c r="MSB3" s="31"/>
      <c r="MSC3" s="31"/>
      <c r="MSD3" s="31"/>
      <c r="MSE3" s="31"/>
      <c r="MSF3" s="31"/>
      <c r="MSG3" s="31"/>
      <c r="MSH3" s="31"/>
      <c r="MSI3" s="31"/>
      <c r="MSJ3" s="31"/>
      <c r="MSK3" s="31"/>
      <c r="MSL3" s="31"/>
      <c r="MSM3" s="31"/>
      <c r="MSN3" s="31"/>
      <c r="MSO3" s="31"/>
      <c r="MSP3" s="31"/>
      <c r="MSQ3" s="31"/>
      <c r="MSR3" s="31"/>
      <c r="MSS3" s="31"/>
      <c r="MST3" s="31"/>
      <c r="MSU3" s="31"/>
      <c r="MSV3" s="31"/>
      <c r="MSW3" s="31"/>
      <c r="MSX3" s="31"/>
      <c r="MSY3" s="31"/>
      <c r="MSZ3" s="31"/>
      <c r="MTA3" s="31"/>
      <c r="MTB3" s="31"/>
      <c r="MTC3" s="31"/>
      <c r="MTD3" s="31"/>
      <c r="MTE3" s="31"/>
      <c r="MTF3" s="31"/>
      <c r="MTG3" s="31"/>
      <c r="MTH3" s="31"/>
      <c r="MTI3" s="31"/>
      <c r="MTJ3" s="31"/>
      <c r="MTK3" s="31"/>
      <c r="MTL3" s="31"/>
      <c r="MTM3" s="31"/>
      <c r="MTN3" s="31"/>
      <c r="MTO3" s="31"/>
      <c r="MTP3" s="31"/>
      <c r="MTQ3" s="31"/>
      <c r="MTR3" s="31"/>
      <c r="MTS3" s="31"/>
      <c r="MTT3" s="31"/>
      <c r="MTU3" s="31"/>
      <c r="MTV3" s="31"/>
      <c r="MTW3" s="31"/>
      <c r="MTX3" s="31"/>
      <c r="MTY3" s="31"/>
      <c r="MTZ3" s="31"/>
      <c r="MUA3" s="31"/>
      <c r="MUB3" s="31"/>
      <c r="MUC3" s="31"/>
      <c r="MUD3" s="31"/>
      <c r="MUE3" s="31"/>
      <c r="MUF3" s="31"/>
      <c r="MUG3" s="31"/>
      <c r="MUH3" s="31"/>
      <c r="MUI3" s="31"/>
      <c r="MUJ3" s="31"/>
      <c r="MUK3" s="31"/>
      <c r="MUL3" s="31"/>
      <c r="MUM3" s="31"/>
      <c r="MUN3" s="31"/>
      <c r="MUO3" s="31"/>
      <c r="MUP3" s="31"/>
      <c r="MUQ3" s="31"/>
      <c r="MUR3" s="31"/>
      <c r="MUS3" s="31"/>
      <c r="MUT3" s="31"/>
      <c r="MUU3" s="31"/>
      <c r="MUV3" s="31"/>
      <c r="MUW3" s="31"/>
      <c r="MUX3" s="31"/>
      <c r="MUY3" s="31"/>
      <c r="MUZ3" s="31"/>
      <c r="MVA3" s="31"/>
      <c r="MVB3" s="31"/>
      <c r="MVC3" s="31"/>
      <c r="MVD3" s="31"/>
      <c r="MVE3" s="31"/>
      <c r="MVF3" s="31"/>
      <c r="MVG3" s="31"/>
      <c r="MVH3" s="31"/>
      <c r="MVI3" s="31"/>
      <c r="MVJ3" s="31"/>
      <c r="MVK3" s="31"/>
      <c r="MVL3" s="31"/>
      <c r="MVM3" s="31"/>
      <c r="MVN3" s="31"/>
      <c r="MVO3" s="31"/>
      <c r="MVP3" s="31"/>
      <c r="MVQ3" s="31"/>
      <c r="MVR3" s="31"/>
      <c r="MVS3" s="31"/>
      <c r="MVT3" s="31"/>
      <c r="MVU3" s="31"/>
      <c r="MVV3" s="31"/>
      <c r="MVW3" s="31"/>
      <c r="MVX3" s="31"/>
      <c r="MVY3" s="31"/>
      <c r="MVZ3" s="31"/>
      <c r="MWA3" s="31"/>
      <c r="MWB3" s="31"/>
      <c r="MWC3" s="31"/>
      <c r="MWD3" s="31"/>
      <c r="MWE3" s="31"/>
      <c r="MWF3" s="31"/>
      <c r="MWG3" s="31"/>
      <c r="MWH3" s="31"/>
      <c r="MWI3" s="31"/>
      <c r="MWJ3" s="31"/>
      <c r="MWK3" s="31"/>
      <c r="MWL3" s="31"/>
      <c r="MWM3" s="31"/>
      <c r="MWN3" s="31"/>
      <c r="MWO3" s="31"/>
      <c r="MWP3" s="31"/>
      <c r="MWQ3" s="31"/>
      <c r="MWR3" s="31"/>
      <c r="MWS3" s="31"/>
      <c r="MWT3" s="31"/>
      <c r="MWU3" s="31"/>
      <c r="MWV3" s="31"/>
      <c r="MWW3" s="31"/>
      <c r="MWX3" s="31"/>
      <c r="MWY3" s="31"/>
      <c r="MWZ3" s="31"/>
      <c r="MXA3" s="31"/>
      <c r="MXB3" s="31"/>
      <c r="MXC3" s="31"/>
      <c r="MXD3" s="31"/>
      <c r="MXE3" s="31"/>
      <c r="MXF3" s="31"/>
      <c r="MXG3" s="31"/>
      <c r="MXH3" s="31"/>
      <c r="MXI3" s="31"/>
      <c r="MXJ3" s="31"/>
      <c r="MXK3" s="31"/>
      <c r="MXL3" s="31"/>
      <c r="MXM3" s="31"/>
      <c r="MXN3" s="31"/>
      <c r="MXO3" s="31"/>
      <c r="MXP3" s="31"/>
      <c r="MXQ3" s="31"/>
      <c r="MXR3" s="31"/>
      <c r="MXS3" s="31"/>
      <c r="MXT3" s="31"/>
      <c r="MXU3" s="31"/>
      <c r="MXV3" s="31"/>
      <c r="MXW3" s="31"/>
      <c r="MXX3" s="31"/>
      <c r="MXY3" s="31"/>
      <c r="MXZ3" s="31"/>
      <c r="MYA3" s="31"/>
      <c r="MYB3" s="31"/>
      <c r="MYC3" s="31"/>
      <c r="MYD3" s="31"/>
      <c r="MYE3" s="31"/>
      <c r="MYF3" s="31"/>
      <c r="MYG3" s="31"/>
      <c r="MYH3" s="31"/>
      <c r="MYI3" s="31"/>
      <c r="MYJ3" s="31"/>
      <c r="MYK3" s="31"/>
      <c r="MYL3" s="31"/>
      <c r="MYM3" s="31"/>
      <c r="MYN3" s="31"/>
      <c r="MYO3" s="31"/>
      <c r="MYP3" s="31"/>
      <c r="MYQ3" s="31"/>
      <c r="MYR3" s="31"/>
      <c r="MYS3" s="31"/>
      <c r="MYT3" s="31"/>
      <c r="MYU3" s="31"/>
      <c r="MYV3" s="31"/>
      <c r="MYW3" s="31"/>
      <c r="MYX3" s="31"/>
      <c r="MYY3" s="31"/>
      <c r="MYZ3" s="31"/>
      <c r="MZA3" s="31"/>
      <c r="MZB3" s="31"/>
      <c r="MZC3" s="31"/>
      <c r="MZD3" s="31"/>
      <c r="MZE3" s="31"/>
      <c r="MZF3" s="31"/>
      <c r="MZG3" s="31"/>
      <c r="MZH3" s="31"/>
      <c r="MZI3" s="31"/>
      <c r="MZJ3" s="31"/>
      <c r="MZK3" s="31"/>
      <c r="MZL3" s="31"/>
      <c r="MZM3" s="31"/>
      <c r="MZN3" s="31"/>
      <c r="MZO3" s="31"/>
      <c r="MZP3" s="31"/>
      <c r="MZQ3" s="31"/>
      <c r="MZR3" s="31"/>
      <c r="MZS3" s="31"/>
      <c r="MZT3" s="31"/>
      <c r="MZU3" s="31"/>
      <c r="MZV3" s="31"/>
      <c r="MZW3" s="31"/>
      <c r="MZX3" s="31"/>
      <c r="MZY3" s="31"/>
      <c r="MZZ3" s="31"/>
      <c r="NAA3" s="31"/>
      <c r="NAB3" s="31"/>
      <c r="NAC3" s="31"/>
      <c r="NAD3" s="31"/>
      <c r="NAE3" s="31"/>
      <c r="NAF3" s="31"/>
      <c r="NAG3" s="31"/>
      <c r="NAH3" s="31"/>
      <c r="NAI3" s="31"/>
      <c r="NAJ3" s="31"/>
      <c r="NAK3" s="31"/>
      <c r="NAL3" s="31"/>
      <c r="NAM3" s="31"/>
      <c r="NAN3" s="31"/>
      <c r="NAO3" s="31"/>
      <c r="NAP3" s="31"/>
      <c r="NAQ3" s="31"/>
      <c r="NAR3" s="31"/>
      <c r="NAS3" s="31"/>
      <c r="NAT3" s="31"/>
      <c r="NAU3" s="31"/>
      <c r="NAV3" s="31"/>
      <c r="NAW3" s="31"/>
      <c r="NAX3" s="31"/>
      <c r="NAY3" s="31"/>
      <c r="NAZ3" s="31"/>
      <c r="NBA3" s="31"/>
      <c r="NBB3" s="31"/>
      <c r="NBC3" s="31"/>
      <c r="NBD3" s="31"/>
      <c r="NBE3" s="31"/>
      <c r="NBF3" s="31"/>
      <c r="NBG3" s="31"/>
      <c r="NBH3" s="31"/>
      <c r="NBI3" s="31"/>
      <c r="NBJ3" s="31"/>
      <c r="NBK3" s="31"/>
      <c r="NBL3" s="31"/>
      <c r="NBM3" s="31"/>
      <c r="NBN3" s="31"/>
      <c r="NBO3" s="31"/>
      <c r="NBP3" s="31"/>
      <c r="NBQ3" s="31"/>
      <c r="NBR3" s="31"/>
      <c r="NBS3" s="31"/>
      <c r="NBT3" s="31"/>
      <c r="NBU3" s="31"/>
      <c r="NBV3" s="31"/>
      <c r="NBW3" s="31"/>
      <c r="NBX3" s="31"/>
      <c r="NBY3" s="31"/>
      <c r="NBZ3" s="31"/>
      <c r="NCA3" s="31"/>
      <c r="NCB3" s="31"/>
      <c r="NCC3" s="31"/>
      <c r="NCD3" s="31"/>
      <c r="NCE3" s="31"/>
      <c r="NCF3" s="31"/>
      <c r="NCG3" s="31"/>
      <c r="NCH3" s="31"/>
      <c r="NCI3" s="31"/>
      <c r="NCJ3" s="31"/>
      <c r="NCK3" s="31"/>
      <c r="NCL3" s="31"/>
      <c r="NCM3" s="31"/>
      <c r="NCN3" s="31"/>
      <c r="NCO3" s="31"/>
      <c r="NCP3" s="31"/>
      <c r="NCQ3" s="31"/>
      <c r="NCR3" s="31"/>
      <c r="NCS3" s="31"/>
      <c r="NCT3" s="31"/>
      <c r="NCU3" s="31"/>
      <c r="NCV3" s="31"/>
      <c r="NCW3" s="31"/>
      <c r="NCX3" s="31"/>
      <c r="NCY3" s="31"/>
      <c r="NCZ3" s="31"/>
      <c r="NDA3" s="31"/>
      <c r="NDB3" s="31"/>
      <c r="NDC3" s="31"/>
      <c r="NDD3" s="31"/>
      <c r="NDE3" s="31"/>
      <c r="NDF3" s="31"/>
      <c r="NDG3" s="31"/>
      <c r="NDH3" s="31"/>
      <c r="NDI3" s="31"/>
      <c r="NDJ3" s="31"/>
      <c r="NDK3" s="31"/>
      <c r="NDL3" s="31"/>
      <c r="NDM3" s="31"/>
      <c r="NDN3" s="31"/>
      <c r="NDO3" s="31"/>
      <c r="NDP3" s="31"/>
      <c r="NDQ3" s="31"/>
      <c r="NDR3" s="31"/>
      <c r="NDS3" s="31"/>
      <c r="NDT3" s="31"/>
      <c r="NDU3" s="31"/>
      <c r="NDV3" s="31"/>
      <c r="NDW3" s="31"/>
      <c r="NDX3" s="31"/>
      <c r="NDY3" s="31"/>
      <c r="NDZ3" s="31"/>
      <c r="NEA3" s="31"/>
      <c r="NEB3" s="31"/>
      <c r="NEC3" s="31"/>
      <c r="NED3" s="31"/>
      <c r="NEE3" s="31"/>
      <c r="NEF3" s="31"/>
      <c r="NEG3" s="31"/>
      <c r="NEH3" s="31"/>
      <c r="NEI3" s="31"/>
      <c r="NEJ3" s="31"/>
      <c r="NEK3" s="31"/>
      <c r="NEL3" s="31"/>
      <c r="NEM3" s="31"/>
      <c r="NEN3" s="31"/>
      <c r="NEO3" s="31"/>
      <c r="NEP3" s="31"/>
      <c r="NEQ3" s="31"/>
      <c r="NER3" s="31"/>
      <c r="NES3" s="31"/>
      <c r="NET3" s="31"/>
      <c r="NEU3" s="31"/>
      <c r="NEV3" s="31"/>
      <c r="NEW3" s="31"/>
      <c r="NEX3" s="31"/>
      <c r="NEY3" s="31"/>
      <c r="NEZ3" s="31"/>
      <c r="NFA3" s="31"/>
      <c r="NFB3" s="31"/>
      <c r="NFC3" s="31"/>
      <c r="NFD3" s="31"/>
      <c r="NFE3" s="31"/>
      <c r="NFF3" s="31"/>
      <c r="NFG3" s="31"/>
      <c r="NFH3" s="31"/>
      <c r="NFI3" s="31"/>
      <c r="NFJ3" s="31"/>
      <c r="NFK3" s="31"/>
      <c r="NFL3" s="31"/>
      <c r="NFM3" s="31"/>
      <c r="NFN3" s="31"/>
      <c r="NFO3" s="31"/>
      <c r="NFP3" s="31"/>
      <c r="NFQ3" s="31"/>
      <c r="NFR3" s="31"/>
      <c r="NFS3" s="31"/>
      <c r="NFT3" s="31"/>
      <c r="NFU3" s="31"/>
      <c r="NFV3" s="31"/>
      <c r="NFW3" s="31"/>
      <c r="NFX3" s="31"/>
      <c r="NFY3" s="31"/>
      <c r="NFZ3" s="31"/>
      <c r="NGA3" s="31"/>
      <c r="NGB3" s="31"/>
      <c r="NGC3" s="31"/>
      <c r="NGD3" s="31"/>
      <c r="NGE3" s="31"/>
      <c r="NGF3" s="31"/>
      <c r="NGG3" s="31"/>
      <c r="NGH3" s="31"/>
      <c r="NGI3" s="31"/>
      <c r="NGJ3" s="31"/>
      <c r="NGK3" s="31"/>
      <c r="NGL3" s="31"/>
      <c r="NGM3" s="31"/>
      <c r="NGN3" s="31"/>
      <c r="NGO3" s="31"/>
      <c r="NGP3" s="31"/>
      <c r="NGQ3" s="31"/>
      <c r="NGR3" s="31"/>
      <c r="NGS3" s="31"/>
      <c r="NGT3" s="31"/>
      <c r="NGU3" s="31"/>
      <c r="NGV3" s="31"/>
      <c r="NGW3" s="31"/>
      <c r="NGX3" s="31"/>
      <c r="NGY3" s="31"/>
      <c r="NGZ3" s="31"/>
      <c r="NHA3" s="31"/>
      <c r="NHB3" s="31"/>
      <c r="NHC3" s="31"/>
      <c r="NHD3" s="31"/>
      <c r="NHE3" s="31"/>
      <c r="NHF3" s="31"/>
      <c r="NHG3" s="31"/>
      <c r="NHH3" s="31"/>
      <c r="NHI3" s="31"/>
      <c r="NHJ3" s="31"/>
      <c r="NHK3" s="31"/>
      <c r="NHL3" s="31"/>
      <c r="NHM3" s="31"/>
      <c r="NHN3" s="31"/>
      <c r="NHO3" s="31"/>
      <c r="NHP3" s="31"/>
      <c r="NHQ3" s="31"/>
      <c r="NHR3" s="31"/>
      <c r="NHS3" s="31"/>
      <c r="NHT3" s="31"/>
      <c r="NHU3" s="31"/>
      <c r="NHV3" s="31"/>
      <c r="NHW3" s="31"/>
      <c r="NHX3" s="31"/>
      <c r="NHY3" s="31"/>
      <c r="NHZ3" s="31"/>
      <c r="NIA3" s="31"/>
      <c r="NIB3" s="31"/>
      <c r="NIC3" s="31"/>
      <c r="NID3" s="31"/>
      <c r="NIE3" s="31"/>
      <c r="NIF3" s="31"/>
      <c r="NIG3" s="31"/>
      <c r="NIH3" s="31"/>
      <c r="NII3" s="31"/>
      <c r="NIJ3" s="31"/>
      <c r="NIK3" s="31"/>
      <c r="NIL3" s="31"/>
      <c r="NIM3" s="31"/>
      <c r="NIN3" s="31"/>
      <c r="NIO3" s="31"/>
      <c r="NIP3" s="31"/>
      <c r="NIQ3" s="31"/>
      <c r="NIR3" s="31"/>
      <c r="NIS3" s="31"/>
      <c r="NIT3" s="31"/>
      <c r="NIU3" s="31"/>
      <c r="NIV3" s="31"/>
      <c r="NIW3" s="31"/>
      <c r="NIX3" s="31"/>
      <c r="NIY3" s="31"/>
      <c r="NIZ3" s="31"/>
      <c r="NJA3" s="31"/>
      <c r="NJB3" s="31"/>
      <c r="NJC3" s="31"/>
      <c r="NJD3" s="31"/>
      <c r="NJE3" s="31"/>
      <c r="NJF3" s="31"/>
      <c r="NJG3" s="31"/>
      <c r="NJH3" s="31"/>
      <c r="NJI3" s="31"/>
      <c r="NJJ3" s="31"/>
      <c r="NJK3" s="31"/>
      <c r="NJL3" s="31"/>
      <c r="NJM3" s="31"/>
      <c r="NJN3" s="31"/>
      <c r="NJO3" s="31"/>
      <c r="NJP3" s="31"/>
      <c r="NJQ3" s="31"/>
      <c r="NJR3" s="31"/>
      <c r="NJS3" s="31"/>
      <c r="NJT3" s="31"/>
      <c r="NJU3" s="31"/>
      <c r="NJV3" s="31"/>
      <c r="NJW3" s="31"/>
      <c r="NJX3" s="31"/>
      <c r="NJY3" s="31"/>
      <c r="NJZ3" s="31"/>
      <c r="NKA3" s="31"/>
      <c r="NKB3" s="31"/>
      <c r="NKC3" s="31"/>
      <c r="NKD3" s="31"/>
      <c r="NKE3" s="31"/>
      <c r="NKF3" s="31"/>
      <c r="NKG3" s="31"/>
      <c r="NKH3" s="31"/>
      <c r="NKI3" s="31"/>
      <c r="NKJ3" s="31"/>
      <c r="NKK3" s="31"/>
      <c r="NKL3" s="31"/>
      <c r="NKM3" s="31"/>
      <c r="NKN3" s="31"/>
      <c r="NKO3" s="31"/>
      <c r="NKP3" s="31"/>
      <c r="NKQ3" s="31"/>
      <c r="NKR3" s="31"/>
      <c r="NKS3" s="31"/>
      <c r="NKT3" s="31"/>
      <c r="NKU3" s="31"/>
      <c r="NKV3" s="31"/>
      <c r="NKW3" s="31"/>
      <c r="NKX3" s="31"/>
      <c r="NKY3" s="31"/>
      <c r="NKZ3" s="31"/>
      <c r="NLA3" s="31"/>
      <c r="NLB3" s="31"/>
      <c r="NLC3" s="31"/>
      <c r="NLD3" s="31"/>
      <c r="NLE3" s="31"/>
      <c r="NLF3" s="31"/>
      <c r="NLG3" s="31"/>
      <c r="NLH3" s="31"/>
      <c r="NLI3" s="31"/>
      <c r="NLJ3" s="31"/>
      <c r="NLK3" s="31"/>
      <c r="NLL3" s="31"/>
      <c r="NLM3" s="31"/>
      <c r="NLN3" s="31"/>
      <c r="NLO3" s="31"/>
      <c r="NLP3" s="31"/>
      <c r="NLQ3" s="31"/>
      <c r="NLR3" s="31"/>
      <c r="NLS3" s="31"/>
      <c r="NLT3" s="31"/>
      <c r="NLU3" s="31"/>
      <c r="NLV3" s="31"/>
      <c r="NLW3" s="31"/>
      <c r="NLX3" s="31"/>
      <c r="NLY3" s="31"/>
      <c r="NLZ3" s="31"/>
      <c r="NMA3" s="31"/>
      <c r="NMB3" s="31"/>
      <c r="NMC3" s="31"/>
      <c r="NMD3" s="31"/>
      <c r="NME3" s="31"/>
      <c r="NMF3" s="31"/>
      <c r="NMG3" s="31"/>
      <c r="NMH3" s="31"/>
      <c r="NMI3" s="31"/>
      <c r="NMJ3" s="31"/>
      <c r="NMK3" s="31"/>
      <c r="NML3" s="31"/>
      <c r="NMM3" s="31"/>
      <c r="NMN3" s="31"/>
      <c r="NMO3" s="31"/>
      <c r="NMP3" s="31"/>
      <c r="NMQ3" s="31"/>
      <c r="NMR3" s="31"/>
      <c r="NMS3" s="31"/>
      <c r="NMT3" s="31"/>
      <c r="NMU3" s="31"/>
      <c r="NMV3" s="31"/>
      <c r="NMW3" s="31"/>
      <c r="NMX3" s="31"/>
      <c r="NMY3" s="31"/>
      <c r="NMZ3" s="31"/>
      <c r="NNA3" s="31"/>
      <c r="NNB3" s="31"/>
      <c r="NNC3" s="31"/>
      <c r="NND3" s="31"/>
      <c r="NNE3" s="31"/>
      <c r="NNF3" s="31"/>
      <c r="NNG3" s="31"/>
      <c r="NNH3" s="31"/>
      <c r="NNI3" s="31"/>
      <c r="NNJ3" s="31"/>
      <c r="NNK3" s="31"/>
      <c r="NNL3" s="31"/>
      <c r="NNM3" s="31"/>
      <c r="NNN3" s="31"/>
      <c r="NNO3" s="31"/>
      <c r="NNP3" s="31"/>
      <c r="NNQ3" s="31"/>
      <c r="NNR3" s="31"/>
      <c r="NNS3" s="31"/>
      <c r="NNT3" s="31"/>
      <c r="NNU3" s="31"/>
      <c r="NNV3" s="31"/>
      <c r="NNW3" s="31"/>
      <c r="NNX3" s="31"/>
      <c r="NNY3" s="31"/>
      <c r="NNZ3" s="31"/>
      <c r="NOA3" s="31"/>
      <c r="NOB3" s="31"/>
      <c r="NOC3" s="31"/>
      <c r="NOD3" s="31"/>
      <c r="NOE3" s="31"/>
      <c r="NOF3" s="31"/>
      <c r="NOG3" s="31"/>
      <c r="NOH3" s="31"/>
      <c r="NOI3" s="31"/>
      <c r="NOJ3" s="31"/>
      <c r="NOK3" s="31"/>
      <c r="NOL3" s="31"/>
      <c r="NOM3" s="31"/>
      <c r="NON3" s="31"/>
      <c r="NOO3" s="31"/>
      <c r="NOP3" s="31"/>
      <c r="NOQ3" s="31"/>
      <c r="NOR3" s="31"/>
      <c r="NOS3" s="31"/>
      <c r="NOT3" s="31"/>
      <c r="NOU3" s="31"/>
      <c r="NOV3" s="31"/>
      <c r="NOW3" s="31"/>
      <c r="NOX3" s="31"/>
      <c r="NOY3" s="31"/>
      <c r="NOZ3" s="31"/>
      <c r="NPA3" s="31"/>
      <c r="NPB3" s="31"/>
      <c r="NPC3" s="31"/>
      <c r="NPD3" s="31"/>
      <c r="NPE3" s="31"/>
      <c r="NPF3" s="31"/>
      <c r="NPG3" s="31"/>
      <c r="NPH3" s="31"/>
      <c r="NPI3" s="31"/>
      <c r="NPJ3" s="31"/>
      <c r="NPK3" s="31"/>
      <c r="NPL3" s="31"/>
      <c r="NPM3" s="31"/>
      <c r="NPN3" s="31"/>
      <c r="NPO3" s="31"/>
      <c r="NPP3" s="31"/>
      <c r="NPQ3" s="31"/>
      <c r="NPR3" s="31"/>
      <c r="NPS3" s="31"/>
      <c r="NPT3" s="31"/>
      <c r="NPU3" s="31"/>
      <c r="NPV3" s="31"/>
      <c r="NPW3" s="31"/>
      <c r="NPX3" s="31"/>
      <c r="NPY3" s="31"/>
      <c r="NPZ3" s="31"/>
      <c r="NQA3" s="31"/>
      <c r="NQB3" s="31"/>
      <c r="NQC3" s="31"/>
      <c r="NQD3" s="31"/>
      <c r="NQE3" s="31"/>
      <c r="NQF3" s="31"/>
      <c r="NQG3" s="31"/>
      <c r="NQH3" s="31"/>
      <c r="NQI3" s="31"/>
      <c r="NQJ3" s="31"/>
      <c r="NQK3" s="31"/>
      <c r="NQL3" s="31"/>
      <c r="NQM3" s="31"/>
      <c r="NQN3" s="31"/>
      <c r="NQO3" s="31"/>
      <c r="NQP3" s="31"/>
      <c r="NQQ3" s="31"/>
      <c r="NQR3" s="31"/>
      <c r="NQS3" s="31"/>
      <c r="NQT3" s="31"/>
      <c r="NQU3" s="31"/>
      <c r="NQV3" s="31"/>
      <c r="NQW3" s="31"/>
      <c r="NQX3" s="31"/>
      <c r="NQY3" s="31"/>
      <c r="NQZ3" s="31"/>
      <c r="NRA3" s="31"/>
      <c r="NRB3" s="31"/>
      <c r="NRC3" s="31"/>
      <c r="NRD3" s="31"/>
      <c r="NRE3" s="31"/>
      <c r="NRF3" s="31"/>
      <c r="NRG3" s="31"/>
      <c r="NRH3" s="31"/>
      <c r="NRI3" s="31"/>
      <c r="NRJ3" s="31"/>
      <c r="NRK3" s="31"/>
      <c r="NRL3" s="31"/>
      <c r="NRM3" s="31"/>
      <c r="NRN3" s="31"/>
      <c r="NRO3" s="31"/>
      <c r="NRP3" s="31"/>
      <c r="NRQ3" s="31"/>
      <c r="NRR3" s="31"/>
      <c r="NRS3" s="31"/>
      <c r="NRT3" s="31"/>
      <c r="NRU3" s="31"/>
      <c r="NRV3" s="31"/>
      <c r="NRW3" s="31"/>
      <c r="NRX3" s="31"/>
      <c r="NRY3" s="31"/>
      <c r="NRZ3" s="31"/>
      <c r="NSA3" s="31"/>
      <c r="NSB3" s="31"/>
      <c r="NSC3" s="31"/>
      <c r="NSD3" s="31"/>
      <c r="NSE3" s="31"/>
      <c r="NSF3" s="31"/>
      <c r="NSG3" s="31"/>
      <c r="NSH3" s="31"/>
      <c r="NSI3" s="31"/>
      <c r="NSJ3" s="31"/>
      <c r="NSK3" s="31"/>
      <c r="NSL3" s="31"/>
      <c r="NSM3" s="31"/>
      <c r="NSN3" s="31"/>
      <c r="NSO3" s="31"/>
      <c r="NSP3" s="31"/>
      <c r="NSQ3" s="31"/>
      <c r="NSR3" s="31"/>
      <c r="NSS3" s="31"/>
      <c r="NST3" s="31"/>
      <c r="NSU3" s="31"/>
      <c r="NSV3" s="31"/>
      <c r="NSW3" s="31"/>
      <c r="NSX3" s="31"/>
      <c r="NSY3" s="31"/>
      <c r="NSZ3" s="31"/>
      <c r="NTA3" s="31"/>
      <c r="NTB3" s="31"/>
      <c r="NTC3" s="31"/>
      <c r="NTD3" s="31"/>
      <c r="NTE3" s="31"/>
      <c r="NTF3" s="31"/>
      <c r="NTG3" s="31"/>
      <c r="NTH3" s="31"/>
      <c r="NTI3" s="31"/>
      <c r="NTJ3" s="31"/>
      <c r="NTK3" s="31"/>
      <c r="NTL3" s="31"/>
      <c r="NTM3" s="31"/>
      <c r="NTN3" s="31"/>
      <c r="NTO3" s="31"/>
      <c r="NTP3" s="31"/>
      <c r="NTQ3" s="31"/>
      <c r="NTR3" s="31"/>
      <c r="NTS3" s="31"/>
      <c r="NTT3" s="31"/>
      <c r="NTU3" s="31"/>
      <c r="NTV3" s="31"/>
      <c r="NTW3" s="31"/>
      <c r="NTX3" s="31"/>
      <c r="NTY3" s="31"/>
      <c r="NTZ3" s="31"/>
      <c r="NUA3" s="31"/>
      <c r="NUB3" s="31"/>
      <c r="NUC3" s="31"/>
      <c r="NUD3" s="31"/>
      <c r="NUE3" s="31"/>
      <c r="NUF3" s="31"/>
      <c r="NUG3" s="31"/>
      <c r="NUH3" s="31"/>
      <c r="NUI3" s="31"/>
      <c r="NUJ3" s="31"/>
      <c r="NUK3" s="31"/>
      <c r="NUL3" s="31"/>
      <c r="NUM3" s="31"/>
      <c r="NUN3" s="31"/>
      <c r="NUO3" s="31"/>
      <c r="NUP3" s="31"/>
      <c r="NUQ3" s="31"/>
      <c r="NUR3" s="31"/>
      <c r="NUS3" s="31"/>
      <c r="NUT3" s="31"/>
      <c r="NUU3" s="31"/>
      <c r="NUV3" s="31"/>
      <c r="NUW3" s="31"/>
      <c r="NUX3" s="31"/>
      <c r="NUY3" s="31"/>
      <c r="NUZ3" s="31"/>
      <c r="NVA3" s="31"/>
      <c r="NVB3" s="31"/>
      <c r="NVC3" s="31"/>
      <c r="NVD3" s="31"/>
      <c r="NVE3" s="31"/>
      <c r="NVF3" s="31"/>
      <c r="NVG3" s="31"/>
      <c r="NVH3" s="31"/>
      <c r="NVI3" s="31"/>
      <c r="NVJ3" s="31"/>
      <c r="NVK3" s="31"/>
      <c r="NVL3" s="31"/>
      <c r="NVM3" s="31"/>
      <c r="NVN3" s="31"/>
      <c r="NVO3" s="31"/>
      <c r="NVP3" s="31"/>
      <c r="NVQ3" s="31"/>
      <c r="NVR3" s="31"/>
      <c r="NVS3" s="31"/>
      <c r="NVT3" s="31"/>
      <c r="NVU3" s="31"/>
      <c r="NVV3" s="31"/>
      <c r="NVW3" s="31"/>
      <c r="NVX3" s="31"/>
      <c r="NVY3" s="31"/>
      <c r="NVZ3" s="31"/>
      <c r="NWA3" s="31"/>
      <c r="NWB3" s="31"/>
      <c r="NWC3" s="31"/>
      <c r="NWD3" s="31"/>
      <c r="NWE3" s="31"/>
      <c r="NWF3" s="31"/>
      <c r="NWG3" s="31"/>
      <c r="NWH3" s="31"/>
      <c r="NWI3" s="31"/>
      <c r="NWJ3" s="31"/>
      <c r="NWK3" s="31"/>
      <c r="NWL3" s="31"/>
      <c r="NWM3" s="31"/>
      <c r="NWN3" s="31"/>
      <c r="NWO3" s="31"/>
      <c r="NWP3" s="31"/>
      <c r="NWQ3" s="31"/>
      <c r="NWR3" s="31"/>
      <c r="NWS3" s="31"/>
      <c r="NWT3" s="31"/>
      <c r="NWU3" s="31"/>
      <c r="NWV3" s="31"/>
      <c r="NWW3" s="31"/>
      <c r="NWX3" s="31"/>
      <c r="NWY3" s="31"/>
      <c r="NWZ3" s="31"/>
      <c r="NXA3" s="31"/>
      <c r="NXB3" s="31"/>
      <c r="NXC3" s="31"/>
      <c r="NXD3" s="31"/>
      <c r="NXE3" s="31"/>
      <c r="NXF3" s="31"/>
      <c r="NXG3" s="31"/>
      <c r="NXH3" s="31"/>
      <c r="NXI3" s="31"/>
      <c r="NXJ3" s="31"/>
      <c r="NXK3" s="31"/>
      <c r="NXL3" s="31"/>
      <c r="NXM3" s="31"/>
      <c r="NXN3" s="31"/>
      <c r="NXO3" s="31"/>
      <c r="NXP3" s="31"/>
      <c r="NXQ3" s="31"/>
      <c r="NXR3" s="31"/>
      <c r="NXS3" s="31"/>
      <c r="NXT3" s="31"/>
      <c r="NXU3" s="31"/>
      <c r="NXV3" s="31"/>
      <c r="NXW3" s="31"/>
      <c r="NXX3" s="31"/>
      <c r="NXY3" s="31"/>
      <c r="NXZ3" s="31"/>
      <c r="NYA3" s="31"/>
      <c r="NYB3" s="31"/>
      <c r="NYC3" s="31"/>
      <c r="NYD3" s="31"/>
      <c r="NYE3" s="31"/>
      <c r="NYF3" s="31"/>
      <c r="NYG3" s="31"/>
      <c r="NYH3" s="31"/>
      <c r="NYI3" s="31"/>
      <c r="NYJ3" s="31"/>
      <c r="NYK3" s="31"/>
      <c r="NYL3" s="31"/>
      <c r="NYM3" s="31"/>
      <c r="NYN3" s="31"/>
      <c r="NYO3" s="31"/>
      <c r="NYP3" s="31"/>
      <c r="NYQ3" s="31"/>
      <c r="NYR3" s="31"/>
      <c r="NYS3" s="31"/>
      <c r="NYT3" s="31"/>
      <c r="NYU3" s="31"/>
      <c r="NYV3" s="31"/>
      <c r="NYW3" s="31"/>
      <c r="NYX3" s="31"/>
      <c r="NYY3" s="31"/>
      <c r="NYZ3" s="31"/>
      <c r="NZA3" s="31"/>
      <c r="NZB3" s="31"/>
      <c r="NZC3" s="31"/>
      <c r="NZD3" s="31"/>
      <c r="NZE3" s="31"/>
      <c r="NZF3" s="31"/>
      <c r="NZG3" s="31"/>
      <c r="NZH3" s="31"/>
      <c r="NZI3" s="31"/>
      <c r="NZJ3" s="31"/>
      <c r="NZK3" s="31"/>
      <c r="NZL3" s="31"/>
      <c r="NZM3" s="31"/>
      <c r="NZN3" s="31"/>
      <c r="NZO3" s="31"/>
      <c r="NZP3" s="31"/>
      <c r="NZQ3" s="31"/>
      <c r="NZR3" s="31"/>
      <c r="NZS3" s="31"/>
      <c r="NZT3" s="31"/>
      <c r="NZU3" s="31"/>
      <c r="NZV3" s="31"/>
      <c r="NZW3" s="31"/>
      <c r="NZX3" s="31"/>
      <c r="NZY3" s="31"/>
      <c r="NZZ3" s="31"/>
      <c r="OAA3" s="31"/>
      <c r="OAB3" s="31"/>
      <c r="OAC3" s="31"/>
      <c r="OAD3" s="31"/>
      <c r="OAE3" s="31"/>
      <c r="OAF3" s="31"/>
      <c r="OAG3" s="31"/>
      <c r="OAH3" s="31"/>
      <c r="OAI3" s="31"/>
      <c r="OAJ3" s="31"/>
      <c r="OAK3" s="31"/>
      <c r="OAL3" s="31"/>
      <c r="OAM3" s="31"/>
      <c r="OAN3" s="31"/>
      <c r="OAO3" s="31"/>
      <c r="OAP3" s="31"/>
      <c r="OAQ3" s="31"/>
      <c r="OAR3" s="31"/>
      <c r="OAS3" s="31"/>
      <c r="OAT3" s="31"/>
      <c r="OAU3" s="31"/>
      <c r="OAV3" s="31"/>
      <c r="OAW3" s="31"/>
      <c r="OAX3" s="31"/>
      <c r="OAY3" s="31"/>
      <c r="OAZ3" s="31"/>
      <c r="OBA3" s="31"/>
      <c r="OBB3" s="31"/>
      <c r="OBC3" s="31"/>
      <c r="OBD3" s="31"/>
      <c r="OBE3" s="31"/>
      <c r="OBF3" s="31"/>
      <c r="OBG3" s="31"/>
      <c r="OBH3" s="31"/>
      <c r="OBI3" s="31"/>
      <c r="OBJ3" s="31"/>
      <c r="OBK3" s="31"/>
      <c r="OBL3" s="31"/>
      <c r="OBM3" s="31"/>
      <c r="OBN3" s="31"/>
      <c r="OBO3" s="31"/>
      <c r="OBP3" s="31"/>
      <c r="OBQ3" s="31"/>
      <c r="OBR3" s="31"/>
      <c r="OBS3" s="31"/>
      <c r="OBT3" s="31"/>
      <c r="OBU3" s="31"/>
      <c r="OBV3" s="31"/>
      <c r="OBW3" s="31"/>
      <c r="OBX3" s="31"/>
      <c r="OBY3" s="31"/>
      <c r="OBZ3" s="31"/>
      <c r="OCA3" s="31"/>
      <c r="OCB3" s="31"/>
      <c r="OCC3" s="31"/>
      <c r="OCD3" s="31"/>
      <c r="OCE3" s="31"/>
      <c r="OCF3" s="31"/>
      <c r="OCG3" s="31"/>
      <c r="OCH3" s="31"/>
      <c r="OCI3" s="31"/>
      <c r="OCJ3" s="31"/>
      <c r="OCK3" s="31"/>
      <c r="OCL3" s="31"/>
      <c r="OCM3" s="31"/>
      <c r="OCN3" s="31"/>
      <c r="OCO3" s="31"/>
      <c r="OCP3" s="31"/>
      <c r="OCQ3" s="31"/>
      <c r="OCR3" s="31"/>
      <c r="OCS3" s="31"/>
      <c r="OCT3" s="31"/>
      <c r="OCU3" s="31"/>
      <c r="OCV3" s="31"/>
      <c r="OCW3" s="31"/>
      <c r="OCX3" s="31"/>
      <c r="OCY3" s="31"/>
      <c r="OCZ3" s="31"/>
      <c r="ODA3" s="31"/>
      <c r="ODB3" s="31"/>
      <c r="ODC3" s="31"/>
      <c r="ODD3" s="31"/>
      <c r="ODE3" s="31"/>
      <c r="ODF3" s="31"/>
      <c r="ODG3" s="31"/>
      <c r="ODH3" s="31"/>
      <c r="ODI3" s="31"/>
      <c r="ODJ3" s="31"/>
      <c r="ODK3" s="31"/>
      <c r="ODL3" s="31"/>
      <c r="ODM3" s="31"/>
      <c r="ODN3" s="31"/>
      <c r="ODO3" s="31"/>
      <c r="ODP3" s="31"/>
      <c r="ODQ3" s="31"/>
      <c r="ODR3" s="31"/>
      <c r="ODS3" s="31"/>
      <c r="ODT3" s="31"/>
      <c r="ODU3" s="31"/>
      <c r="ODV3" s="31"/>
      <c r="ODW3" s="31"/>
      <c r="ODX3" s="31"/>
      <c r="ODY3" s="31"/>
      <c r="ODZ3" s="31"/>
      <c r="OEA3" s="31"/>
      <c r="OEB3" s="31"/>
      <c r="OEC3" s="31"/>
      <c r="OED3" s="31"/>
      <c r="OEE3" s="31"/>
      <c r="OEF3" s="31"/>
      <c r="OEG3" s="31"/>
      <c r="OEH3" s="31"/>
      <c r="OEI3" s="31"/>
      <c r="OEJ3" s="31"/>
      <c r="OEK3" s="31"/>
      <c r="OEL3" s="31"/>
      <c r="OEM3" s="31"/>
      <c r="OEN3" s="31"/>
      <c r="OEO3" s="31"/>
      <c r="OEP3" s="31"/>
      <c r="OEQ3" s="31"/>
      <c r="OER3" s="31"/>
      <c r="OES3" s="31"/>
      <c r="OET3" s="31"/>
      <c r="OEU3" s="31"/>
      <c r="OEV3" s="31"/>
      <c r="OEW3" s="31"/>
      <c r="OEX3" s="31"/>
      <c r="OEY3" s="31"/>
      <c r="OEZ3" s="31"/>
      <c r="OFA3" s="31"/>
      <c r="OFB3" s="31"/>
      <c r="OFC3" s="31"/>
      <c r="OFD3" s="31"/>
      <c r="OFE3" s="31"/>
      <c r="OFF3" s="31"/>
      <c r="OFG3" s="31"/>
      <c r="OFH3" s="31"/>
      <c r="OFI3" s="31"/>
      <c r="OFJ3" s="31"/>
      <c r="OFK3" s="31"/>
      <c r="OFL3" s="31"/>
      <c r="OFM3" s="31"/>
      <c r="OFN3" s="31"/>
      <c r="OFO3" s="31"/>
      <c r="OFP3" s="31"/>
      <c r="OFQ3" s="31"/>
      <c r="OFR3" s="31"/>
      <c r="OFS3" s="31"/>
      <c r="OFT3" s="31"/>
      <c r="OFU3" s="31"/>
      <c r="OFV3" s="31"/>
      <c r="OFW3" s="31"/>
      <c r="OFX3" s="31"/>
      <c r="OFY3" s="31"/>
      <c r="OFZ3" s="31"/>
      <c r="OGA3" s="31"/>
      <c r="OGB3" s="31"/>
      <c r="OGC3" s="31"/>
      <c r="OGD3" s="31"/>
      <c r="OGE3" s="31"/>
      <c r="OGF3" s="31"/>
      <c r="OGG3" s="31"/>
      <c r="OGH3" s="31"/>
      <c r="OGI3" s="31"/>
      <c r="OGJ3" s="31"/>
      <c r="OGK3" s="31"/>
      <c r="OGL3" s="31"/>
      <c r="OGM3" s="31"/>
      <c r="OGN3" s="31"/>
      <c r="OGO3" s="31"/>
      <c r="OGP3" s="31"/>
      <c r="OGQ3" s="31"/>
      <c r="OGR3" s="31"/>
      <c r="OGS3" s="31"/>
      <c r="OGT3" s="31"/>
      <c r="OGU3" s="31"/>
      <c r="OGV3" s="31"/>
      <c r="OGW3" s="31"/>
      <c r="OGX3" s="31"/>
      <c r="OGY3" s="31"/>
      <c r="OGZ3" s="31"/>
      <c r="OHA3" s="31"/>
      <c r="OHB3" s="31"/>
      <c r="OHC3" s="31"/>
      <c r="OHD3" s="31"/>
      <c r="OHE3" s="31"/>
      <c r="OHF3" s="31"/>
      <c r="OHG3" s="31"/>
      <c r="OHH3" s="31"/>
      <c r="OHI3" s="31"/>
      <c r="OHJ3" s="31"/>
      <c r="OHK3" s="31"/>
      <c r="OHL3" s="31"/>
      <c r="OHM3" s="31"/>
      <c r="OHN3" s="31"/>
      <c r="OHO3" s="31"/>
      <c r="OHP3" s="31"/>
      <c r="OHQ3" s="31"/>
      <c r="OHR3" s="31"/>
      <c r="OHS3" s="31"/>
      <c r="OHT3" s="31"/>
      <c r="OHU3" s="31"/>
      <c r="OHV3" s="31"/>
      <c r="OHW3" s="31"/>
      <c r="OHX3" s="31"/>
      <c r="OHY3" s="31"/>
      <c r="OHZ3" s="31"/>
      <c r="OIA3" s="31"/>
      <c r="OIB3" s="31"/>
      <c r="OIC3" s="31"/>
      <c r="OID3" s="31"/>
      <c r="OIE3" s="31"/>
      <c r="OIF3" s="31"/>
      <c r="OIG3" s="31"/>
      <c r="OIH3" s="31"/>
      <c r="OII3" s="31"/>
      <c r="OIJ3" s="31"/>
      <c r="OIK3" s="31"/>
      <c r="OIL3" s="31"/>
      <c r="OIM3" s="31"/>
      <c r="OIN3" s="31"/>
      <c r="OIO3" s="31"/>
      <c r="OIP3" s="31"/>
      <c r="OIQ3" s="31"/>
      <c r="OIR3" s="31"/>
      <c r="OIS3" s="31"/>
      <c r="OIT3" s="31"/>
      <c r="OIU3" s="31"/>
      <c r="OIV3" s="31"/>
      <c r="OIW3" s="31"/>
      <c r="OIX3" s="31"/>
      <c r="OIY3" s="31"/>
      <c r="OIZ3" s="31"/>
      <c r="OJA3" s="31"/>
      <c r="OJB3" s="31"/>
      <c r="OJC3" s="31"/>
      <c r="OJD3" s="31"/>
      <c r="OJE3" s="31"/>
      <c r="OJF3" s="31"/>
      <c r="OJG3" s="31"/>
      <c r="OJH3" s="31"/>
      <c r="OJI3" s="31"/>
      <c r="OJJ3" s="31"/>
      <c r="OJK3" s="31"/>
      <c r="OJL3" s="31"/>
      <c r="OJM3" s="31"/>
      <c r="OJN3" s="31"/>
      <c r="OJO3" s="31"/>
      <c r="OJP3" s="31"/>
      <c r="OJQ3" s="31"/>
      <c r="OJR3" s="31"/>
      <c r="OJS3" s="31"/>
      <c r="OJT3" s="31"/>
      <c r="OJU3" s="31"/>
      <c r="OJV3" s="31"/>
      <c r="OJW3" s="31"/>
      <c r="OJX3" s="31"/>
      <c r="OJY3" s="31"/>
      <c r="OJZ3" s="31"/>
      <c r="OKA3" s="31"/>
      <c r="OKB3" s="31"/>
      <c r="OKC3" s="31"/>
      <c r="OKD3" s="31"/>
      <c r="OKE3" s="31"/>
      <c r="OKF3" s="31"/>
      <c r="OKG3" s="31"/>
      <c r="OKH3" s="31"/>
      <c r="OKI3" s="31"/>
      <c r="OKJ3" s="31"/>
      <c r="OKK3" s="31"/>
      <c r="OKL3" s="31"/>
      <c r="OKM3" s="31"/>
      <c r="OKN3" s="31"/>
      <c r="OKO3" s="31"/>
      <c r="OKP3" s="31"/>
      <c r="OKQ3" s="31"/>
      <c r="OKR3" s="31"/>
      <c r="OKS3" s="31"/>
      <c r="OKT3" s="31"/>
      <c r="OKU3" s="31"/>
      <c r="OKV3" s="31"/>
      <c r="OKW3" s="31"/>
      <c r="OKX3" s="31"/>
      <c r="OKY3" s="31"/>
      <c r="OKZ3" s="31"/>
      <c r="OLA3" s="31"/>
      <c r="OLB3" s="31"/>
      <c r="OLC3" s="31"/>
      <c r="OLD3" s="31"/>
      <c r="OLE3" s="31"/>
      <c r="OLF3" s="31"/>
      <c r="OLG3" s="31"/>
      <c r="OLH3" s="31"/>
      <c r="OLI3" s="31"/>
      <c r="OLJ3" s="31"/>
      <c r="OLK3" s="31"/>
      <c r="OLL3" s="31"/>
      <c r="OLM3" s="31"/>
      <c r="OLN3" s="31"/>
      <c r="OLO3" s="31"/>
      <c r="OLP3" s="31"/>
      <c r="OLQ3" s="31"/>
      <c r="OLR3" s="31"/>
      <c r="OLS3" s="31"/>
      <c r="OLT3" s="31"/>
      <c r="OLU3" s="31"/>
      <c r="OLV3" s="31"/>
      <c r="OLW3" s="31"/>
      <c r="OLX3" s="31"/>
      <c r="OLY3" s="31"/>
      <c r="OLZ3" s="31"/>
      <c r="OMA3" s="31"/>
      <c r="OMB3" s="31"/>
      <c r="OMC3" s="31"/>
      <c r="OMD3" s="31"/>
      <c r="OME3" s="31"/>
      <c r="OMF3" s="31"/>
      <c r="OMG3" s="31"/>
      <c r="OMH3" s="31"/>
      <c r="OMI3" s="31"/>
      <c r="OMJ3" s="31"/>
      <c r="OMK3" s="31"/>
      <c r="OML3" s="31"/>
      <c r="OMM3" s="31"/>
      <c r="OMN3" s="31"/>
      <c r="OMO3" s="31"/>
      <c r="OMP3" s="31"/>
      <c r="OMQ3" s="31"/>
      <c r="OMR3" s="31"/>
      <c r="OMS3" s="31"/>
      <c r="OMT3" s="31"/>
      <c r="OMU3" s="31"/>
      <c r="OMV3" s="31"/>
      <c r="OMW3" s="31"/>
      <c r="OMX3" s="31"/>
      <c r="OMY3" s="31"/>
      <c r="OMZ3" s="31"/>
      <c r="ONA3" s="31"/>
      <c r="ONB3" s="31"/>
      <c r="ONC3" s="31"/>
      <c r="OND3" s="31"/>
      <c r="ONE3" s="31"/>
      <c r="ONF3" s="31"/>
      <c r="ONG3" s="31"/>
      <c r="ONH3" s="31"/>
      <c r="ONI3" s="31"/>
      <c r="ONJ3" s="31"/>
      <c r="ONK3" s="31"/>
      <c r="ONL3" s="31"/>
      <c r="ONM3" s="31"/>
      <c r="ONN3" s="31"/>
      <c r="ONO3" s="31"/>
      <c r="ONP3" s="31"/>
      <c r="ONQ3" s="31"/>
      <c r="ONR3" s="31"/>
      <c r="ONS3" s="31"/>
      <c r="ONT3" s="31"/>
      <c r="ONU3" s="31"/>
      <c r="ONV3" s="31"/>
      <c r="ONW3" s="31"/>
      <c r="ONX3" s="31"/>
      <c r="ONY3" s="31"/>
      <c r="ONZ3" s="31"/>
      <c r="OOA3" s="31"/>
      <c r="OOB3" s="31"/>
      <c r="OOC3" s="31"/>
      <c r="OOD3" s="31"/>
      <c r="OOE3" s="31"/>
      <c r="OOF3" s="31"/>
      <c r="OOG3" s="31"/>
      <c r="OOH3" s="31"/>
      <c r="OOI3" s="31"/>
      <c r="OOJ3" s="31"/>
      <c r="OOK3" s="31"/>
      <c r="OOL3" s="31"/>
      <c r="OOM3" s="31"/>
      <c r="OON3" s="31"/>
      <c r="OOO3" s="31"/>
      <c r="OOP3" s="31"/>
      <c r="OOQ3" s="31"/>
      <c r="OOR3" s="31"/>
      <c r="OOS3" s="31"/>
      <c r="OOT3" s="31"/>
      <c r="OOU3" s="31"/>
      <c r="OOV3" s="31"/>
      <c r="OOW3" s="31"/>
      <c r="OOX3" s="31"/>
      <c r="OOY3" s="31"/>
      <c r="OOZ3" s="31"/>
      <c r="OPA3" s="31"/>
      <c r="OPB3" s="31"/>
      <c r="OPC3" s="31"/>
      <c r="OPD3" s="31"/>
      <c r="OPE3" s="31"/>
      <c r="OPF3" s="31"/>
      <c r="OPG3" s="31"/>
      <c r="OPH3" s="31"/>
      <c r="OPI3" s="31"/>
      <c r="OPJ3" s="31"/>
      <c r="OPK3" s="31"/>
      <c r="OPL3" s="31"/>
      <c r="OPM3" s="31"/>
      <c r="OPN3" s="31"/>
      <c r="OPO3" s="31"/>
      <c r="OPP3" s="31"/>
      <c r="OPQ3" s="31"/>
      <c r="OPR3" s="31"/>
      <c r="OPS3" s="31"/>
      <c r="OPT3" s="31"/>
      <c r="OPU3" s="31"/>
      <c r="OPV3" s="31"/>
      <c r="OPW3" s="31"/>
      <c r="OPX3" s="31"/>
      <c r="OPY3" s="31"/>
      <c r="OPZ3" s="31"/>
      <c r="OQA3" s="31"/>
      <c r="OQB3" s="31"/>
      <c r="OQC3" s="31"/>
      <c r="OQD3" s="31"/>
      <c r="OQE3" s="31"/>
      <c r="OQF3" s="31"/>
      <c r="OQG3" s="31"/>
      <c r="OQH3" s="31"/>
      <c r="OQI3" s="31"/>
      <c r="OQJ3" s="31"/>
      <c r="OQK3" s="31"/>
      <c r="OQL3" s="31"/>
      <c r="OQM3" s="31"/>
      <c r="OQN3" s="31"/>
      <c r="OQO3" s="31"/>
      <c r="OQP3" s="31"/>
      <c r="OQQ3" s="31"/>
      <c r="OQR3" s="31"/>
      <c r="OQS3" s="31"/>
      <c r="OQT3" s="31"/>
      <c r="OQU3" s="31"/>
      <c r="OQV3" s="31"/>
      <c r="OQW3" s="31"/>
      <c r="OQX3" s="31"/>
      <c r="OQY3" s="31"/>
      <c r="OQZ3" s="31"/>
      <c r="ORA3" s="31"/>
      <c r="ORB3" s="31"/>
      <c r="ORC3" s="31"/>
      <c r="ORD3" s="31"/>
      <c r="ORE3" s="31"/>
      <c r="ORF3" s="31"/>
      <c r="ORG3" s="31"/>
      <c r="ORH3" s="31"/>
      <c r="ORI3" s="31"/>
      <c r="ORJ3" s="31"/>
      <c r="ORK3" s="31"/>
      <c r="ORL3" s="31"/>
      <c r="ORM3" s="31"/>
      <c r="ORN3" s="31"/>
      <c r="ORO3" s="31"/>
      <c r="ORP3" s="31"/>
      <c r="ORQ3" s="31"/>
      <c r="ORR3" s="31"/>
      <c r="ORS3" s="31"/>
      <c r="ORT3" s="31"/>
      <c r="ORU3" s="31"/>
      <c r="ORV3" s="31"/>
      <c r="ORW3" s="31"/>
      <c r="ORX3" s="31"/>
      <c r="ORY3" s="31"/>
      <c r="ORZ3" s="31"/>
      <c r="OSA3" s="31"/>
      <c r="OSB3" s="31"/>
      <c r="OSC3" s="31"/>
      <c r="OSD3" s="31"/>
      <c r="OSE3" s="31"/>
      <c r="OSF3" s="31"/>
      <c r="OSG3" s="31"/>
      <c r="OSH3" s="31"/>
      <c r="OSI3" s="31"/>
      <c r="OSJ3" s="31"/>
      <c r="OSK3" s="31"/>
      <c r="OSL3" s="31"/>
      <c r="OSM3" s="31"/>
      <c r="OSN3" s="31"/>
      <c r="OSO3" s="31"/>
      <c r="OSP3" s="31"/>
      <c r="OSQ3" s="31"/>
      <c r="OSR3" s="31"/>
      <c r="OSS3" s="31"/>
      <c r="OST3" s="31"/>
      <c r="OSU3" s="31"/>
      <c r="OSV3" s="31"/>
      <c r="OSW3" s="31"/>
      <c r="OSX3" s="31"/>
      <c r="OSY3" s="31"/>
      <c r="OSZ3" s="31"/>
      <c r="OTA3" s="31"/>
      <c r="OTB3" s="31"/>
      <c r="OTC3" s="31"/>
      <c r="OTD3" s="31"/>
      <c r="OTE3" s="31"/>
      <c r="OTF3" s="31"/>
      <c r="OTG3" s="31"/>
      <c r="OTH3" s="31"/>
      <c r="OTI3" s="31"/>
      <c r="OTJ3" s="31"/>
      <c r="OTK3" s="31"/>
      <c r="OTL3" s="31"/>
      <c r="OTM3" s="31"/>
      <c r="OTN3" s="31"/>
      <c r="OTO3" s="31"/>
      <c r="OTP3" s="31"/>
      <c r="OTQ3" s="31"/>
      <c r="OTR3" s="31"/>
      <c r="OTS3" s="31"/>
      <c r="OTT3" s="31"/>
      <c r="OTU3" s="31"/>
      <c r="OTV3" s="31"/>
      <c r="OTW3" s="31"/>
      <c r="OTX3" s="31"/>
      <c r="OTY3" s="31"/>
      <c r="OTZ3" s="31"/>
      <c r="OUA3" s="31"/>
      <c r="OUB3" s="31"/>
      <c r="OUC3" s="31"/>
      <c r="OUD3" s="31"/>
      <c r="OUE3" s="31"/>
      <c r="OUF3" s="31"/>
      <c r="OUG3" s="31"/>
      <c r="OUH3" s="31"/>
      <c r="OUI3" s="31"/>
      <c r="OUJ3" s="31"/>
      <c r="OUK3" s="31"/>
      <c r="OUL3" s="31"/>
      <c r="OUM3" s="31"/>
      <c r="OUN3" s="31"/>
      <c r="OUO3" s="31"/>
      <c r="OUP3" s="31"/>
      <c r="OUQ3" s="31"/>
      <c r="OUR3" s="31"/>
      <c r="OUS3" s="31"/>
      <c r="OUT3" s="31"/>
      <c r="OUU3" s="31"/>
      <c r="OUV3" s="31"/>
      <c r="OUW3" s="31"/>
      <c r="OUX3" s="31"/>
      <c r="OUY3" s="31"/>
      <c r="OUZ3" s="31"/>
      <c r="OVA3" s="31"/>
      <c r="OVB3" s="31"/>
      <c r="OVC3" s="31"/>
      <c r="OVD3" s="31"/>
      <c r="OVE3" s="31"/>
      <c r="OVF3" s="31"/>
      <c r="OVG3" s="31"/>
      <c r="OVH3" s="31"/>
      <c r="OVI3" s="31"/>
      <c r="OVJ3" s="31"/>
      <c r="OVK3" s="31"/>
      <c r="OVL3" s="31"/>
      <c r="OVM3" s="31"/>
      <c r="OVN3" s="31"/>
      <c r="OVO3" s="31"/>
      <c r="OVP3" s="31"/>
      <c r="OVQ3" s="31"/>
      <c r="OVR3" s="31"/>
      <c r="OVS3" s="31"/>
      <c r="OVT3" s="31"/>
      <c r="OVU3" s="31"/>
      <c r="OVV3" s="31"/>
      <c r="OVW3" s="31"/>
      <c r="OVX3" s="31"/>
      <c r="OVY3" s="31"/>
      <c r="OVZ3" s="31"/>
      <c r="OWA3" s="31"/>
      <c r="OWB3" s="31"/>
      <c r="OWC3" s="31"/>
      <c r="OWD3" s="31"/>
      <c r="OWE3" s="31"/>
      <c r="OWF3" s="31"/>
      <c r="OWG3" s="31"/>
      <c r="OWH3" s="31"/>
      <c r="OWI3" s="31"/>
      <c r="OWJ3" s="31"/>
      <c r="OWK3" s="31"/>
      <c r="OWL3" s="31"/>
      <c r="OWM3" s="31"/>
      <c r="OWN3" s="31"/>
      <c r="OWO3" s="31"/>
      <c r="OWP3" s="31"/>
      <c r="OWQ3" s="31"/>
      <c r="OWR3" s="31"/>
      <c r="OWS3" s="31"/>
      <c r="OWT3" s="31"/>
      <c r="OWU3" s="31"/>
      <c r="OWV3" s="31"/>
      <c r="OWW3" s="31"/>
      <c r="OWX3" s="31"/>
      <c r="OWY3" s="31"/>
      <c r="OWZ3" s="31"/>
      <c r="OXA3" s="31"/>
      <c r="OXB3" s="31"/>
      <c r="OXC3" s="31"/>
      <c r="OXD3" s="31"/>
      <c r="OXE3" s="31"/>
      <c r="OXF3" s="31"/>
      <c r="OXG3" s="31"/>
      <c r="OXH3" s="31"/>
      <c r="OXI3" s="31"/>
      <c r="OXJ3" s="31"/>
      <c r="OXK3" s="31"/>
      <c r="OXL3" s="31"/>
      <c r="OXM3" s="31"/>
      <c r="OXN3" s="31"/>
      <c r="OXO3" s="31"/>
      <c r="OXP3" s="31"/>
      <c r="OXQ3" s="31"/>
      <c r="OXR3" s="31"/>
      <c r="OXS3" s="31"/>
      <c r="OXT3" s="31"/>
      <c r="OXU3" s="31"/>
      <c r="OXV3" s="31"/>
      <c r="OXW3" s="31"/>
      <c r="OXX3" s="31"/>
      <c r="OXY3" s="31"/>
      <c r="OXZ3" s="31"/>
      <c r="OYA3" s="31"/>
      <c r="OYB3" s="31"/>
      <c r="OYC3" s="31"/>
      <c r="OYD3" s="31"/>
      <c r="OYE3" s="31"/>
      <c r="OYF3" s="31"/>
      <c r="OYG3" s="31"/>
      <c r="OYH3" s="31"/>
      <c r="OYI3" s="31"/>
      <c r="OYJ3" s="31"/>
      <c r="OYK3" s="31"/>
      <c r="OYL3" s="31"/>
      <c r="OYM3" s="31"/>
      <c r="OYN3" s="31"/>
      <c r="OYO3" s="31"/>
      <c r="OYP3" s="31"/>
      <c r="OYQ3" s="31"/>
      <c r="OYR3" s="31"/>
      <c r="OYS3" s="31"/>
      <c r="OYT3" s="31"/>
      <c r="OYU3" s="31"/>
      <c r="OYV3" s="31"/>
      <c r="OYW3" s="31"/>
      <c r="OYX3" s="31"/>
      <c r="OYY3" s="31"/>
      <c r="OYZ3" s="31"/>
      <c r="OZA3" s="31"/>
      <c r="OZB3" s="31"/>
      <c r="OZC3" s="31"/>
      <c r="OZD3" s="31"/>
      <c r="OZE3" s="31"/>
      <c r="OZF3" s="31"/>
      <c r="OZG3" s="31"/>
      <c r="OZH3" s="31"/>
      <c r="OZI3" s="31"/>
      <c r="OZJ3" s="31"/>
      <c r="OZK3" s="31"/>
      <c r="OZL3" s="31"/>
      <c r="OZM3" s="31"/>
      <c r="OZN3" s="31"/>
      <c r="OZO3" s="31"/>
      <c r="OZP3" s="31"/>
      <c r="OZQ3" s="31"/>
      <c r="OZR3" s="31"/>
      <c r="OZS3" s="31"/>
      <c r="OZT3" s="31"/>
      <c r="OZU3" s="31"/>
      <c r="OZV3" s="31"/>
      <c r="OZW3" s="31"/>
      <c r="OZX3" s="31"/>
      <c r="OZY3" s="31"/>
      <c r="OZZ3" s="31"/>
      <c r="PAA3" s="31"/>
      <c r="PAB3" s="31"/>
      <c r="PAC3" s="31"/>
      <c r="PAD3" s="31"/>
      <c r="PAE3" s="31"/>
      <c r="PAF3" s="31"/>
      <c r="PAG3" s="31"/>
      <c r="PAH3" s="31"/>
      <c r="PAI3" s="31"/>
      <c r="PAJ3" s="31"/>
      <c r="PAK3" s="31"/>
      <c r="PAL3" s="31"/>
      <c r="PAM3" s="31"/>
      <c r="PAN3" s="31"/>
      <c r="PAO3" s="31"/>
      <c r="PAP3" s="31"/>
      <c r="PAQ3" s="31"/>
      <c r="PAR3" s="31"/>
      <c r="PAS3" s="31"/>
      <c r="PAT3" s="31"/>
      <c r="PAU3" s="31"/>
      <c r="PAV3" s="31"/>
      <c r="PAW3" s="31"/>
      <c r="PAX3" s="31"/>
      <c r="PAY3" s="31"/>
      <c r="PAZ3" s="31"/>
      <c r="PBA3" s="31"/>
      <c r="PBB3" s="31"/>
      <c r="PBC3" s="31"/>
      <c r="PBD3" s="31"/>
      <c r="PBE3" s="31"/>
      <c r="PBF3" s="31"/>
      <c r="PBG3" s="31"/>
      <c r="PBH3" s="31"/>
      <c r="PBI3" s="31"/>
      <c r="PBJ3" s="31"/>
      <c r="PBK3" s="31"/>
      <c r="PBL3" s="31"/>
      <c r="PBM3" s="31"/>
      <c r="PBN3" s="31"/>
      <c r="PBO3" s="31"/>
      <c r="PBP3" s="31"/>
      <c r="PBQ3" s="31"/>
      <c r="PBR3" s="31"/>
      <c r="PBS3" s="31"/>
      <c r="PBT3" s="31"/>
      <c r="PBU3" s="31"/>
      <c r="PBV3" s="31"/>
      <c r="PBW3" s="31"/>
      <c r="PBX3" s="31"/>
      <c r="PBY3" s="31"/>
      <c r="PBZ3" s="31"/>
      <c r="PCA3" s="31"/>
      <c r="PCB3" s="31"/>
      <c r="PCC3" s="31"/>
      <c r="PCD3" s="31"/>
      <c r="PCE3" s="31"/>
      <c r="PCF3" s="31"/>
      <c r="PCG3" s="31"/>
      <c r="PCH3" s="31"/>
      <c r="PCI3" s="31"/>
      <c r="PCJ3" s="31"/>
      <c r="PCK3" s="31"/>
      <c r="PCL3" s="31"/>
      <c r="PCM3" s="31"/>
      <c r="PCN3" s="31"/>
      <c r="PCO3" s="31"/>
      <c r="PCP3" s="31"/>
      <c r="PCQ3" s="31"/>
      <c r="PCR3" s="31"/>
      <c r="PCS3" s="31"/>
      <c r="PCT3" s="31"/>
      <c r="PCU3" s="31"/>
      <c r="PCV3" s="31"/>
      <c r="PCW3" s="31"/>
      <c r="PCX3" s="31"/>
      <c r="PCY3" s="31"/>
      <c r="PCZ3" s="31"/>
      <c r="PDA3" s="31"/>
      <c r="PDB3" s="31"/>
      <c r="PDC3" s="31"/>
      <c r="PDD3" s="31"/>
      <c r="PDE3" s="31"/>
      <c r="PDF3" s="31"/>
      <c r="PDG3" s="31"/>
      <c r="PDH3" s="31"/>
      <c r="PDI3" s="31"/>
      <c r="PDJ3" s="31"/>
      <c r="PDK3" s="31"/>
      <c r="PDL3" s="31"/>
      <c r="PDM3" s="31"/>
      <c r="PDN3" s="31"/>
      <c r="PDO3" s="31"/>
      <c r="PDP3" s="31"/>
      <c r="PDQ3" s="31"/>
      <c r="PDR3" s="31"/>
      <c r="PDS3" s="31"/>
      <c r="PDT3" s="31"/>
      <c r="PDU3" s="31"/>
      <c r="PDV3" s="31"/>
      <c r="PDW3" s="31"/>
      <c r="PDX3" s="31"/>
      <c r="PDY3" s="31"/>
      <c r="PDZ3" s="31"/>
      <c r="PEA3" s="31"/>
      <c r="PEB3" s="31"/>
      <c r="PEC3" s="31"/>
      <c r="PED3" s="31"/>
      <c r="PEE3" s="31"/>
      <c r="PEF3" s="31"/>
      <c r="PEG3" s="31"/>
      <c r="PEH3" s="31"/>
      <c r="PEI3" s="31"/>
      <c r="PEJ3" s="31"/>
      <c r="PEK3" s="31"/>
      <c r="PEL3" s="31"/>
      <c r="PEM3" s="31"/>
      <c r="PEN3" s="31"/>
      <c r="PEO3" s="31"/>
      <c r="PEP3" s="31"/>
      <c r="PEQ3" s="31"/>
      <c r="PER3" s="31"/>
      <c r="PES3" s="31"/>
      <c r="PET3" s="31"/>
      <c r="PEU3" s="31"/>
      <c r="PEV3" s="31"/>
      <c r="PEW3" s="31"/>
      <c r="PEX3" s="31"/>
      <c r="PEY3" s="31"/>
      <c r="PEZ3" s="31"/>
      <c r="PFA3" s="31"/>
      <c r="PFB3" s="31"/>
      <c r="PFC3" s="31"/>
      <c r="PFD3" s="31"/>
      <c r="PFE3" s="31"/>
      <c r="PFF3" s="31"/>
      <c r="PFG3" s="31"/>
      <c r="PFH3" s="31"/>
      <c r="PFI3" s="31"/>
      <c r="PFJ3" s="31"/>
      <c r="PFK3" s="31"/>
      <c r="PFL3" s="31"/>
      <c r="PFM3" s="31"/>
      <c r="PFN3" s="31"/>
      <c r="PFO3" s="31"/>
      <c r="PFP3" s="31"/>
      <c r="PFQ3" s="31"/>
      <c r="PFR3" s="31"/>
      <c r="PFS3" s="31"/>
      <c r="PFT3" s="31"/>
      <c r="PFU3" s="31"/>
      <c r="PFV3" s="31"/>
      <c r="PFW3" s="31"/>
      <c r="PFX3" s="31"/>
      <c r="PFY3" s="31"/>
      <c r="PFZ3" s="31"/>
      <c r="PGA3" s="31"/>
      <c r="PGB3" s="31"/>
      <c r="PGC3" s="31"/>
      <c r="PGD3" s="31"/>
      <c r="PGE3" s="31"/>
      <c r="PGF3" s="31"/>
      <c r="PGG3" s="31"/>
      <c r="PGH3" s="31"/>
      <c r="PGI3" s="31"/>
      <c r="PGJ3" s="31"/>
      <c r="PGK3" s="31"/>
      <c r="PGL3" s="31"/>
      <c r="PGM3" s="31"/>
      <c r="PGN3" s="31"/>
      <c r="PGO3" s="31"/>
      <c r="PGP3" s="31"/>
      <c r="PGQ3" s="31"/>
      <c r="PGR3" s="31"/>
      <c r="PGS3" s="31"/>
      <c r="PGT3" s="31"/>
      <c r="PGU3" s="31"/>
      <c r="PGV3" s="31"/>
      <c r="PGW3" s="31"/>
      <c r="PGX3" s="31"/>
      <c r="PGY3" s="31"/>
      <c r="PGZ3" s="31"/>
      <c r="PHA3" s="31"/>
      <c r="PHB3" s="31"/>
      <c r="PHC3" s="31"/>
      <c r="PHD3" s="31"/>
      <c r="PHE3" s="31"/>
      <c r="PHF3" s="31"/>
      <c r="PHG3" s="31"/>
      <c r="PHH3" s="31"/>
      <c r="PHI3" s="31"/>
      <c r="PHJ3" s="31"/>
      <c r="PHK3" s="31"/>
      <c r="PHL3" s="31"/>
      <c r="PHM3" s="31"/>
      <c r="PHN3" s="31"/>
      <c r="PHO3" s="31"/>
      <c r="PHP3" s="31"/>
      <c r="PHQ3" s="31"/>
      <c r="PHR3" s="31"/>
      <c r="PHS3" s="31"/>
      <c r="PHT3" s="31"/>
      <c r="PHU3" s="31"/>
      <c r="PHV3" s="31"/>
      <c r="PHW3" s="31"/>
      <c r="PHX3" s="31"/>
      <c r="PHY3" s="31"/>
      <c r="PHZ3" s="31"/>
      <c r="PIA3" s="31"/>
      <c r="PIB3" s="31"/>
      <c r="PIC3" s="31"/>
      <c r="PID3" s="31"/>
      <c r="PIE3" s="31"/>
      <c r="PIF3" s="31"/>
      <c r="PIG3" s="31"/>
      <c r="PIH3" s="31"/>
      <c r="PII3" s="31"/>
      <c r="PIJ3" s="31"/>
      <c r="PIK3" s="31"/>
      <c r="PIL3" s="31"/>
      <c r="PIM3" s="31"/>
      <c r="PIN3" s="31"/>
      <c r="PIO3" s="31"/>
      <c r="PIP3" s="31"/>
      <c r="PIQ3" s="31"/>
      <c r="PIR3" s="31"/>
      <c r="PIS3" s="31"/>
      <c r="PIT3" s="31"/>
      <c r="PIU3" s="31"/>
      <c r="PIV3" s="31"/>
      <c r="PIW3" s="31"/>
      <c r="PIX3" s="31"/>
      <c r="PIY3" s="31"/>
      <c r="PIZ3" s="31"/>
      <c r="PJA3" s="31"/>
      <c r="PJB3" s="31"/>
      <c r="PJC3" s="31"/>
      <c r="PJD3" s="31"/>
      <c r="PJE3" s="31"/>
      <c r="PJF3" s="31"/>
      <c r="PJG3" s="31"/>
      <c r="PJH3" s="31"/>
      <c r="PJI3" s="31"/>
      <c r="PJJ3" s="31"/>
      <c r="PJK3" s="31"/>
      <c r="PJL3" s="31"/>
      <c r="PJM3" s="31"/>
      <c r="PJN3" s="31"/>
      <c r="PJO3" s="31"/>
      <c r="PJP3" s="31"/>
      <c r="PJQ3" s="31"/>
      <c r="PJR3" s="31"/>
      <c r="PJS3" s="31"/>
      <c r="PJT3" s="31"/>
      <c r="PJU3" s="31"/>
      <c r="PJV3" s="31"/>
      <c r="PJW3" s="31"/>
      <c r="PJX3" s="31"/>
      <c r="PJY3" s="31"/>
      <c r="PJZ3" s="31"/>
      <c r="PKA3" s="31"/>
      <c r="PKB3" s="31"/>
      <c r="PKC3" s="31"/>
      <c r="PKD3" s="31"/>
      <c r="PKE3" s="31"/>
      <c r="PKF3" s="31"/>
      <c r="PKG3" s="31"/>
      <c r="PKH3" s="31"/>
      <c r="PKI3" s="31"/>
      <c r="PKJ3" s="31"/>
      <c r="PKK3" s="31"/>
      <c r="PKL3" s="31"/>
      <c r="PKM3" s="31"/>
      <c r="PKN3" s="31"/>
      <c r="PKO3" s="31"/>
      <c r="PKP3" s="31"/>
      <c r="PKQ3" s="31"/>
      <c r="PKR3" s="31"/>
      <c r="PKS3" s="31"/>
      <c r="PKT3" s="31"/>
      <c r="PKU3" s="31"/>
      <c r="PKV3" s="31"/>
      <c r="PKW3" s="31"/>
      <c r="PKX3" s="31"/>
      <c r="PKY3" s="31"/>
      <c r="PKZ3" s="31"/>
      <c r="PLA3" s="31"/>
      <c r="PLB3" s="31"/>
      <c r="PLC3" s="31"/>
      <c r="PLD3" s="31"/>
      <c r="PLE3" s="31"/>
      <c r="PLF3" s="31"/>
      <c r="PLG3" s="31"/>
      <c r="PLH3" s="31"/>
      <c r="PLI3" s="31"/>
      <c r="PLJ3" s="31"/>
      <c r="PLK3" s="31"/>
      <c r="PLL3" s="31"/>
      <c r="PLM3" s="31"/>
      <c r="PLN3" s="31"/>
      <c r="PLO3" s="31"/>
      <c r="PLP3" s="31"/>
      <c r="PLQ3" s="31"/>
      <c r="PLR3" s="31"/>
      <c r="PLS3" s="31"/>
      <c r="PLT3" s="31"/>
      <c r="PLU3" s="31"/>
      <c r="PLV3" s="31"/>
      <c r="PLW3" s="31"/>
      <c r="PLX3" s="31"/>
      <c r="PLY3" s="31"/>
      <c r="PLZ3" s="31"/>
      <c r="PMA3" s="31"/>
      <c r="PMB3" s="31"/>
      <c r="PMC3" s="31"/>
      <c r="PMD3" s="31"/>
      <c r="PME3" s="31"/>
      <c r="PMF3" s="31"/>
      <c r="PMG3" s="31"/>
      <c r="PMH3" s="31"/>
      <c r="PMI3" s="31"/>
      <c r="PMJ3" s="31"/>
      <c r="PMK3" s="31"/>
      <c r="PML3" s="31"/>
      <c r="PMM3" s="31"/>
      <c r="PMN3" s="31"/>
      <c r="PMO3" s="31"/>
      <c r="PMP3" s="31"/>
      <c r="PMQ3" s="31"/>
      <c r="PMR3" s="31"/>
      <c r="PMS3" s="31"/>
      <c r="PMT3" s="31"/>
      <c r="PMU3" s="31"/>
      <c r="PMV3" s="31"/>
      <c r="PMW3" s="31"/>
      <c r="PMX3" s="31"/>
      <c r="PMY3" s="31"/>
      <c r="PMZ3" s="31"/>
      <c r="PNA3" s="31"/>
      <c r="PNB3" s="31"/>
      <c r="PNC3" s="31"/>
      <c r="PND3" s="31"/>
      <c r="PNE3" s="31"/>
      <c r="PNF3" s="31"/>
      <c r="PNG3" s="31"/>
      <c r="PNH3" s="31"/>
      <c r="PNI3" s="31"/>
      <c r="PNJ3" s="31"/>
      <c r="PNK3" s="31"/>
      <c r="PNL3" s="31"/>
      <c r="PNM3" s="31"/>
      <c r="PNN3" s="31"/>
      <c r="PNO3" s="31"/>
      <c r="PNP3" s="31"/>
      <c r="PNQ3" s="31"/>
      <c r="PNR3" s="31"/>
      <c r="PNS3" s="31"/>
      <c r="PNT3" s="31"/>
      <c r="PNU3" s="31"/>
      <c r="PNV3" s="31"/>
      <c r="PNW3" s="31"/>
      <c r="PNX3" s="31"/>
      <c r="PNY3" s="31"/>
      <c r="PNZ3" s="31"/>
      <c r="POA3" s="31"/>
      <c r="POB3" s="31"/>
      <c r="POC3" s="31"/>
      <c r="POD3" s="31"/>
      <c r="POE3" s="31"/>
      <c r="POF3" s="31"/>
      <c r="POG3" s="31"/>
      <c r="POH3" s="31"/>
      <c r="POI3" s="31"/>
      <c r="POJ3" s="31"/>
      <c r="POK3" s="31"/>
      <c r="POL3" s="31"/>
      <c r="POM3" s="31"/>
      <c r="PON3" s="31"/>
      <c r="POO3" s="31"/>
      <c r="POP3" s="31"/>
      <c r="POQ3" s="31"/>
      <c r="POR3" s="31"/>
      <c r="POS3" s="31"/>
      <c r="POT3" s="31"/>
      <c r="POU3" s="31"/>
      <c r="POV3" s="31"/>
      <c r="POW3" s="31"/>
      <c r="POX3" s="31"/>
      <c r="POY3" s="31"/>
      <c r="POZ3" s="31"/>
      <c r="PPA3" s="31"/>
      <c r="PPB3" s="31"/>
      <c r="PPC3" s="31"/>
      <c r="PPD3" s="31"/>
      <c r="PPE3" s="31"/>
      <c r="PPF3" s="31"/>
      <c r="PPG3" s="31"/>
      <c r="PPH3" s="31"/>
      <c r="PPI3" s="31"/>
      <c r="PPJ3" s="31"/>
      <c r="PPK3" s="31"/>
      <c r="PPL3" s="31"/>
      <c r="PPM3" s="31"/>
      <c r="PPN3" s="31"/>
      <c r="PPO3" s="31"/>
      <c r="PPP3" s="31"/>
      <c r="PPQ3" s="31"/>
      <c r="PPR3" s="31"/>
      <c r="PPS3" s="31"/>
      <c r="PPT3" s="31"/>
      <c r="PPU3" s="31"/>
      <c r="PPV3" s="31"/>
      <c r="PPW3" s="31"/>
      <c r="PPX3" s="31"/>
      <c r="PPY3" s="31"/>
      <c r="PPZ3" s="31"/>
      <c r="PQA3" s="31"/>
      <c r="PQB3" s="31"/>
      <c r="PQC3" s="31"/>
      <c r="PQD3" s="31"/>
      <c r="PQE3" s="31"/>
      <c r="PQF3" s="31"/>
      <c r="PQG3" s="31"/>
      <c r="PQH3" s="31"/>
      <c r="PQI3" s="31"/>
      <c r="PQJ3" s="31"/>
      <c r="PQK3" s="31"/>
      <c r="PQL3" s="31"/>
      <c r="PQM3" s="31"/>
      <c r="PQN3" s="31"/>
      <c r="PQO3" s="31"/>
      <c r="PQP3" s="31"/>
      <c r="PQQ3" s="31"/>
      <c r="PQR3" s="31"/>
      <c r="PQS3" s="31"/>
      <c r="PQT3" s="31"/>
      <c r="PQU3" s="31"/>
      <c r="PQV3" s="31"/>
      <c r="PQW3" s="31"/>
      <c r="PQX3" s="31"/>
      <c r="PQY3" s="31"/>
      <c r="PQZ3" s="31"/>
      <c r="PRA3" s="31"/>
      <c r="PRB3" s="31"/>
      <c r="PRC3" s="31"/>
      <c r="PRD3" s="31"/>
      <c r="PRE3" s="31"/>
      <c r="PRF3" s="31"/>
      <c r="PRG3" s="31"/>
      <c r="PRH3" s="31"/>
      <c r="PRI3" s="31"/>
      <c r="PRJ3" s="31"/>
      <c r="PRK3" s="31"/>
      <c r="PRL3" s="31"/>
      <c r="PRM3" s="31"/>
      <c r="PRN3" s="31"/>
      <c r="PRO3" s="31"/>
      <c r="PRP3" s="31"/>
      <c r="PRQ3" s="31"/>
      <c r="PRR3" s="31"/>
      <c r="PRS3" s="31"/>
      <c r="PRT3" s="31"/>
      <c r="PRU3" s="31"/>
      <c r="PRV3" s="31"/>
      <c r="PRW3" s="31"/>
      <c r="PRX3" s="31"/>
      <c r="PRY3" s="31"/>
      <c r="PRZ3" s="31"/>
      <c r="PSA3" s="31"/>
      <c r="PSB3" s="31"/>
      <c r="PSC3" s="31"/>
      <c r="PSD3" s="31"/>
      <c r="PSE3" s="31"/>
      <c r="PSF3" s="31"/>
      <c r="PSG3" s="31"/>
      <c r="PSH3" s="31"/>
      <c r="PSI3" s="31"/>
      <c r="PSJ3" s="31"/>
      <c r="PSK3" s="31"/>
      <c r="PSL3" s="31"/>
      <c r="PSM3" s="31"/>
      <c r="PSN3" s="31"/>
      <c r="PSO3" s="31"/>
      <c r="PSP3" s="31"/>
      <c r="PSQ3" s="31"/>
      <c r="PSR3" s="31"/>
      <c r="PSS3" s="31"/>
      <c r="PST3" s="31"/>
      <c r="PSU3" s="31"/>
      <c r="PSV3" s="31"/>
      <c r="PSW3" s="31"/>
      <c r="PSX3" s="31"/>
      <c r="PSY3" s="31"/>
      <c r="PSZ3" s="31"/>
      <c r="PTA3" s="31"/>
      <c r="PTB3" s="31"/>
      <c r="PTC3" s="31"/>
      <c r="PTD3" s="31"/>
      <c r="PTE3" s="31"/>
      <c r="PTF3" s="31"/>
      <c r="PTG3" s="31"/>
      <c r="PTH3" s="31"/>
      <c r="PTI3" s="31"/>
      <c r="PTJ3" s="31"/>
      <c r="PTK3" s="31"/>
      <c r="PTL3" s="31"/>
      <c r="PTM3" s="31"/>
      <c r="PTN3" s="31"/>
      <c r="PTO3" s="31"/>
      <c r="PTP3" s="31"/>
      <c r="PTQ3" s="31"/>
      <c r="PTR3" s="31"/>
      <c r="PTS3" s="31"/>
      <c r="PTT3" s="31"/>
      <c r="PTU3" s="31"/>
      <c r="PTV3" s="31"/>
      <c r="PTW3" s="31"/>
      <c r="PTX3" s="31"/>
      <c r="PTY3" s="31"/>
      <c r="PTZ3" s="31"/>
      <c r="PUA3" s="31"/>
      <c r="PUB3" s="31"/>
      <c r="PUC3" s="31"/>
      <c r="PUD3" s="31"/>
      <c r="PUE3" s="31"/>
      <c r="PUF3" s="31"/>
      <c r="PUG3" s="31"/>
      <c r="PUH3" s="31"/>
      <c r="PUI3" s="31"/>
      <c r="PUJ3" s="31"/>
      <c r="PUK3" s="31"/>
      <c r="PUL3" s="31"/>
      <c r="PUM3" s="31"/>
      <c r="PUN3" s="31"/>
      <c r="PUO3" s="31"/>
      <c r="PUP3" s="31"/>
      <c r="PUQ3" s="31"/>
      <c r="PUR3" s="31"/>
      <c r="PUS3" s="31"/>
      <c r="PUT3" s="31"/>
      <c r="PUU3" s="31"/>
      <c r="PUV3" s="31"/>
      <c r="PUW3" s="31"/>
      <c r="PUX3" s="31"/>
      <c r="PUY3" s="31"/>
      <c r="PUZ3" s="31"/>
      <c r="PVA3" s="31"/>
      <c r="PVB3" s="31"/>
      <c r="PVC3" s="31"/>
      <c r="PVD3" s="31"/>
      <c r="PVE3" s="31"/>
      <c r="PVF3" s="31"/>
      <c r="PVG3" s="31"/>
      <c r="PVH3" s="31"/>
      <c r="PVI3" s="31"/>
      <c r="PVJ3" s="31"/>
      <c r="PVK3" s="31"/>
      <c r="PVL3" s="31"/>
      <c r="PVM3" s="31"/>
      <c r="PVN3" s="31"/>
      <c r="PVO3" s="31"/>
      <c r="PVP3" s="31"/>
      <c r="PVQ3" s="31"/>
      <c r="PVR3" s="31"/>
      <c r="PVS3" s="31"/>
      <c r="PVT3" s="31"/>
      <c r="PVU3" s="31"/>
      <c r="PVV3" s="31"/>
      <c r="PVW3" s="31"/>
      <c r="PVX3" s="31"/>
      <c r="PVY3" s="31"/>
      <c r="PVZ3" s="31"/>
      <c r="PWA3" s="31"/>
      <c r="PWB3" s="31"/>
      <c r="PWC3" s="31"/>
      <c r="PWD3" s="31"/>
      <c r="PWE3" s="31"/>
      <c r="PWF3" s="31"/>
      <c r="PWG3" s="31"/>
      <c r="PWH3" s="31"/>
      <c r="PWI3" s="31"/>
      <c r="PWJ3" s="31"/>
      <c r="PWK3" s="31"/>
      <c r="PWL3" s="31"/>
      <c r="PWM3" s="31"/>
      <c r="PWN3" s="31"/>
      <c r="PWO3" s="31"/>
      <c r="PWP3" s="31"/>
      <c r="PWQ3" s="31"/>
      <c r="PWR3" s="31"/>
      <c r="PWS3" s="31"/>
      <c r="PWT3" s="31"/>
      <c r="PWU3" s="31"/>
      <c r="PWV3" s="31"/>
      <c r="PWW3" s="31"/>
      <c r="PWX3" s="31"/>
      <c r="PWY3" s="31"/>
      <c r="PWZ3" s="31"/>
      <c r="PXA3" s="31"/>
      <c r="PXB3" s="31"/>
      <c r="PXC3" s="31"/>
      <c r="PXD3" s="31"/>
      <c r="PXE3" s="31"/>
      <c r="PXF3" s="31"/>
      <c r="PXG3" s="31"/>
      <c r="PXH3" s="31"/>
      <c r="PXI3" s="31"/>
      <c r="PXJ3" s="31"/>
      <c r="PXK3" s="31"/>
      <c r="PXL3" s="31"/>
      <c r="PXM3" s="31"/>
      <c r="PXN3" s="31"/>
      <c r="PXO3" s="31"/>
      <c r="PXP3" s="31"/>
      <c r="PXQ3" s="31"/>
      <c r="PXR3" s="31"/>
      <c r="PXS3" s="31"/>
      <c r="PXT3" s="31"/>
      <c r="PXU3" s="31"/>
      <c r="PXV3" s="31"/>
      <c r="PXW3" s="31"/>
      <c r="PXX3" s="31"/>
      <c r="PXY3" s="31"/>
      <c r="PXZ3" s="31"/>
      <c r="PYA3" s="31"/>
      <c r="PYB3" s="31"/>
      <c r="PYC3" s="31"/>
      <c r="PYD3" s="31"/>
      <c r="PYE3" s="31"/>
      <c r="PYF3" s="31"/>
      <c r="PYG3" s="31"/>
      <c r="PYH3" s="31"/>
      <c r="PYI3" s="31"/>
      <c r="PYJ3" s="31"/>
      <c r="PYK3" s="31"/>
      <c r="PYL3" s="31"/>
      <c r="PYM3" s="31"/>
      <c r="PYN3" s="31"/>
      <c r="PYO3" s="31"/>
      <c r="PYP3" s="31"/>
      <c r="PYQ3" s="31"/>
      <c r="PYR3" s="31"/>
      <c r="PYS3" s="31"/>
      <c r="PYT3" s="31"/>
      <c r="PYU3" s="31"/>
      <c r="PYV3" s="31"/>
      <c r="PYW3" s="31"/>
      <c r="PYX3" s="31"/>
      <c r="PYY3" s="31"/>
      <c r="PYZ3" s="31"/>
      <c r="PZA3" s="31"/>
      <c r="PZB3" s="31"/>
      <c r="PZC3" s="31"/>
      <c r="PZD3" s="31"/>
      <c r="PZE3" s="31"/>
      <c r="PZF3" s="31"/>
      <c r="PZG3" s="31"/>
      <c r="PZH3" s="31"/>
      <c r="PZI3" s="31"/>
      <c r="PZJ3" s="31"/>
      <c r="PZK3" s="31"/>
      <c r="PZL3" s="31"/>
      <c r="PZM3" s="31"/>
      <c r="PZN3" s="31"/>
      <c r="PZO3" s="31"/>
      <c r="PZP3" s="31"/>
      <c r="PZQ3" s="31"/>
      <c r="PZR3" s="31"/>
      <c r="PZS3" s="31"/>
      <c r="PZT3" s="31"/>
      <c r="PZU3" s="31"/>
      <c r="PZV3" s="31"/>
      <c r="PZW3" s="31"/>
      <c r="PZX3" s="31"/>
      <c r="PZY3" s="31"/>
      <c r="PZZ3" s="31"/>
      <c r="QAA3" s="31"/>
      <c r="QAB3" s="31"/>
      <c r="QAC3" s="31"/>
      <c r="QAD3" s="31"/>
      <c r="QAE3" s="31"/>
      <c r="QAF3" s="31"/>
      <c r="QAG3" s="31"/>
      <c r="QAH3" s="31"/>
      <c r="QAI3" s="31"/>
      <c r="QAJ3" s="31"/>
      <c r="QAK3" s="31"/>
      <c r="QAL3" s="31"/>
      <c r="QAM3" s="31"/>
      <c r="QAN3" s="31"/>
      <c r="QAO3" s="31"/>
      <c r="QAP3" s="31"/>
      <c r="QAQ3" s="31"/>
      <c r="QAR3" s="31"/>
      <c r="QAS3" s="31"/>
      <c r="QAT3" s="31"/>
      <c r="QAU3" s="31"/>
      <c r="QAV3" s="31"/>
      <c r="QAW3" s="31"/>
      <c r="QAX3" s="31"/>
      <c r="QAY3" s="31"/>
      <c r="QAZ3" s="31"/>
      <c r="QBA3" s="31"/>
      <c r="QBB3" s="31"/>
      <c r="QBC3" s="31"/>
      <c r="QBD3" s="31"/>
      <c r="QBE3" s="31"/>
      <c r="QBF3" s="31"/>
      <c r="QBG3" s="31"/>
      <c r="QBH3" s="31"/>
      <c r="QBI3" s="31"/>
      <c r="QBJ3" s="31"/>
      <c r="QBK3" s="31"/>
      <c r="QBL3" s="31"/>
      <c r="QBM3" s="31"/>
      <c r="QBN3" s="31"/>
      <c r="QBO3" s="31"/>
      <c r="QBP3" s="31"/>
      <c r="QBQ3" s="31"/>
      <c r="QBR3" s="31"/>
      <c r="QBS3" s="31"/>
      <c r="QBT3" s="31"/>
      <c r="QBU3" s="31"/>
      <c r="QBV3" s="31"/>
      <c r="QBW3" s="31"/>
      <c r="QBX3" s="31"/>
      <c r="QBY3" s="31"/>
      <c r="QBZ3" s="31"/>
      <c r="QCA3" s="31"/>
      <c r="QCB3" s="31"/>
      <c r="QCC3" s="31"/>
      <c r="QCD3" s="31"/>
      <c r="QCE3" s="31"/>
      <c r="QCF3" s="31"/>
      <c r="QCG3" s="31"/>
      <c r="QCH3" s="31"/>
      <c r="QCI3" s="31"/>
      <c r="QCJ3" s="31"/>
      <c r="QCK3" s="31"/>
      <c r="QCL3" s="31"/>
      <c r="QCM3" s="31"/>
      <c r="QCN3" s="31"/>
      <c r="QCO3" s="31"/>
      <c r="QCP3" s="31"/>
      <c r="QCQ3" s="31"/>
      <c r="QCR3" s="31"/>
      <c r="QCS3" s="31"/>
      <c r="QCT3" s="31"/>
      <c r="QCU3" s="31"/>
      <c r="QCV3" s="31"/>
      <c r="QCW3" s="31"/>
      <c r="QCX3" s="31"/>
      <c r="QCY3" s="31"/>
      <c r="QCZ3" s="31"/>
      <c r="QDA3" s="31"/>
      <c r="QDB3" s="31"/>
      <c r="QDC3" s="31"/>
      <c r="QDD3" s="31"/>
      <c r="QDE3" s="31"/>
      <c r="QDF3" s="31"/>
      <c r="QDG3" s="31"/>
      <c r="QDH3" s="31"/>
      <c r="QDI3" s="31"/>
      <c r="QDJ3" s="31"/>
      <c r="QDK3" s="31"/>
      <c r="QDL3" s="31"/>
      <c r="QDM3" s="31"/>
      <c r="QDN3" s="31"/>
      <c r="QDO3" s="31"/>
      <c r="QDP3" s="31"/>
      <c r="QDQ3" s="31"/>
      <c r="QDR3" s="31"/>
      <c r="QDS3" s="31"/>
      <c r="QDT3" s="31"/>
      <c r="QDU3" s="31"/>
      <c r="QDV3" s="31"/>
      <c r="QDW3" s="31"/>
      <c r="QDX3" s="31"/>
      <c r="QDY3" s="31"/>
      <c r="QDZ3" s="31"/>
      <c r="QEA3" s="31"/>
      <c r="QEB3" s="31"/>
      <c r="QEC3" s="31"/>
      <c r="QED3" s="31"/>
      <c r="QEE3" s="31"/>
      <c r="QEF3" s="31"/>
      <c r="QEG3" s="31"/>
      <c r="QEH3" s="31"/>
      <c r="QEI3" s="31"/>
      <c r="QEJ3" s="31"/>
      <c r="QEK3" s="31"/>
      <c r="QEL3" s="31"/>
      <c r="QEM3" s="31"/>
      <c r="QEN3" s="31"/>
      <c r="QEO3" s="31"/>
      <c r="QEP3" s="31"/>
      <c r="QEQ3" s="31"/>
      <c r="QER3" s="31"/>
      <c r="QES3" s="31"/>
      <c r="QET3" s="31"/>
      <c r="QEU3" s="31"/>
      <c r="QEV3" s="31"/>
      <c r="QEW3" s="31"/>
      <c r="QEX3" s="31"/>
      <c r="QEY3" s="31"/>
      <c r="QEZ3" s="31"/>
      <c r="QFA3" s="31"/>
      <c r="QFB3" s="31"/>
      <c r="QFC3" s="31"/>
      <c r="QFD3" s="31"/>
      <c r="QFE3" s="31"/>
      <c r="QFF3" s="31"/>
      <c r="QFG3" s="31"/>
      <c r="QFH3" s="31"/>
      <c r="QFI3" s="31"/>
      <c r="QFJ3" s="31"/>
      <c r="QFK3" s="31"/>
      <c r="QFL3" s="31"/>
      <c r="QFM3" s="31"/>
      <c r="QFN3" s="31"/>
      <c r="QFO3" s="31"/>
      <c r="QFP3" s="31"/>
      <c r="QFQ3" s="31"/>
      <c r="QFR3" s="31"/>
      <c r="QFS3" s="31"/>
      <c r="QFT3" s="31"/>
      <c r="QFU3" s="31"/>
      <c r="QFV3" s="31"/>
      <c r="QFW3" s="31"/>
      <c r="QFX3" s="31"/>
      <c r="QFY3" s="31"/>
      <c r="QFZ3" s="31"/>
      <c r="QGA3" s="31"/>
      <c r="QGB3" s="31"/>
      <c r="QGC3" s="31"/>
      <c r="QGD3" s="31"/>
      <c r="QGE3" s="31"/>
      <c r="QGF3" s="31"/>
      <c r="QGG3" s="31"/>
      <c r="QGH3" s="31"/>
      <c r="QGI3" s="31"/>
      <c r="QGJ3" s="31"/>
      <c r="QGK3" s="31"/>
      <c r="QGL3" s="31"/>
      <c r="QGM3" s="31"/>
      <c r="QGN3" s="31"/>
      <c r="QGO3" s="31"/>
      <c r="QGP3" s="31"/>
      <c r="QGQ3" s="31"/>
      <c r="QGR3" s="31"/>
      <c r="QGS3" s="31"/>
      <c r="QGT3" s="31"/>
      <c r="QGU3" s="31"/>
      <c r="QGV3" s="31"/>
      <c r="QGW3" s="31"/>
      <c r="QGX3" s="31"/>
      <c r="QGY3" s="31"/>
      <c r="QGZ3" s="31"/>
      <c r="QHA3" s="31"/>
      <c r="QHB3" s="31"/>
      <c r="QHC3" s="31"/>
      <c r="QHD3" s="31"/>
      <c r="QHE3" s="31"/>
      <c r="QHF3" s="31"/>
      <c r="QHG3" s="31"/>
      <c r="QHH3" s="31"/>
      <c r="QHI3" s="31"/>
      <c r="QHJ3" s="31"/>
      <c r="QHK3" s="31"/>
      <c r="QHL3" s="31"/>
      <c r="QHM3" s="31"/>
      <c r="QHN3" s="31"/>
      <c r="QHO3" s="31"/>
      <c r="QHP3" s="31"/>
      <c r="QHQ3" s="31"/>
      <c r="QHR3" s="31"/>
      <c r="QHS3" s="31"/>
      <c r="QHT3" s="31"/>
      <c r="QHU3" s="31"/>
      <c r="QHV3" s="31"/>
      <c r="QHW3" s="31"/>
      <c r="QHX3" s="31"/>
      <c r="QHY3" s="31"/>
      <c r="QHZ3" s="31"/>
      <c r="QIA3" s="31"/>
      <c r="QIB3" s="31"/>
      <c r="QIC3" s="31"/>
      <c r="QID3" s="31"/>
      <c r="QIE3" s="31"/>
      <c r="QIF3" s="31"/>
      <c r="QIG3" s="31"/>
      <c r="QIH3" s="31"/>
      <c r="QII3" s="31"/>
      <c r="QIJ3" s="31"/>
      <c r="QIK3" s="31"/>
      <c r="QIL3" s="31"/>
      <c r="QIM3" s="31"/>
      <c r="QIN3" s="31"/>
      <c r="QIO3" s="31"/>
      <c r="QIP3" s="31"/>
      <c r="QIQ3" s="31"/>
      <c r="QIR3" s="31"/>
      <c r="QIS3" s="31"/>
      <c r="QIT3" s="31"/>
      <c r="QIU3" s="31"/>
      <c r="QIV3" s="31"/>
      <c r="QIW3" s="31"/>
      <c r="QIX3" s="31"/>
      <c r="QIY3" s="31"/>
      <c r="QIZ3" s="31"/>
      <c r="QJA3" s="31"/>
      <c r="QJB3" s="31"/>
      <c r="QJC3" s="31"/>
      <c r="QJD3" s="31"/>
      <c r="QJE3" s="31"/>
      <c r="QJF3" s="31"/>
      <c r="QJG3" s="31"/>
      <c r="QJH3" s="31"/>
      <c r="QJI3" s="31"/>
      <c r="QJJ3" s="31"/>
      <c r="QJK3" s="31"/>
      <c r="QJL3" s="31"/>
      <c r="QJM3" s="31"/>
      <c r="QJN3" s="31"/>
      <c r="QJO3" s="31"/>
      <c r="QJP3" s="31"/>
      <c r="QJQ3" s="31"/>
      <c r="QJR3" s="31"/>
      <c r="QJS3" s="31"/>
      <c r="QJT3" s="31"/>
      <c r="QJU3" s="31"/>
      <c r="QJV3" s="31"/>
      <c r="QJW3" s="31"/>
      <c r="QJX3" s="31"/>
      <c r="QJY3" s="31"/>
      <c r="QJZ3" s="31"/>
      <c r="QKA3" s="31"/>
      <c r="QKB3" s="31"/>
      <c r="QKC3" s="31"/>
      <c r="QKD3" s="31"/>
      <c r="QKE3" s="31"/>
      <c r="QKF3" s="31"/>
      <c r="QKG3" s="31"/>
      <c r="QKH3" s="31"/>
      <c r="QKI3" s="31"/>
      <c r="QKJ3" s="31"/>
      <c r="QKK3" s="31"/>
      <c r="QKL3" s="31"/>
      <c r="QKM3" s="31"/>
      <c r="QKN3" s="31"/>
      <c r="QKO3" s="31"/>
      <c r="QKP3" s="31"/>
      <c r="QKQ3" s="31"/>
      <c r="QKR3" s="31"/>
      <c r="QKS3" s="31"/>
      <c r="QKT3" s="31"/>
      <c r="QKU3" s="31"/>
      <c r="QKV3" s="31"/>
      <c r="QKW3" s="31"/>
      <c r="QKX3" s="31"/>
      <c r="QKY3" s="31"/>
      <c r="QKZ3" s="31"/>
      <c r="QLA3" s="31"/>
      <c r="QLB3" s="31"/>
      <c r="QLC3" s="31"/>
      <c r="QLD3" s="31"/>
      <c r="QLE3" s="31"/>
      <c r="QLF3" s="31"/>
      <c r="QLG3" s="31"/>
      <c r="QLH3" s="31"/>
      <c r="QLI3" s="31"/>
      <c r="QLJ3" s="31"/>
      <c r="QLK3" s="31"/>
      <c r="QLL3" s="31"/>
      <c r="QLM3" s="31"/>
      <c r="QLN3" s="31"/>
      <c r="QLO3" s="31"/>
      <c r="QLP3" s="31"/>
      <c r="QLQ3" s="31"/>
      <c r="QLR3" s="31"/>
      <c r="QLS3" s="31"/>
      <c r="QLT3" s="31"/>
      <c r="QLU3" s="31"/>
      <c r="QLV3" s="31"/>
      <c r="QLW3" s="31"/>
      <c r="QLX3" s="31"/>
      <c r="QLY3" s="31"/>
      <c r="QLZ3" s="31"/>
      <c r="QMA3" s="31"/>
      <c r="QMB3" s="31"/>
      <c r="QMC3" s="31"/>
      <c r="QMD3" s="31"/>
      <c r="QME3" s="31"/>
      <c r="QMF3" s="31"/>
      <c r="QMG3" s="31"/>
      <c r="QMH3" s="31"/>
      <c r="QMI3" s="31"/>
      <c r="QMJ3" s="31"/>
      <c r="QMK3" s="31"/>
      <c r="QML3" s="31"/>
      <c r="QMM3" s="31"/>
      <c r="QMN3" s="31"/>
      <c r="QMO3" s="31"/>
      <c r="QMP3" s="31"/>
      <c r="QMQ3" s="31"/>
      <c r="QMR3" s="31"/>
      <c r="QMS3" s="31"/>
      <c r="QMT3" s="31"/>
      <c r="QMU3" s="31"/>
      <c r="QMV3" s="31"/>
      <c r="QMW3" s="31"/>
      <c r="QMX3" s="31"/>
      <c r="QMY3" s="31"/>
      <c r="QMZ3" s="31"/>
      <c r="QNA3" s="31"/>
      <c r="QNB3" s="31"/>
      <c r="QNC3" s="31"/>
      <c r="QND3" s="31"/>
      <c r="QNE3" s="31"/>
      <c r="QNF3" s="31"/>
      <c r="QNG3" s="31"/>
      <c r="QNH3" s="31"/>
      <c r="QNI3" s="31"/>
      <c r="QNJ3" s="31"/>
      <c r="QNK3" s="31"/>
      <c r="QNL3" s="31"/>
      <c r="QNM3" s="31"/>
      <c r="QNN3" s="31"/>
      <c r="QNO3" s="31"/>
      <c r="QNP3" s="31"/>
      <c r="QNQ3" s="31"/>
      <c r="QNR3" s="31"/>
      <c r="QNS3" s="31"/>
      <c r="QNT3" s="31"/>
      <c r="QNU3" s="31"/>
      <c r="QNV3" s="31"/>
      <c r="QNW3" s="31"/>
      <c r="QNX3" s="31"/>
      <c r="QNY3" s="31"/>
      <c r="QNZ3" s="31"/>
      <c r="QOA3" s="31"/>
      <c r="QOB3" s="31"/>
      <c r="QOC3" s="31"/>
      <c r="QOD3" s="31"/>
      <c r="QOE3" s="31"/>
      <c r="QOF3" s="31"/>
      <c r="QOG3" s="31"/>
      <c r="QOH3" s="31"/>
      <c r="QOI3" s="31"/>
      <c r="QOJ3" s="31"/>
      <c r="QOK3" s="31"/>
      <c r="QOL3" s="31"/>
      <c r="QOM3" s="31"/>
      <c r="QON3" s="31"/>
      <c r="QOO3" s="31"/>
      <c r="QOP3" s="31"/>
      <c r="QOQ3" s="31"/>
      <c r="QOR3" s="31"/>
      <c r="QOS3" s="31"/>
      <c r="QOT3" s="31"/>
      <c r="QOU3" s="31"/>
      <c r="QOV3" s="31"/>
      <c r="QOW3" s="31"/>
      <c r="QOX3" s="31"/>
      <c r="QOY3" s="31"/>
      <c r="QOZ3" s="31"/>
      <c r="QPA3" s="31"/>
      <c r="QPB3" s="31"/>
      <c r="QPC3" s="31"/>
      <c r="QPD3" s="31"/>
      <c r="QPE3" s="31"/>
      <c r="QPF3" s="31"/>
      <c r="QPG3" s="31"/>
      <c r="QPH3" s="31"/>
      <c r="QPI3" s="31"/>
      <c r="QPJ3" s="31"/>
      <c r="QPK3" s="31"/>
      <c r="QPL3" s="31"/>
      <c r="QPM3" s="31"/>
      <c r="QPN3" s="31"/>
      <c r="QPO3" s="31"/>
      <c r="QPP3" s="31"/>
      <c r="QPQ3" s="31"/>
      <c r="QPR3" s="31"/>
      <c r="QPS3" s="31"/>
      <c r="QPT3" s="31"/>
      <c r="QPU3" s="31"/>
      <c r="QPV3" s="31"/>
      <c r="QPW3" s="31"/>
      <c r="QPX3" s="31"/>
      <c r="QPY3" s="31"/>
      <c r="QPZ3" s="31"/>
      <c r="QQA3" s="31"/>
      <c r="QQB3" s="31"/>
      <c r="QQC3" s="31"/>
      <c r="QQD3" s="31"/>
      <c r="QQE3" s="31"/>
      <c r="QQF3" s="31"/>
      <c r="QQG3" s="31"/>
      <c r="QQH3" s="31"/>
      <c r="QQI3" s="31"/>
      <c r="QQJ3" s="31"/>
      <c r="QQK3" s="31"/>
      <c r="QQL3" s="31"/>
      <c r="QQM3" s="31"/>
      <c r="QQN3" s="31"/>
      <c r="QQO3" s="31"/>
      <c r="QQP3" s="31"/>
      <c r="QQQ3" s="31"/>
      <c r="QQR3" s="31"/>
      <c r="QQS3" s="31"/>
      <c r="QQT3" s="31"/>
      <c r="QQU3" s="31"/>
      <c r="QQV3" s="31"/>
      <c r="QQW3" s="31"/>
      <c r="QQX3" s="31"/>
      <c r="QQY3" s="31"/>
      <c r="QQZ3" s="31"/>
      <c r="QRA3" s="31"/>
      <c r="QRB3" s="31"/>
      <c r="QRC3" s="31"/>
      <c r="QRD3" s="31"/>
      <c r="QRE3" s="31"/>
      <c r="QRF3" s="31"/>
      <c r="QRG3" s="31"/>
      <c r="QRH3" s="31"/>
      <c r="QRI3" s="31"/>
      <c r="QRJ3" s="31"/>
      <c r="QRK3" s="31"/>
      <c r="QRL3" s="31"/>
      <c r="QRM3" s="31"/>
      <c r="QRN3" s="31"/>
      <c r="QRO3" s="31"/>
      <c r="QRP3" s="31"/>
      <c r="QRQ3" s="31"/>
      <c r="QRR3" s="31"/>
      <c r="QRS3" s="31"/>
      <c r="QRT3" s="31"/>
      <c r="QRU3" s="31"/>
      <c r="QRV3" s="31"/>
      <c r="QRW3" s="31"/>
      <c r="QRX3" s="31"/>
      <c r="QRY3" s="31"/>
      <c r="QRZ3" s="31"/>
      <c r="QSA3" s="31"/>
      <c r="QSB3" s="31"/>
      <c r="QSC3" s="31"/>
      <c r="QSD3" s="31"/>
      <c r="QSE3" s="31"/>
      <c r="QSF3" s="31"/>
      <c r="QSG3" s="31"/>
      <c r="QSH3" s="31"/>
      <c r="QSI3" s="31"/>
      <c r="QSJ3" s="31"/>
      <c r="QSK3" s="31"/>
      <c r="QSL3" s="31"/>
      <c r="QSM3" s="31"/>
      <c r="QSN3" s="31"/>
      <c r="QSO3" s="31"/>
      <c r="QSP3" s="31"/>
      <c r="QSQ3" s="31"/>
      <c r="QSR3" s="31"/>
      <c r="QSS3" s="31"/>
      <c r="QST3" s="31"/>
      <c r="QSU3" s="31"/>
      <c r="QSV3" s="31"/>
      <c r="QSW3" s="31"/>
      <c r="QSX3" s="31"/>
      <c r="QSY3" s="31"/>
      <c r="QSZ3" s="31"/>
      <c r="QTA3" s="31"/>
      <c r="QTB3" s="31"/>
      <c r="QTC3" s="31"/>
      <c r="QTD3" s="31"/>
      <c r="QTE3" s="31"/>
      <c r="QTF3" s="31"/>
      <c r="QTG3" s="31"/>
      <c r="QTH3" s="31"/>
      <c r="QTI3" s="31"/>
      <c r="QTJ3" s="31"/>
      <c r="QTK3" s="31"/>
      <c r="QTL3" s="31"/>
      <c r="QTM3" s="31"/>
      <c r="QTN3" s="31"/>
      <c r="QTO3" s="31"/>
      <c r="QTP3" s="31"/>
      <c r="QTQ3" s="31"/>
      <c r="QTR3" s="31"/>
      <c r="QTS3" s="31"/>
      <c r="QTT3" s="31"/>
      <c r="QTU3" s="31"/>
      <c r="QTV3" s="31"/>
      <c r="QTW3" s="31"/>
      <c r="QTX3" s="31"/>
      <c r="QTY3" s="31"/>
      <c r="QTZ3" s="31"/>
      <c r="QUA3" s="31"/>
      <c r="QUB3" s="31"/>
      <c r="QUC3" s="31"/>
      <c r="QUD3" s="31"/>
      <c r="QUE3" s="31"/>
      <c r="QUF3" s="31"/>
      <c r="QUG3" s="31"/>
      <c r="QUH3" s="31"/>
      <c r="QUI3" s="31"/>
      <c r="QUJ3" s="31"/>
      <c r="QUK3" s="31"/>
      <c r="QUL3" s="31"/>
      <c r="QUM3" s="31"/>
      <c r="QUN3" s="31"/>
      <c r="QUO3" s="31"/>
      <c r="QUP3" s="31"/>
      <c r="QUQ3" s="31"/>
      <c r="QUR3" s="31"/>
      <c r="QUS3" s="31"/>
      <c r="QUT3" s="31"/>
      <c r="QUU3" s="31"/>
      <c r="QUV3" s="31"/>
      <c r="QUW3" s="31"/>
      <c r="QUX3" s="31"/>
      <c r="QUY3" s="31"/>
      <c r="QUZ3" s="31"/>
      <c r="QVA3" s="31"/>
      <c r="QVB3" s="31"/>
      <c r="QVC3" s="31"/>
      <c r="QVD3" s="31"/>
      <c r="QVE3" s="31"/>
      <c r="QVF3" s="31"/>
      <c r="QVG3" s="31"/>
      <c r="QVH3" s="31"/>
      <c r="QVI3" s="31"/>
      <c r="QVJ3" s="31"/>
      <c r="QVK3" s="31"/>
      <c r="QVL3" s="31"/>
      <c r="QVM3" s="31"/>
      <c r="QVN3" s="31"/>
      <c r="QVO3" s="31"/>
      <c r="QVP3" s="31"/>
      <c r="QVQ3" s="31"/>
      <c r="QVR3" s="31"/>
      <c r="QVS3" s="31"/>
      <c r="QVT3" s="31"/>
      <c r="QVU3" s="31"/>
      <c r="QVV3" s="31"/>
      <c r="QVW3" s="31"/>
      <c r="QVX3" s="31"/>
      <c r="QVY3" s="31"/>
      <c r="QVZ3" s="31"/>
      <c r="QWA3" s="31"/>
      <c r="QWB3" s="31"/>
      <c r="QWC3" s="31"/>
      <c r="QWD3" s="31"/>
      <c r="QWE3" s="31"/>
      <c r="QWF3" s="31"/>
      <c r="QWG3" s="31"/>
      <c r="QWH3" s="31"/>
      <c r="QWI3" s="31"/>
      <c r="QWJ3" s="31"/>
      <c r="QWK3" s="31"/>
      <c r="QWL3" s="31"/>
      <c r="QWM3" s="31"/>
      <c r="QWN3" s="31"/>
      <c r="QWO3" s="31"/>
      <c r="QWP3" s="31"/>
      <c r="QWQ3" s="31"/>
      <c r="QWR3" s="31"/>
      <c r="QWS3" s="31"/>
      <c r="QWT3" s="31"/>
      <c r="QWU3" s="31"/>
      <c r="QWV3" s="31"/>
      <c r="QWW3" s="31"/>
      <c r="QWX3" s="31"/>
      <c r="QWY3" s="31"/>
      <c r="QWZ3" s="31"/>
      <c r="QXA3" s="31"/>
      <c r="QXB3" s="31"/>
      <c r="QXC3" s="31"/>
      <c r="QXD3" s="31"/>
      <c r="QXE3" s="31"/>
      <c r="QXF3" s="31"/>
      <c r="QXG3" s="31"/>
      <c r="QXH3" s="31"/>
      <c r="QXI3" s="31"/>
      <c r="QXJ3" s="31"/>
      <c r="QXK3" s="31"/>
      <c r="QXL3" s="31"/>
      <c r="QXM3" s="31"/>
      <c r="QXN3" s="31"/>
      <c r="QXO3" s="31"/>
      <c r="QXP3" s="31"/>
      <c r="QXQ3" s="31"/>
      <c r="QXR3" s="31"/>
      <c r="QXS3" s="31"/>
      <c r="QXT3" s="31"/>
      <c r="QXU3" s="31"/>
      <c r="QXV3" s="31"/>
      <c r="QXW3" s="31"/>
      <c r="QXX3" s="31"/>
      <c r="QXY3" s="31"/>
      <c r="QXZ3" s="31"/>
      <c r="QYA3" s="31"/>
      <c r="QYB3" s="31"/>
      <c r="QYC3" s="31"/>
      <c r="QYD3" s="31"/>
      <c r="QYE3" s="31"/>
      <c r="QYF3" s="31"/>
      <c r="QYG3" s="31"/>
      <c r="QYH3" s="31"/>
      <c r="QYI3" s="31"/>
      <c r="QYJ3" s="31"/>
      <c r="QYK3" s="31"/>
      <c r="QYL3" s="31"/>
      <c r="QYM3" s="31"/>
      <c r="QYN3" s="31"/>
      <c r="QYO3" s="31"/>
      <c r="QYP3" s="31"/>
      <c r="QYQ3" s="31"/>
      <c r="QYR3" s="31"/>
      <c r="QYS3" s="31"/>
      <c r="QYT3" s="31"/>
      <c r="QYU3" s="31"/>
      <c r="QYV3" s="31"/>
      <c r="QYW3" s="31"/>
      <c r="QYX3" s="31"/>
      <c r="QYY3" s="31"/>
      <c r="QYZ3" s="31"/>
      <c r="QZA3" s="31"/>
      <c r="QZB3" s="31"/>
      <c r="QZC3" s="31"/>
      <c r="QZD3" s="31"/>
      <c r="QZE3" s="31"/>
      <c r="QZF3" s="31"/>
      <c r="QZG3" s="31"/>
      <c r="QZH3" s="31"/>
      <c r="QZI3" s="31"/>
      <c r="QZJ3" s="31"/>
      <c r="QZK3" s="31"/>
      <c r="QZL3" s="31"/>
      <c r="QZM3" s="31"/>
      <c r="QZN3" s="31"/>
      <c r="QZO3" s="31"/>
      <c r="QZP3" s="31"/>
      <c r="QZQ3" s="31"/>
      <c r="QZR3" s="31"/>
      <c r="QZS3" s="31"/>
      <c r="QZT3" s="31"/>
      <c r="QZU3" s="31"/>
      <c r="QZV3" s="31"/>
      <c r="QZW3" s="31"/>
      <c r="QZX3" s="31"/>
      <c r="QZY3" s="31"/>
      <c r="QZZ3" s="31"/>
      <c r="RAA3" s="31"/>
      <c r="RAB3" s="31"/>
      <c r="RAC3" s="31"/>
      <c r="RAD3" s="31"/>
      <c r="RAE3" s="31"/>
      <c r="RAF3" s="31"/>
      <c r="RAG3" s="31"/>
      <c r="RAH3" s="31"/>
      <c r="RAI3" s="31"/>
      <c r="RAJ3" s="31"/>
      <c r="RAK3" s="31"/>
      <c r="RAL3" s="31"/>
      <c r="RAM3" s="31"/>
      <c r="RAN3" s="31"/>
      <c r="RAO3" s="31"/>
      <c r="RAP3" s="31"/>
      <c r="RAQ3" s="31"/>
      <c r="RAR3" s="31"/>
      <c r="RAS3" s="31"/>
      <c r="RAT3" s="31"/>
      <c r="RAU3" s="31"/>
      <c r="RAV3" s="31"/>
      <c r="RAW3" s="31"/>
      <c r="RAX3" s="31"/>
      <c r="RAY3" s="31"/>
      <c r="RAZ3" s="31"/>
      <c r="RBA3" s="31"/>
      <c r="RBB3" s="31"/>
      <c r="RBC3" s="31"/>
      <c r="RBD3" s="31"/>
      <c r="RBE3" s="31"/>
      <c r="RBF3" s="31"/>
      <c r="RBG3" s="31"/>
      <c r="RBH3" s="31"/>
      <c r="RBI3" s="31"/>
      <c r="RBJ3" s="31"/>
      <c r="RBK3" s="31"/>
      <c r="RBL3" s="31"/>
      <c r="RBM3" s="31"/>
      <c r="RBN3" s="31"/>
      <c r="RBO3" s="31"/>
      <c r="RBP3" s="31"/>
      <c r="RBQ3" s="31"/>
      <c r="RBR3" s="31"/>
      <c r="RBS3" s="31"/>
      <c r="RBT3" s="31"/>
      <c r="RBU3" s="31"/>
      <c r="RBV3" s="31"/>
      <c r="RBW3" s="31"/>
      <c r="RBX3" s="31"/>
      <c r="RBY3" s="31"/>
      <c r="RBZ3" s="31"/>
      <c r="RCA3" s="31"/>
      <c r="RCB3" s="31"/>
      <c r="RCC3" s="31"/>
      <c r="RCD3" s="31"/>
      <c r="RCE3" s="31"/>
      <c r="RCF3" s="31"/>
      <c r="RCG3" s="31"/>
      <c r="RCH3" s="31"/>
      <c r="RCI3" s="31"/>
      <c r="RCJ3" s="31"/>
      <c r="RCK3" s="31"/>
      <c r="RCL3" s="31"/>
      <c r="RCM3" s="31"/>
      <c r="RCN3" s="31"/>
      <c r="RCO3" s="31"/>
      <c r="RCP3" s="31"/>
      <c r="RCQ3" s="31"/>
      <c r="RCR3" s="31"/>
      <c r="RCS3" s="31"/>
      <c r="RCT3" s="31"/>
      <c r="RCU3" s="31"/>
      <c r="RCV3" s="31"/>
      <c r="RCW3" s="31"/>
      <c r="RCX3" s="31"/>
      <c r="RCY3" s="31"/>
      <c r="RCZ3" s="31"/>
      <c r="RDA3" s="31"/>
      <c r="RDB3" s="31"/>
      <c r="RDC3" s="31"/>
      <c r="RDD3" s="31"/>
      <c r="RDE3" s="31"/>
      <c r="RDF3" s="31"/>
      <c r="RDG3" s="31"/>
      <c r="RDH3" s="31"/>
      <c r="RDI3" s="31"/>
      <c r="RDJ3" s="31"/>
      <c r="RDK3" s="31"/>
      <c r="RDL3" s="31"/>
      <c r="RDM3" s="31"/>
      <c r="RDN3" s="31"/>
      <c r="RDO3" s="31"/>
      <c r="RDP3" s="31"/>
      <c r="RDQ3" s="31"/>
      <c r="RDR3" s="31"/>
      <c r="RDS3" s="31"/>
      <c r="RDT3" s="31"/>
      <c r="RDU3" s="31"/>
      <c r="RDV3" s="31"/>
      <c r="RDW3" s="31"/>
      <c r="RDX3" s="31"/>
      <c r="RDY3" s="31"/>
      <c r="RDZ3" s="31"/>
      <c r="REA3" s="31"/>
      <c r="REB3" s="31"/>
      <c r="REC3" s="31"/>
      <c r="RED3" s="31"/>
      <c r="REE3" s="31"/>
      <c r="REF3" s="31"/>
      <c r="REG3" s="31"/>
      <c r="REH3" s="31"/>
      <c r="REI3" s="31"/>
      <c r="REJ3" s="31"/>
      <c r="REK3" s="31"/>
      <c r="REL3" s="31"/>
      <c r="REM3" s="31"/>
      <c r="REN3" s="31"/>
      <c r="REO3" s="31"/>
      <c r="REP3" s="31"/>
      <c r="REQ3" s="31"/>
      <c r="RER3" s="31"/>
      <c r="RES3" s="31"/>
      <c r="RET3" s="31"/>
      <c r="REU3" s="31"/>
      <c r="REV3" s="31"/>
      <c r="REW3" s="31"/>
      <c r="REX3" s="31"/>
      <c r="REY3" s="31"/>
      <c r="REZ3" s="31"/>
      <c r="RFA3" s="31"/>
      <c r="RFB3" s="31"/>
      <c r="RFC3" s="31"/>
      <c r="RFD3" s="31"/>
      <c r="RFE3" s="31"/>
      <c r="RFF3" s="31"/>
      <c r="RFG3" s="31"/>
      <c r="RFH3" s="31"/>
      <c r="RFI3" s="31"/>
      <c r="RFJ3" s="31"/>
      <c r="RFK3" s="31"/>
      <c r="RFL3" s="31"/>
      <c r="RFM3" s="31"/>
      <c r="RFN3" s="31"/>
      <c r="RFO3" s="31"/>
      <c r="RFP3" s="31"/>
      <c r="RFQ3" s="31"/>
      <c r="RFR3" s="31"/>
      <c r="RFS3" s="31"/>
      <c r="RFT3" s="31"/>
      <c r="RFU3" s="31"/>
      <c r="RFV3" s="31"/>
      <c r="RFW3" s="31"/>
      <c r="RFX3" s="31"/>
      <c r="RFY3" s="31"/>
      <c r="RFZ3" s="31"/>
      <c r="RGA3" s="31"/>
      <c r="RGB3" s="31"/>
      <c r="RGC3" s="31"/>
      <c r="RGD3" s="31"/>
      <c r="RGE3" s="31"/>
      <c r="RGF3" s="31"/>
      <c r="RGG3" s="31"/>
      <c r="RGH3" s="31"/>
      <c r="RGI3" s="31"/>
      <c r="RGJ3" s="31"/>
      <c r="RGK3" s="31"/>
      <c r="RGL3" s="31"/>
      <c r="RGM3" s="31"/>
      <c r="RGN3" s="31"/>
      <c r="RGO3" s="31"/>
      <c r="RGP3" s="31"/>
      <c r="RGQ3" s="31"/>
      <c r="RGR3" s="31"/>
      <c r="RGS3" s="31"/>
      <c r="RGT3" s="31"/>
      <c r="RGU3" s="31"/>
      <c r="RGV3" s="31"/>
      <c r="RGW3" s="31"/>
      <c r="RGX3" s="31"/>
      <c r="RGY3" s="31"/>
      <c r="RGZ3" s="31"/>
      <c r="RHA3" s="31"/>
      <c r="RHB3" s="31"/>
      <c r="RHC3" s="31"/>
      <c r="RHD3" s="31"/>
      <c r="RHE3" s="31"/>
      <c r="RHF3" s="31"/>
      <c r="RHG3" s="31"/>
      <c r="RHH3" s="31"/>
      <c r="RHI3" s="31"/>
      <c r="RHJ3" s="31"/>
      <c r="RHK3" s="31"/>
      <c r="RHL3" s="31"/>
      <c r="RHM3" s="31"/>
      <c r="RHN3" s="31"/>
      <c r="RHO3" s="31"/>
      <c r="RHP3" s="31"/>
      <c r="RHQ3" s="31"/>
      <c r="RHR3" s="31"/>
      <c r="RHS3" s="31"/>
      <c r="RHT3" s="31"/>
      <c r="RHU3" s="31"/>
      <c r="RHV3" s="31"/>
      <c r="RHW3" s="31"/>
      <c r="RHX3" s="31"/>
      <c r="RHY3" s="31"/>
      <c r="RHZ3" s="31"/>
      <c r="RIA3" s="31"/>
      <c r="RIB3" s="31"/>
      <c r="RIC3" s="31"/>
      <c r="RID3" s="31"/>
      <c r="RIE3" s="31"/>
      <c r="RIF3" s="31"/>
      <c r="RIG3" s="31"/>
      <c r="RIH3" s="31"/>
      <c r="RII3" s="31"/>
      <c r="RIJ3" s="31"/>
      <c r="RIK3" s="31"/>
      <c r="RIL3" s="31"/>
      <c r="RIM3" s="31"/>
      <c r="RIN3" s="31"/>
      <c r="RIO3" s="31"/>
      <c r="RIP3" s="31"/>
      <c r="RIQ3" s="31"/>
      <c r="RIR3" s="31"/>
      <c r="RIS3" s="31"/>
      <c r="RIT3" s="31"/>
      <c r="RIU3" s="31"/>
      <c r="RIV3" s="31"/>
      <c r="RIW3" s="31"/>
      <c r="RIX3" s="31"/>
      <c r="RIY3" s="31"/>
      <c r="RIZ3" s="31"/>
      <c r="RJA3" s="31"/>
      <c r="RJB3" s="31"/>
      <c r="RJC3" s="31"/>
      <c r="RJD3" s="31"/>
      <c r="RJE3" s="31"/>
      <c r="RJF3" s="31"/>
      <c r="RJG3" s="31"/>
      <c r="RJH3" s="31"/>
      <c r="RJI3" s="31"/>
      <c r="RJJ3" s="31"/>
      <c r="RJK3" s="31"/>
      <c r="RJL3" s="31"/>
      <c r="RJM3" s="31"/>
      <c r="RJN3" s="31"/>
      <c r="RJO3" s="31"/>
      <c r="RJP3" s="31"/>
      <c r="RJQ3" s="31"/>
      <c r="RJR3" s="31"/>
      <c r="RJS3" s="31"/>
      <c r="RJT3" s="31"/>
      <c r="RJU3" s="31"/>
      <c r="RJV3" s="31"/>
      <c r="RJW3" s="31"/>
      <c r="RJX3" s="31"/>
      <c r="RJY3" s="31"/>
      <c r="RJZ3" s="31"/>
      <c r="RKA3" s="31"/>
      <c r="RKB3" s="31"/>
      <c r="RKC3" s="31"/>
      <c r="RKD3" s="31"/>
      <c r="RKE3" s="31"/>
      <c r="RKF3" s="31"/>
      <c r="RKG3" s="31"/>
      <c r="RKH3" s="31"/>
      <c r="RKI3" s="31"/>
      <c r="RKJ3" s="31"/>
      <c r="RKK3" s="31"/>
      <c r="RKL3" s="31"/>
      <c r="RKM3" s="31"/>
      <c r="RKN3" s="31"/>
      <c r="RKO3" s="31"/>
      <c r="RKP3" s="31"/>
      <c r="RKQ3" s="31"/>
      <c r="RKR3" s="31"/>
      <c r="RKS3" s="31"/>
      <c r="RKT3" s="31"/>
      <c r="RKU3" s="31"/>
      <c r="RKV3" s="31"/>
      <c r="RKW3" s="31"/>
      <c r="RKX3" s="31"/>
      <c r="RKY3" s="31"/>
      <c r="RKZ3" s="31"/>
      <c r="RLA3" s="31"/>
      <c r="RLB3" s="31"/>
      <c r="RLC3" s="31"/>
      <c r="RLD3" s="31"/>
      <c r="RLE3" s="31"/>
      <c r="RLF3" s="31"/>
      <c r="RLG3" s="31"/>
      <c r="RLH3" s="31"/>
      <c r="RLI3" s="31"/>
      <c r="RLJ3" s="31"/>
      <c r="RLK3" s="31"/>
      <c r="RLL3" s="31"/>
      <c r="RLM3" s="31"/>
      <c r="RLN3" s="31"/>
      <c r="RLO3" s="31"/>
      <c r="RLP3" s="31"/>
      <c r="RLQ3" s="31"/>
      <c r="RLR3" s="31"/>
      <c r="RLS3" s="31"/>
      <c r="RLT3" s="31"/>
      <c r="RLU3" s="31"/>
      <c r="RLV3" s="31"/>
      <c r="RLW3" s="31"/>
      <c r="RLX3" s="31"/>
      <c r="RLY3" s="31"/>
      <c r="RLZ3" s="31"/>
      <c r="RMA3" s="31"/>
      <c r="RMB3" s="31"/>
      <c r="RMC3" s="31"/>
      <c r="RMD3" s="31"/>
      <c r="RME3" s="31"/>
      <c r="RMF3" s="31"/>
      <c r="RMG3" s="31"/>
      <c r="RMH3" s="31"/>
      <c r="RMI3" s="31"/>
      <c r="RMJ3" s="31"/>
      <c r="RMK3" s="31"/>
      <c r="RML3" s="31"/>
      <c r="RMM3" s="31"/>
      <c r="RMN3" s="31"/>
      <c r="RMO3" s="31"/>
      <c r="RMP3" s="31"/>
      <c r="RMQ3" s="31"/>
      <c r="RMR3" s="31"/>
      <c r="RMS3" s="31"/>
      <c r="RMT3" s="31"/>
      <c r="RMU3" s="31"/>
      <c r="RMV3" s="31"/>
      <c r="RMW3" s="31"/>
      <c r="RMX3" s="31"/>
      <c r="RMY3" s="31"/>
      <c r="RMZ3" s="31"/>
      <c r="RNA3" s="31"/>
      <c r="RNB3" s="31"/>
      <c r="RNC3" s="31"/>
      <c r="RND3" s="31"/>
      <c r="RNE3" s="31"/>
      <c r="RNF3" s="31"/>
      <c r="RNG3" s="31"/>
      <c r="RNH3" s="31"/>
      <c r="RNI3" s="31"/>
      <c r="RNJ3" s="31"/>
      <c r="RNK3" s="31"/>
      <c r="RNL3" s="31"/>
      <c r="RNM3" s="31"/>
      <c r="RNN3" s="31"/>
      <c r="RNO3" s="31"/>
      <c r="RNP3" s="31"/>
      <c r="RNQ3" s="31"/>
      <c r="RNR3" s="31"/>
      <c r="RNS3" s="31"/>
      <c r="RNT3" s="31"/>
      <c r="RNU3" s="31"/>
      <c r="RNV3" s="31"/>
      <c r="RNW3" s="31"/>
      <c r="RNX3" s="31"/>
      <c r="RNY3" s="31"/>
      <c r="RNZ3" s="31"/>
      <c r="ROA3" s="31"/>
      <c r="ROB3" s="31"/>
      <c r="ROC3" s="31"/>
      <c r="ROD3" s="31"/>
      <c r="ROE3" s="31"/>
      <c r="ROF3" s="31"/>
      <c r="ROG3" s="31"/>
      <c r="ROH3" s="31"/>
      <c r="ROI3" s="31"/>
      <c r="ROJ3" s="31"/>
      <c r="ROK3" s="31"/>
      <c r="ROL3" s="31"/>
      <c r="ROM3" s="31"/>
      <c r="RON3" s="31"/>
      <c r="ROO3" s="31"/>
      <c r="ROP3" s="31"/>
      <c r="ROQ3" s="31"/>
      <c r="ROR3" s="31"/>
      <c r="ROS3" s="31"/>
      <c r="ROT3" s="31"/>
      <c r="ROU3" s="31"/>
      <c r="ROV3" s="31"/>
      <c r="ROW3" s="31"/>
      <c r="ROX3" s="31"/>
      <c r="ROY3" s="31"/>
      <c r="ROZ3" s="31"/>
      <c r="RPA3" s="31"/>
      <c r="RPB3" s="31"/>
      <c r="RPC3" s="31"/>
      <c r="RPD3" s="31"/>
      <c r="RPE3" s="31"/>
      <c r="RPF3" s="31"/>
      <c r="RPG3" s="31"/>
      <c r="RPH3" s="31"/>
      <c r="RPI3" s="31"/>
      <c r="RPJ3" s="31"/>
      <c r="RPK3" s="31"/>
      <c r="RPL3" s="31"/>
      <c r="RPM3" s="31"/>
      <c r="RPN3" s="31"/>
      <c r="RPO3" s="31"/>
      <c r="RPP3" s="31"/>
      <c r="RPQ3" s="31"/>
      <c r="RPR3" s="31"/>
      <c r="RPS3" s="31"/>
      <c r="RPT3" s="31"/>
      <c r="RPU3" s="31"/>
      <c r="RPV3" s="31"/>
      <c r="RPW3" s="31"/>
      <c r="RPX3" s="31"/>
      <c r="RPY3" s="31"/>
      <c r="RPZ3" s="31"/>
      <c r="RQA3" s="31"/>
      <c r="RQB3" s="31"/>
      <c r="RQC3" s="31"/>
      <c r="RQD3" s="31"/>
      <c r="RQE3" s="31"/>
      <c r="RQF3" s="31"/>
      <c r="RQG3" s="31"/>
      <c r="RQH3" s="31"/>
      <c r="RQI3" s="31"/>
      <c r="RQJ3" s="31"/>
      <c r="RQK3" s="31"/>
      <c r="RQL3" s="31"/>
      <c r="RQM3" s="31"/>
      <c r="RQN3" s="31"/>
      <c r="RQO3" s="31"/>
      <c r="RQP3" s="31"/>
      <c r="RQQ3" s="31"/>
      <c r="RQR3" s="31"/>
      <c r="RQS3" s="31"/>
      <c r="RQT3" s="31"/>
      <c r="RQU3" s="31"/>
      <c r="RQV3" s="31"/>
      <c r="RQW3" s="31"/>
      <c r="RQX3" s="31"/>
      <c r="RQY3" s="31"/>
      <c r="RQZ3" s="31"/>
      <c r="RRA3" s="31"/>
      <c r="RRB3" s="31"/>
      <c r="RRC3" s="31"/>
      <c r="RRD3" s="31"/>
      <c r="RRE3" s="31"/>
      <c r="RRF3" s="31"/>
      <c r="RRG3" s="31"/>
      <c r="RRH3" s="31"/>
      <c r="RRI3" s="31"/>
      <c r="RRJ3" s="31"/>
      <c r="RRK3" s="31"/>
      <c r="RRL3" s="31"/>
      <c r="RRM3" s="31"/>
      <c r="RRN3" s="31"/>
      <c r="RRO3" s="31"/>
      <c r="RRP3" s="31"/>
      <c r="RRQ3" s="31"/>
      <c r="RRR3" s="31"/>
      <c r="RRS3" s="31"/>
      <c r="RRT3" s="31"/>
      <c r="RRU3" s="31"/>
      <c r="RRV3" s="31"/>
      <c r="RRW3" s="31"/>
      <c r="RRX3" s="31"/>
      <c r="RRY3" s="31"/>
      <c r="RRZ3" s="31"/>
      <c r="RSA3" s="31"/>
      <c r="RSB3" s="31"/>
      <c r="RSC3" s="31"/>
      <c r="RSD3" s="31"/>
      <c r="RSE3" s="31"/>
      <c r="RSF3" s="31"/>
      <c r="RSG3" s="31"/>
      <c r="RSH3" s="31"/>
      <c r="RSI3" s="31"/>
      <c r="RSJ3" s="31"/>
      <c r="RSK3" s="31"/>
      <c r="RSL3" s="31"/>
      <c r="RSM3" s="31"/>
      <c r="RSN3" s="31"/>
      <c r="RSO3" s="31"/>
      <c r="RSP3" s="31"/>
      <c r="RSQ3" s="31"/>
      <c r="RSR3" s="31"/>
      <c r="RSS3" s="31"/>
      <c r="RST3" s="31"/>
      <c r="RSU3" s="31"/>
      <c r="RSV3" s="31"/>
      <c r="RSW3" s="31"/>
      <c r="RSX3" s="31"/>
      <c r="RSY3" s="31"/>
      <c r="RSZ3" s="31"/>
      <c r="RTA3" s="31"/>
      <c r="RTB3" s="31"/>
      <c r="RTC3" s="31"/>
      <c r="RTD3" s="31"/>
      <c r="RTE3" s="31"/>
      <c r="RTF3" s="31"/>
      <c r="RTG3" s="31"/>
      <c r="RTH3" s="31"/>
      <c r="RTI3" s="31"/>
      <c r="RTJ3" s="31"/>
      <c r="RTK3" s="31"/>
      <c r="RTL3" s="31"/>
      <c r="RTM3" s="31"/>
      <c r="RTN3" s="31"/>
      <c r="RTO3" s="31"/>
      <c r="RTP3" s="31"/>
      <c r="RTQ3" s="31"/>
      <c r="RTR3" s="31"/>
      <c r="RTS3" s="31"/>
      <c r="RTT3" s="31"/>
      <c r="RTU3" s="31"/>
      <c r="RTV3" s="31"/>
      <c r="RTW3" s="31"/>
      <c r="RTX3" s="31"/>
      <c r="RTY3" s="31"/>
      <c r="RTZ3" s="31"/>
      <c r="RUA3" s="31"/>
      <c r="RUB3" s="31"/>
      <c r="RUC3" s="31"/>
      <c r="RUD3" s="31"/>
      <c r="RUE3" s="31"/>
      <c r="RUF3" s="31"/>
      <c r="RUG3" s="31"/>
      <c r="RUH3" s="31"/>
      <c r="RUI3" s="31"/>
      <c r="RUJ3" s="31"/>
      <c r="RUK3" s="31"/>
      <c r="RUL3" s="31"/>
      <c r="RUM3" s="31"/>
      <c r="RUN3" s="31"/>
      <c r="RUO3" s="31"/>
      <c r="RUP3" s="31"/>
      <c r="RUQ3" s="31"/>
      <c r="RUR3" s="31"/>
      <c r="RUS3" s="31"/>
      <c r="RUT3" s="31"/>
      <c r="RUU3" s="31"/>
      <c r="RUV3" s="31"/>
      <c r="RUW3" s="31"/>
      <c r="RUX3" s="31"/>
      <c r="RUY3" s="31"/>
      <c r="RUZ3" s="31"/>
      <c r="RVA3" s="31"/>
      <c r="RVB3" s="31"/>
      <c r="RVC3" s="31"/>
      <c r="RVD3" s="31"/>
      <c r="RVE3" s="31"/>
      <c r="RVF3" s="31"/>
      <c r="RVG3" s="31"/>
      <c r="RVH3" s="31"/>
      <c r="RVI3" s="31"/>
      <c r="RVJ3" s="31"/>
      <c r="RVK3" s="31"/>
      <c r="RVL3" s="31"/>
      <c r="RVM3" s="31"/>
      <c r="RVN3" s="31"/>
      <c r="RVO3" s="31"/>
      <c r="RVP3" s="31"/>
      <c r="RVQ3" s="31"/>
      <c r="RVR3" s="31"/>
      <c r="RVS3" s="31"/>
      <c r="RVT3" s="31"/>
      <c r="RVU3" s="31"/>
      <c r="RVV3" s="31"/>
      <c r="RVW3" s="31"/>
      <c r="RVX3" s="31"/>
      <c r="RVY3" s="31"/>
      <c r="RVZ3" s="31"/>
      <c r="RWA3" s="31"/>
      <c r="RWB3" s="31"/>
      <c r="RWC3" s="31"/>
      <c r="RWD3" s="31"/>
      <c r="RWE3" s="31"/>
      <c r="RWF3" s="31"/>
      <c r="RWG3" s="31"/>
      <c r="RWH3" s="31"/>
      <c r="RWI3" s="31"/>
      <c r="RWJ3" s="31"/>
      <c r="RWK3" s="31"/>
      <c r="RWL3" s="31"/>
      <c r="RWM3" s="31"/>
      <c r="RWN3" s="31"/>
      <c r="RWO3" s="31"/>
      <c r="RWP3" s="31"/>
      <c r="RWQ3" s="31"/>
      <c r="RWR3" s="31"/>
      <c r="RWS3" s="31"/>
      <c r="RWT3" s="31"/>
      <c r="RWU3" s="31"/>
      <c r="RWV3" s="31"/>
      <c r="RWW3" s="31"/>
      <c r="RWX3" s="31"/>
      <c r="RWY3" s="31"/>
      <c r="RWZ3" s="31"/>
      <c r="RXA3" s="31"/>
      <c r="RXB3" s="31"/>
      <c r="RXC3" s="31"/>
      <c r="RXD3" s="31"/>
      <c r="RXE3" s="31"/>
      <c r="RXF3" s="31"/>
      <c r="RXG3" s="31"/>
      <c r="RXH3" s="31"/>
      <c r="RXI3" s="31"/>
      <c r="RXJ3" s="31"/>
      <c r="RXK3" s="31"/>
      <c r="RXL3" s="31"/>
      <c r="RXM3" s="31"/>
      <c r="RXN3" s="31"/>
      <c r="RXO3" s="31"/>
      <c r="RXP3" s="31"/>
      <c r="RXQ3" s="31"/>
      <c r="RXR3" s="31"/>
      <c r="RXS3" s="31"/>
      <c r="RXT3" s="31"/>
      <c r="RXU3" s="31"/>
      <c r="RXV3" s="31"/>
      <c r="RXW3" s="31"/>
      <c r="RXX3" s="31"/>
      <c r="RXY3" s="31"/>
      <c r="RXZ3" s="31"/>
      <c r="RYA3" s="31"/>
      <c r="RYB3" s="31"/>
      <c r="RYC3" s="31"/>
      <c r="RYD3" s="31"/>
      <c r="RYE3" s="31"/>
      <c r="RYF3" s="31"/>
      <c r="RYG3" s="31"/>
      <c r="RYH3" s="31"/>
      <c r="RYI3" s="31"/>
      <c r="RYJ3" s="31"/>
      <c r="RYK3" s="31"/>
      <c r="RYL3" s="31"/>
      <c r="RYM3" s="31"/>
      <c r="RYN3" s="31"/>
      <c r="RYO3" s="31"/>
      <c r="RYP3" s="31"/>
      <c r="RYQ3" s="31"/>
      <c r="RYR3" s="31"/>
      <c r="RYS3" s="31"/>
      <c r="RYT3" s="31"/>
      <c r="RYU3" s="31"/>
      <c r="RYV3" s="31"/>
      <c r="RYW3" s="31"/>
      <c r="RYX3" s="31"/>
      <c r="RYY3" s="31"/>
      <c r="RYZ3" s="31"/>
      <c r="RZA3" s="31"/>
      <c r="RZB3" s="31"/>
      <c r="RZC3" s="31"/>
      <c r="RZD3" s="31"/>
      <c r="RZE3" s="31"/>
      <c r="RZF3" s="31"/>
      <c r="RZG3" s="31"/>
      <c r="RZH3" s="31"/>
      <c r="RZI3" s="31"/>
      <c r="RZJ3" s="31"/>
      <c r="RZK3" s="31"/>
      <c r="RZL3" s="31"/>
      <c r="RZM3" s="31"/>
      <c r="RZN3" s="31"/>
      <c r="RZO3" s="31"/>
      <c r="RZP3" s="31"/>
      <c r="RZQ3" s="31"/>
      <c r="RZR3" s="31"/>
      <c r="RZS3" s="31"/>
      <c r="RZT3" s="31"/>
      <c r="RZU3" s="31"/>
      <c r="RZV3" s="31"/>
      <c r="RZW3" s="31"/>
      <c r="RZX3" s="31"/>
      <c r="RZY3" s="31"/>
      <c r="RZZ3" s="31"/>
      <c r="SAA3" s="31"/>
      <c r="SAB3" s="31"/>
      <c r="SAC3" s="31"/>
      <c r="SAD3" s="31"/>
      <c r="SAE3" s="31"/>
      <c r="SAF3" s="31"/>
      <c r="SAG3" s="31"/>
      <c r="SAH3" s="31"/>
      <c r="SAI3" s="31"/>
      <c r="SAJ3" s="31"/>
      <c r="SAK3" s="31"/>
      <c r="SAL3" s="31"/>
      <c r="SAM3" s="31"/>
      <c r="SAN3" s="31"/>
      <c r="SAO3" s="31"/>
      <c r="SAP3" s="31"/>
      <c r="SAQ3" s="31"/>
      <c r="SAR3" s="31"/>
      <c r="SAS3" s="31"/>
      <c r="SAT3" s="31"/>
      <c r="SAU3" s="31"/>
      <c r="SAV3" s="31"/>
      <c r="SAW3" s="31"/>
      <c r="SAX3" s="31"/>
      <c r="SAY3" s="31"/>
      <c r="SAZ3" s="31"/>
      <c r="SBA3" s="31"/>
      <c r="SBB3" s="31"/>
      <c r="SBC3" s="31"/>
      <c r="SBD3" s="31"/>
      <c r="SBE3" s="31"/>
      <c r="SBF3" s="31"/>
      <c r="SBG3" s="31"/>
      <c r="SBH3" s="31"/>
      <c r="SBI3" s="31"/>
      <c r="SBJ3" s="31"/>
      <c r="SBK3" s="31"/>
      <c r="SBL3" s="31"/>
      <c r="SBM3" s="31"/>
      <c r="SBN3" s="31"/>
      <c r="SBO3" s="31"/>
      <c r="SBP3" s="31"/>
      <c r="SBQ3" s="31"/>
      <c r="SBR3" s="31"/>
      <c r="SBS3" s="31"/>
      <c r="SBT3" s="31"/>
      <c r="SBU3" s="31"/>
      <c r="SBV3" s="31"/>
      <c r="SBW3" s="31"/>
      <c r="SBX3" s="31"/>
      <c r="SBY3" s="31"/>
      <c r="SBZ3" s="31"/>
      <c r="SCA3" s="31"/>
      <c r="SCB3" s="31"/>
      <c r="SCC3" s="31"/>
      <c r="SCD3" s="31"/>
      <c r="SCE3" s="31"/>
      <c r="SCF3" s="31"/>
      <c r="SCG3" s="31"/>
      <c r="SCH3" s="31"/>
      <c r="SCI3" s="31"/>
      <c r="SCJ3" s="31"/>
      <c r="SCK3" s="31"/>
      <c r="SCL3" s="31"/>
      <c r="SCM3" s="31"/>
      <c r="SCN3" s="31"/>
      <c r="SCO3" s="31"/>
      <c r="SCP3" s="31"/>
      <c r="SCQ3" s="31"/>
      <c r="SCR3" s="31"/>
      <c r="SCS3" s="31"/>
      <c r="SCT3" s="31"/>
      <c r="SCU3" s="31"/>
      <c r="SCV3" s="31"/>
      <c r="SCW3" s="31"/>
      <c r="SCX3" s="31"/>
      <c r="SCY3" s="31"/>
      <c r="SCZ3" s="31"/>
      <c r="SDA3" s="31"/>
      <c r="SDB3" s="31"/>
      <c r="SDC3" s="31"/>
      <c r="SDD3" s="31"/>
      <c r="SDE3" s="31"/>
      <c r="SDF3" s="31"/>
      <c r="SDG3" s="31"/>
      <c r="SDH3" s="31"/>
      <c r="SDI3" s="31"/>
      <c r="SDJ3" s="31"/>
      <c r="SDK3" s="31"/>
      <c r="SDL3" s="31"/>
      <c r="SDM3" s="31"/>
      <c r="SDN3" s="31"/>
      <c r="SDO3" s="31"/>
      <c r="SDP3" s="31"/>
      <c r="SDQ3" s="31"/>
      <c r="SDR3" s="31"/>
      <c r="SDS3" s="31"/>
      <c r="SDT3" s="31"/>
      <c r="SDU3" s="31"/>
      <c r="SDV3" s="31"/>
      <c r="SDW3" s="31"/>
      <c r="SDX3" s="31"/>
      <c r="SDY3" s="31"/>
      <c r="SDZ3" s="31"/>
      <c r="SEA3" s="31"/>
      <c r="SEB3" s="31"/>
      <c r="SEC3" s="31"/>
      <c r="SED3" s="31"/>
      <c r="SEE3" s="31"/>
      <c r="SEF3" s="31"/>
      <c r="SEG3" s="31"/>
      <c r="SEH3" s="31"/>
      <c r="SEI3" s="31"/>
      <c r="SEJ3" s="31"/>
      <c r="SEK3" s="31"/>
      <c r="SEL3" s="31"/>
      <c r="SEM3" s="31"/>
      <c r="SEN3" s="31"/>
      <c r="SEO3" s="31"/>
      <c r="SEP3" s="31"/>
      <c r="SEQ3" s="31"/>
      <c r="SER3" s="31"/>
      <c r="SES3" s="31"/>
      <c r="SET3" s="31"/>
      <c r="SEU3" s="31"/>
      <c r="SEV3" s="31"/>
      <c r="SEW3" s="31"/>
      <c r="SEX3" s="31"/>
      <c r="SEY3" s="31"/>
      <c r="SEZ3" s="31"/>
      <c r="SFA3" s="31"/>
      <c r="SFB3" s="31"/>
      <c r="SFC3" s="31"/>
      <c r="SFD3" s="31"/>
      <c r="SFE3" s="31"/>
      <c r="SFF3" s="31"/>
      <c r="SFG3" s="31"/>
      <c r="SFH3" s="31"/>
      <c r="SFI3" s="31"/>
      <c r="SFJ3" s="31"/>
      <c r="SFK3" s="31"/>
      <c r="SFL3" s="31"/>
      <c r="SFM3" s="31"/>
      <c r="SFN3" s="31"/>
      <c r="SFO3" s="31"/>
      <c r="SFP3" s="31"/>
      <c r="SFQ3" s="31"/>
      <c r="SFR3" s="31"/>
      <c r="SFS3" s="31"/>
      <c r="SFT3" s="31"/>
      <c r="SFU3" s="31"/>
      <c r="SFV3" s="31"/>
      <c r="SFW3" s="31"/>
      <c r="SFX3" s="31"/>
      <c r="SFY3" s="31"/>
      <c r="SFZ3" s="31"/>
      <c r="SGA3" s="31"/>
      <c r="SGB3" s="31"/>
      <c r="SGC3" s="31"/>
      <c r="SGD3" s="31"/>
      <c r="SGE3" s="31"/>
      <c r="SGF3" s="31"/>
      <c r="SGG3" s="31"/>
      <c r="SGH3" s="31"/>
      <c r="SGI3" s="31"/>
      <c r="SGJ3" s="31"/>
      <c r="SGK3" s="31"/>
      <c r="SGL3" s="31"/>
      <c r="SGM3" s="31"/>
      <c r="SGN3" s="31"/>
      <c r="SGO3" s="31"/>
      <c r="SGP3" s="31"/>
      <c r="SGQ3" s="31"/>
      <c r="SGR3" s="31"/>
      <c r="SGS3" s="31"/>
      <c r="SGT3" s="31"/>
      <c r="SGU3" s="31"/>
      <c r="SGV3" s="31"/>
      <c r="SGW3" s="31"/>
      <c r="SGX3" s="31"/>
      <c r="SGY3" s="31"/>
      <c r="SGZ3" s="31"/>
      <c r="SHA3" s="31"/>
      <c r="SHB3" s="31"/>
      <c r="SHC3" s="31"/>
      <c r="SHD3" s="31"/>
      <c r="SHE3" s="31"/>
      <c r="SHF3" s="31"/>
      <c r="SHG3" s="31"/>
      <c r="SHH3" s="31"/>
      <c r="SHI3" s="31"/>
      <c r="SHJ3" s="31"/>
      <c r="SHK3" s="31"/>
      <c r="SHL3" s="31"/>
      <c r="SHM3" s="31"/>
      <c r="SHN3" s="31"/>
      <c r="SHO3" s="31"/>
      <c r="SHP3" s="31"/>
      <c r="SHQ3" s="31"/>
      <c r="SHR3" s="31"/>
      <c r="SHS3" s="31"/>
      <c r="SHT3" s="31"/>
      <c r="SHU3" s="31"/>
      <c r="SHV3" s="31"/>
      <c r="SHW3" s="31"/>
      <c r="SHX3" s="31"/>
      <c r="SHY3" s="31"/>
      <c r="SHZ3" s="31"/>
      <c r="SIA3" s="31"/>
      <c r="SIB3" s="31"/>
      <c r="SIC3" s="31"/>
      <c r="SID3" s="31"/>
      <c r="SIE3" s="31"/>
      <c r="SIF3" s="31"/>
      <c r="SIG3" s="31"/>
      <c r="SIH3" s="31"/>
      <c r="SII3" s="31"/>
      <c r="SIJ3" s="31"/>
      <c r="SIK3" s="31"/>
      <c r="SIL3" s="31"/>
      <c r="SIM3" s="31"/>
      <c r="SIN3" s="31"/>
      <c r="SIO3" s="31"/>
      <c r="SIP3" s="31"/>
      <c r="SIQ3" s="31"/>
      <c r="SIR3" s="31"/>
      <c r="SIS3" s="31"/>
      <c r="SIT3" s="31"/>
      <c r="SIU3" s="31"/>
      <c r="SIV3" s="31"/>
      <c r="SIW3" s="31"/>
      <c r="SIX3" s="31"/>
      <c r="SIY3" s="31"/>
      <c r="SIZ3" s="31"/>
      <c r="SJA3" s="31"/>
      <c r="SJB3" s="31"/>
      <c r="SJC3" s="31"/>
      <c r="SJD3" s="31"/>
      <c r="SJE3" s="31"/>
      <c r="SJF3" s="31"/>
      <c r="SJG3" s="31"/>
      <c r="SJH3" s="31"/>
      <c r="SJI3" s="31"/>
      <c r="SJJ3" s="31"/>
      <c r="SJK3" s="31"/>
      <c r="SJL3" s="31"/>
      <c r="SJM3" s="31"/>
      <c r="SJN3" s="31"/>
      <c r="SJO3" s="31"/>
      <c r="SJP3" s="31"/>
      <c r="SJQ3" s="31"/>
      <c r="SJR3" s="31"/>
      <c r="SJS3" s="31"/>
      <c r="SJT3" s="31"/>
      <c r="SJU3" s="31"/>
      <c r="SJV3" s="31"/>
      <c r="SJW3" s="31"/>
      <c r="SJX3" s="31"/>
      <c r="SJY3" s="31"/>
      <c r="SJZ3" s="31"/>
      <c r="SKA3" s="31"/>
      <c r="SKB3" s="31"/>
      <c r="SKC3" s="31"/>
      <c r="SKD3" s="31"/>
      <c r="SKE3" s="31"/>
      <c r="SKF3" s="31"/>
      <c r="SKG3" s="31"/>
      <c r="SKH3" s="31"/>
      <c r="SKI3" s="31"/>
      <c r="SKJ3" s="31"/>
      <c r="SKK3" s="31"/>
      <c r="SKL3" s="31"/>
      <c r="SKM3" s="31"/>
      <c r="SKN3" s="31"/>
      <c r="SKO3" s="31"/>
      <c r="SKP3" s="31"/>
      <c r="SKQ3" s="31"/>
      <c r="SKR3" s="31"/>
      <c r="SKS3" s="31"/>
      <c r="SKT3" s="31"/>
      <c r="SKU3" s="31"/>
      <c r="SKV3" s="31"/>
      <c r="SKW3" s="31"/>
      <c r="SKX3" s="31"/>
      <c r="SKY3" s="31"/>
      <c r="SKZ3" s="31"/>
      <c r="SLA3" s="31"/>
      <c r="SLB3" s="31"/>
      <c r="SLC3" s="31"/>
      <c r="SLD3" s="31"/>
      <c r="SLE3" s="31"/>
      <c r="SLF3" s="31"/>
      <c r="SLG3" s="31"/>
      <c r="SLH3" s="31"/>
      <c r="SLI3" s="31"/>
      <c r="SLJ3" s="31"/>
      <c r="SLK3" s="31"/>
      <c r="SLL3" s="31"/>
      <c r="SLM3" s="31"/>
      <c r="SLN3" s="31"/>
      <c r="SLO3" s="31"/>
      <c r="SLP3" s="31"/>
      <c r="SLQ3" s="31"/>
      <c r="SLR3" s="31"/>
      <c r="SLS3" s="31"/>
      <c r="SLT3" s="31"/>
      <c r="SLU3" s="31"/>
      <c r="SLV3" s="31"/>
      <c r="SLW3" s="31"/>
      <c r="SLX3" s="31"/>
      <c r="SLY3" s="31"/>
      <c r="SLZ3" s="31"/>
      <c r="SMA3" s="31"/>
      <c r="SMB3" s="31"/>
      <c r="SMC3" s="31"/>
      <c r="SMD3" s="31"/>
      <c r="SME3" s="31"/>
      <c r="SMF3" s="31"/>
      <c r="SMG3" s="31"/>
      <c r="SMH3" s="31"/>
      <c r="SMI3" s="31"/>
      <c r="SMJ3" s="31"/>
      <c r="SMK3" s="31"/>
      <c r="SML3" s="31"/>
      <c r="SMM3" s="31"/>
      <c r="SMN3" s="31"/>
      <c r="SMO3" s="31"/>
      <c r="SMP3" s="31"/>
      <c r="SMQ3" s="31"/>
      <c r="SMR3" s="31"/>
      <c r="SMS3" s="31"/>
      <c r="SMT3" s="31"/>
      <c r="SMU3" s="31"/>
      <c r="SMV3" s="31"/>
      <c r="SMW3" s="31"/>
      <c r="SMX3" s="31"/>
      <c r="SMY3" s="31"/>
      <c r="SMZ3" s="31"/>
      <c r="SNA3" s="31"/>
      <c r="SNB3" s="31"/>
      <c r="SNC3" s="31"/>
      <c r="SND3" s="31"/>
      <c r="SNE3" s="31"/>
      <c r="SNF3" s="31"/>
      <c r="SNG3" s="31"/>
      <c r="SNH3" s="31"/>
      <c r="SNI3" s="31"/>
      <c r="SNJ3" s="31"/>
      <c r="SNK3" s="31"/>
      <c r="SNL3" s="31"/>
      <c r="SNM3" s="31"/>
      <c r="SNN3" s="31"/>
      <c r="SNO3" s="31"/>
      <c r="SNP3" s="31"/>
      <c r="SNQ3" s="31"/>
      <c r="SNR3" s="31"/>
      <c r="SNS3" s="31"/>
      <c r="SNT3" s="31"/>
      <c r="SNU3" s="31"/>
      <c r="SNV3" s="31"/>
      <c r="SNW3" s="31"/>
      <c r="SNX3" s="31"/>
      <c r="SNY3" s="31"/>
      <c r="SNZ3" s="31"/>
      <c r="SOA3" s="31"/>
      <c r="SOB3" s="31"/>
      <c r="SOC3" s="31"/>
      <c r="SOD3" s="31"/>
      <c r="SOE3" s="31"/>
      <c r="SOF3" s="31"/>
      <c r="SOG3" s="31"/>
      <c r="SOH3" s="31"/>
      <c r="SOI3" s="31"/>
      <c r="SOJ3" s="31"/>
      <c r="SOK3" s="31"/>
      <c r="SOL3" s="31"/>
      <c r="SOM3" s="31"/>
      <c r="SON3" s="31"/>
      <c r="SOO3" s="31"/>
      <c r="SOP3" s="31"/>
      <c r="SOQ3" s="31"/>
      <c r="SOR3" s="31"/>
      <c r="SOS3" s="31"/>
      <c r="SOT3" s="31"/>
      <c r="SOU3" s="31"/>
      <c r="SOV3" s="31"/>
      <c r="SOW3" s="31"/>
      <c r="SOX3" s="31"/>
      <c r="SOY3" s="31"/>
      <c r="SOZ3" s="31"/>
      <c r="SPA3" s="31"/>
      <c r="SPB3" s="31"/>
      <c r="SPC3" s="31"/>
      <c r="SPD3" s="31"/>
      <c r="SPE3" s="31"/>
      <c r="SPF3" s="31"/>
      <c r="SPG3" s="31"/>
      <c r="SPH3" s="31"/>
      <c r="SPI3" s="31"/>
      <c r="SPJ3" s="31"/>
      <c r="SPK3" s="31"/>
      <c r="SPL3" s="31"/>
      <c r="SPM3" s="31"/>
      <c r="SPN3" s="31"/>
      <c r="SPO3" s="31"/>
      <c r="SPP3" s="31"/>
      <c r="SPQ3" s="31"/>
      <c r="SPR3" s="31"/>
      <c r="SPS3" s="31"/>
      <c r="SPT3" s="31"/>
      <c r="SPU3" s="31"/>
      <c r="SPV3" s="31"/>
      <c r="SPW3" s="31"/>
      <c r="SPX3" s="31"/>
      <c r="SPY3" s="31"/>
      <c r="SPZ3" s="31"/>
      <c r="SQA3" s="31"/>
      <c r="SQB3" s="31"/>
      <c r="SQC3" s="31"/>
      <c r="SQD3" s="31"/>
      <c r="SQE3" s="31"/>
      <c r="SQF3" s="31"/>
      <c r="SQG3" s="31"/>
      <c r="SQH3" s="31"/>
      <c r="SQI3" s="31"/>
      <c r="SQJ3" s="31"/>
      <c r="SQK3" s="31"/>
      <c r="SQL3" s="31"/>
      <c r="SQM3" s="31"/>
      <c r="SQN3" s="31"/>
      <c r="SQO3" s="31"/>
      <c r="SQP3" s="31"/>
      <c r="SQQ3" s="31"/>
      <c r="SQR3" s="31"/>
      <c r="SQS3" s="31"/>
      <c r="SQT3" s="31"/>
      <c r="SQU3" s="31"/>
      <c r="SQV3" s="31"/>
      <c r="SQW3" s="31"/>
      <c r="SQX3" s="31"/>
      <c r="SQY3" s="31"/>
      <c r="SQZ3" s="31"/>
      <c r="SRA3" s="31"/>
      <c r="SRB3" s="31"/>
      <c r="SRC3" s="31"/>
      <c r="SRD3" s="31"/>
      <c r="SRE3" s="31"/>
      <c r="SRF3" s="31"/>
      <c r="SRG3" s="31"/>
      <c r="SRH3" s="31"/>
      <c r="SRI3" s="31"/>
      <c r="SRJ3" s="31"/>
      <c r="SRK3" s="31"/>
      <c r="SRL3" s="31"/>
      <c r="SRM3" s="31"/>
      <c r="SRN3" s="31"/>
      <c r="SRO3" s="31"/>
      <c r="SRP3" s="31"/>
      <c r="SRQ3" s="31"/>
      <c r="SRR3" s="31"/>
      <c r="SRS3" s="31"/>
      <c r="SRT3" s="31"/>
      <c r="SRU3" s="31"/>
      <c r="SRV3" s="31"/>
      <c r="SRW3" s="31"/>
      <c r="SRX3" s="31"/>
      <c r="SRY3" s="31"/>
      <c r="SRZ3" s="31"/>
      <c r="SSA3" s="31"/>
      <c r="SSB3" s="31"/>
      <c r="SSC3" s="31"/>
      <c r="SSD3" s="31"/>
      <c r="SSE3" s="31"/>
      <c r="SSF3" s="31"/>
      <c r="SSG3" s="31"/>
      <c r="SSH3" s="31"/>
      <c r="SSI3" s="31"/>
      <c r="SSJ3" s="31"/>
      <c r="SSK3" s="31"/>
      <c r="SSL3" s="31"/>
      <c r="SSM3" s="31"/>
      <c r="SSN3" s="31"/>
      <c r="SSO3" s="31"/>
      <c r="SSP3" s="31"/>
      <c r="SSQ3" s="31"/>
      <c r="SSR3" s="31"/>
      <c r="SSS3" s="31"/>
      <c r="SST3" s="31"/>
      <c r="SSU3" s="31"/>
      <c r="SSV3" s="31"/>
      <c r="SSW3" s="31"/>
      <c r="SSX3" s="31"/>
      <c r="SSY3" s="31"/>
      <c r="SSZ3" s="31"/>
      <c r="STA3" s="31"/>
      <c r="STB3" s="31"/>
      <c r="STC3" s="31"/>
      <c r="STD3" s="31"/>
      <c r="STE3" s="31"/>
      <c r="STF3" s="31"/>
      <c r="STG3" s="31"/>
      <c r="STH3" s="31"/>
      <c r="STI3" s="31"/>
      <c r="STJ3" s="31"/>
      <c r="STK3" s="31"/>
      <c r="STL3" s="31"/>
      <c r="STM3" s="31"/>
      <c r="STN3" s="31"/>
      <c r="STO3" s="31"/>
      <c r="STP3" s="31"/>
      <c r="STQ3" s="31"/>
      <c r="STR3" s="31"/>
      <c r="STS3" s="31"/>
      <c r="STT3" s="31"/>
      <c r="STU3" s="31"/>
      <c r="STV3" s="31"/>
      <c r="STW3" s="31"/>
      <c r="STX3" s="31"/>
      <c r="STY3" s="31"/>
      <c r="STZ3" s="31"/>
      <c r="SUA3" s="31"/>
      <c r="SUB3" s="31"/>
      <c r="SUC3" s="31"/>
      <c r="SUD3" s="31"/>
      <c r="SUE3" s="31"/>
      <c r="SUF3" s="31"/>
      <c r="SUG3" s="31"/>
      <c r="SUH3" s="31"/>
      <c r="SUI3" s="31"/>
      <c r="SUJ3" s="31"/>
      <c r="SUK3" s="31"/>
      <c r="SUL3" s="31"/>
      <c r="SUM3" s="31"/>
      <c r="SUN3" s="31"/>
      <c r="SUO3" s="31"/>
      <c r="SUP3" s="31"/>
      <c r="SUQ3" s="31"/>
      <c r="SUR3" s="31"/>
      <c r="SUS3" s="31"/>
      <c r="SUT3" s="31"/>
      <c r="SUU3" s="31"/>
      <c r="SUV3" s="31"/>
      <c r="SUW3" s="31"/>
      <c r="SUX3" s="31"/>
      <c r="SUY3" s="31"/>
      <c r="SUZ3" s="31"/>
      <c r="SVA3" s="31"/>
      <c r="SVB3" s="31"/>
      <c r="SVC3" s="31"/>
      <c r="SVD3" s="31"/>
      <c r="SVE3" s="31"/>
      <c r="SVF3" s="31"/>
      <c r="SVG3" s="31"/>
      <c r="SVH3" s="31"/>
      <c r="SVI3" s="31"/>
      <c r="SVJ3" s="31"/>
      <c r="SVK3" s="31"/>
      <c r="SVL3" s="31"/>
      <c r="SVM3" s="31"/>
      <c r="SVN3" s="31"/>
      <c r="SVO3" s="31"/>
      <c r="SVP3" s="31"/>
      <c r="SVQ3" s="31"/>
      <c r="SVR3" s="31"/>
      <c r="SVS3" s="31"/>
      <c r="SVT3" s="31"/>
      <c r="SVU3" s="31"/>
      <c r="SVV3" s="31"/>
      <c r="SVW3" s="31"/>
      <c r="SVX3" s="31"/>
      <c r="SVY3" s="31"/>
      <c r="SVZ3" s="31"/>
      <c r="SWA3" s="31"/>
      <c r="SWB3" s="31"/>
      <c r="SWC3" s="31"/>
      <c r="SWD3" s="31"/>
      <c r="SWE3" s="31"/>
      <c r="SWF3" s="31"/>
      <c r="SWG3" s="31"/>
      <c r="SWH3" s="31"/>
      <c r="SWI3" s="31"/>
      <c r="SWJ3" s="31"/>
      <c r="SWK3" s="31"/>
      <c r="SWL3" s="31"/>
      <c r="SWM3" s="31"/>
      <c r="SWN3" s="31"/>
      <c r="SWO3" s="31"/>
      <c r="SWP3" s="31"/>
      <c r="SWQ3" s="31"/>
      <c r="SWR3" s="31"/>
      <c r="SWS3" s="31"/>
      <c r="SWT3" s="31"/>
      <c r="SWU3" s="31"/>
      <c r="SWV3" s="31"/>
      <c r="SWW3" s="31"/>
      <c r="SWX3" s="31"/>
      <c r="SWY3" s="31"/>
      <c r="SWZ3" s="31"/>
      <c r="SXA3" s="31"/>
      <c r="SXB3" s="31"/>
      <c r="SXC3" s="31"/>
      <c r="SXD3" s="31"/>
      <c r="SXE3" s="31"/>
      <c r="SXF3" s="31"/>
      <c r="SXG3" s="31"/>
      <c r="SXH3" s="31"/>
      <c r="SXI3" s="31"/>
      <c r="SXJ3" s="31"/>
      <c r="SXK3" s="31"/>
      <c r="SXL3" s="31"/>
      <c r="SXM3" s="31"/>
      <c r="SXN3" s="31"/>
      <c r="SXO3" s="31"/>
      <c r="SXP3" s="31"/>
      <c r="SXQ3" s="31"/>
      <c r="SXR3" s="31"/>
      <c r="SXS3" s="31"/>
      <c r="SXT3" s="31"/>
      <c r="SXU3" s="31"/>
      <c r="SXV3" s="31"/>
      <c r="SXW3" s="31"/>
      <c r="SXX3" s="31"/>
      <c r="SXY3" s="31"/>
      <c r="SXZ3" s="31"/>
      <c r="SYA3" s="31"/>
      <c r="SYB3" s="31"/>
      <c r="SYC3" s="31"/>
      <c r="SYD3" s="31"/>
      <c r="SYE3" s="31"/>
      <c r="SYF3" s="31"/>
      <c r="SYG3" s="31"/>
      <c r="SYH3" s="31"/>
      <c r="SYI3" s="31"/>
      <c r="SYJ3" s="31"/>
      <c r="SYK3" s="31"/>
      <c r="SYL3" s="31"/>
      <c r="SYM3" s="31"/>
      <c r="SYN3" s="31"/>
      <c r="SYO3" s="31"/>
      <c r="SYP3" s="31"/>
      <c r="SYQ3" s="31"/>
      <c r="SYR3" s="31"/>
      <c r="SYS3" s="31"/>
      <c r="SYT3" s="31"/>
      <c r="SYU3" s="31"/>
      <c r="SYV3" s="31"/>
      <c r="SYW3" s="31"/>
      <c r="SYX3" s="31"/>
      <c r="SYY3" s="31"/>
      <c r="SYZ3" s="31"/>
      <c r="SZA3" s="31"/>
      <c r="SZB3" s="31"/>
      <c r="SZC3" s="31"/>
      <c r="SZD3" s="31"/>
      <c r="SZE3" s="31"/>
      <c r="SZF3" s="31"/>
      <c r="SZG3" s="31"/>
      <c r="SZH3" s="31"/>
      <c r="SZI3" s="31"/>
      <c r="SZJ3" s="31"/>
      <c r="SZK3" s="31"/>
      <c r="SZL3" s="31"/>
      <c r="SZM3" s="31"/>
      <c r="SZN3" s="31"/>
      <c r="SZO3" s="31"/>
      <c r="SZP3" s="31"/>
      <c r="SZQ3" s="31"/>
      <c r="SZR3" s="31"/>
      <c r="SZS3" s="31"/>
      <c r="SZT3" s="31"/>
      <c r="SZU3" s="31"/>
      <c r="SZV3" s="31"/>
      <c r="SZW3" s="31"/>
      <c r="SZX3" s="31"/>
      <c r="SZY3" s="31"/>
      <c r="SZZ3" s="31"/>
      <c r="TAA3" s="31"/>
      <c r="TAB3" s="31"/>
      <c r="TAC3" s="31"/>
      <c r="TAD3" s="31"/>
      <c r="TAE3" s="31"/>
      <c r="TAF3" s="31"/>
      <c r="TAG3" s="31"/>
      <c r="TAH3" s="31"/>
      <c r="TAI3" s="31"/>
      <c r="TAJ3" s="31"/>
      <c r="TAK3" s="31"/>
      <c r="TAL3" s="31"/>
      <c r="TAM3" s="31"/>
      <c r="TAN3" s="31"/>
      <c r="TAO3" s="31"/>
      <c r="TAP3" s="31"/>
      <c r="TAQ3" s="31"/>
      <c r="TAR3" s="31"/>
      <c r="TAS3" s="31"/>
      <c r="TAT3" s="31"/>
      <c r="TAU3" s="31"/>
      <c r="TAV3" s="31"/>
      <c r="TAW3" s="31"/>
      <c r="TAX3" s="31"/>
      <c r="TAY3" s="31"/>
      <c r="TAZ3" s="31"/>
      <c r="TBA3" s="31"/>
      <c r="TBB3" s="31"/>
      <c r="TBC3" s="31"/>
      <c r="TBD3" s="31"/>
      <c r="TBE3" s="31"/>
      <c r="TBF3" s="31"/>
      <c r="TBG3" s="31"/>
      <c r="TBH3" s="31"/>
      <c r="TBI3" s="31"/>
      <c r="TBJ3" s="31"/>
      <c r="TBK3" s="31"/>
      <c r="TBL3" s="31"/>
      <c r="TBM3" s="31"/>
      <c r="TBN3" s="31"/>
      <c r="TBO3" s="31"/>
      <c r="TBP3" s="31"/>
      <c r="TBQ3" s="31"/>
      <c r="TBR3" s="31"/>
      <c r="TBS3" s="31"/>
      <c r="TBT3" s="31"/>
      <c r="TBU3" s="31"/>
      <c r="TBV3" s="31"/>
      <c r="TBW3" s="31"/>
      <c r="TBX3" s="31"/>
      <c r="TBY3" s="31"/>
      <c r="TBZ3" s="31"/>
      <c r="TCA3" s="31"/>
      <c r="TCB3" s="31"/>
      <c r="TCC3" s="31"/>
      <c r="TCD3" s="31"/>
      <c r="TCE3" s="31"/>
      <c r="TCF3" s="31"/>
      <c r="TCG3" s="31"/>
      <c r="TCH3" s="31"/>
      <c r="TCI3" s="31"/>
      <c r="TCJ3" s="31"/>
      <c r="TCK3" s="31"/>
      <c r="TCL3" s="31"/>
      <c r="TCM3" s="31"/>
      <c r="TCN3" s="31"/>
      <c r="TCO3" s="31"/>
      <c r="TCP3" s="31"/>
      <c r="TCQ3" s="31"/>
      <c r="TCR3" s="31"/>
      <c r="TCS3" s="31"/>
      <c r="TCT3" s="31"/>
      <c r="TCU3" s="31"/>
      <c r="TCV3" s="31"/>
      <c r="TCW3" s="31"/>
      <c r="TCX3" s="31"/>
      <c r="TCY3" s="31"/>
      <c r="TCZ3" s="31"/>
      <c r="TDA3" s="31"/>
      <c r="TDB3" s="31"/>
      <c r="TDC3" s="31"/>
      <c r="TDD3" s="31"/>
      <c r="TDE3" s="31"/>
      <c r="TDF3" s="31"/>
      <c r="TDG3" s="31"/>
      <c r="TDH3" s="31"/>
      <c r="TDI3" s="31"/>
      <c r="TDJ3" s="31"/>
      <c r="TDK3" s="31"/>
      <c r="TDL3" s="31"/>
      <c r="TDM3" s="31"/>
      <c r="TDN3" s="31"/>
      <c r="TDO3" s="31"/>
      <c r="TDP3" s="31"/>
      <c r="TDQ3" s="31"/>
      <c r="TDR3" s="31"/>
      <c r="TDS3" s="31"/>
      <c r="TDT3" s="31"/>
      <c r="TDU3" s="31"/>
      <c r="TDV3" s="31"/>
      <c r="TDW3" s="31"/>
      <c r="TDX3" s="31"/>
      <c r="TDY3" s="31"/>
      <c r="TDZ3" s="31"/>
      <c r="TEA3" s="31"/>
      <c r="TEB3" s="31"/>
      <c r="TEC3" s="31"/>
      <c r="TED3" s="31"/>
      <c r="TEE3" s="31"/>
      <c r="TEF3" s="31"/>
      <c r="TEG3" s="31"/>
      <c r="TEH3" s="31"/>
      <c r="TEI3" s="31"/>
      <c r="TEJ3" s="31"/>
      <c r="TEK3" s="31"/>
      <c r="TEL3" s="31"/>
      <c r="TEM3" s="31"/>
      <c r="TEN3" s="31"/>
      <c r="TEO3" s="31"/>
      <c r="TEP3" s="31"/>
      <c r="TEQ3" s="31"/>
      <c r="TER3" s="31"/>
      <c r="TES3" s="31"/>
      <c r="TET3" s="31"/>
      <c r="TEU3" s="31"/>
      <c r="TEV3" s="31"/>
      <c r="TEW3" s="31"/>
      <c r="TEX3" s="31"/>
      <c r="TEY3" s="31"/>
      <c r="TEZ3" s="31"/>
      <c r="TFA3" s="31"/>
      <c r="TFB3" s="31"/>
      <c r="TFC3" s="31"/>
      <c r="TFD3" s="31"/>
      <c r="TFE3" s="31"/>
      <c r="TFF3" s="31"/>
      <c r="TFG3" s="31"/>
      <c r="TFH3" s="31"/>
      <c r="TFI3" s="31"/>
      <c r="TFJ3" s="31"/>
      <c r="TFK3" s="31"/>
      <c r="TFL3" s="31"/>
      <c r="TFM3" s="31"/>
      <c r="TFN3" s="31"/>
      <c r="TFO3" s="31"/>
      <c r="TFP3" s="31"/>
      <c r="TFQ3" s="31"/>
      <c r="TFR3" s="31"/>
      <c r="TFS3" s="31"/>
      <c r="TFT3" s="31"/>
      <c r="TFU3" s="31"/>
      <c r="TFV3" s="31"/>
      <c r="TFW3" s="31"/>
      <c r="TFX3" s="31"/>
      <c r="TFY3" s="31"/>
      <c r="TFZ3" s="31"/>
      <c r="TGA3" s="31"/>
      <c r="TGB3" s="31"/>
      <c r="TGC3" s="31"/>
      <c r="TGD3" s="31"/>
      <c r="TGE3" s="31"/>
      <c r="TGF3" s="31"/>
      <c r="TGG3" s="31"/>
      <c r="TGH3" s="31"/>
      <c r="TGI3" s="31"/>
      <c r="TGJ3" s="31"/>
      <c r="TGK3" s="31"/>
      <c r="TGL3" s="31"/>
      <c r="TGM3" s="31"/>
      <c r="TGN3" s="31"/>
      <c r="TGO3" s="31"/>
      <c r="TGP3" s="31"/>
      <c r="TGQ3" s="31"/>
      <c r="TGR3" s="31"/>
      <c r="TGS3" s="31"/>
      <c r="TGT3" s="31"/>
      <c r="TGU3" s="31"/>
      <c r="TGV3" s="31"/>
      <c r="TGW3" s="31"/>
      <c r="TGX3" s="31"/>
      <c r="TGY3" s="31"/>
      <c r="TGZ3" s="31"/>
      <c r="THA3" s="31"/>
      <c r="THB3" s="31"/>
      <c r="THC3" s="31"/>
      <c r="THD3" s="31"/>
      <c r="THE3" s="31"/>
      <c r="THF3" s="31"/>
      <c r="THG3" s="31"/>
      <c r="THH3" s="31"/>
      <c r="THI3" s="31"/>
      <c r="THJ3" s="31"/>
      <c r="THK3" s="31"/>
      <c r="THL3" s="31"/>
      <c r="THM3" s="31"/>
      <c r="THN3" s="31"/>
      <c r="THO3" s="31"/>
      <c r="THP3" s="31"/>
      <c r="THQ3" s="31"/>
      <c r="THR3" s="31"/>
      <c r="THS3" s="31"/>
      <c r="THT3" s="31"/>
      <c r="THU3" s="31"/>
      <c r="THV3" s="31"/>
      <c r="THW3" s="31"/>
      <c r="THX3" s="31"/>
      <c r="THY3" s="31"/>
      <c r="THZ3" s="31"/>
      <c r="TIA3" s="31"/>
      <c r="TIB3" s="31"/>
      <c r="TIC3" s="31"/>
      <c r="TID3" s="31"/>
      <c r="TIE3" s="31"/>
      <c r="TIF3" s="31"/>
      <c r="TIG3" s="31"/>
      <c r="TIH3" s="31"/>
      <c r="TII3" s="31"/>
      <c r="TIJ3" s="31"/>
      <c r="TIK3" s="31"/>
      <c r="TIL3" s="31"/>
      <c r="TIM3" s="31"/>
      <c r="TIN3" s="31"/>
      <c r="TIO3" s="31"/>
      <c r="TIP3" s="31"/>
      <c r="TIQ3" s="31"/>
      <c r="TIR3" s="31"/>
      <c r="TIS3" s="31"/>
      <c r="TIT3" s="31"/>
      <c r="TIU3" s="31"/>
      <c r="TIV3" s="31"/>
      <c r="TIW3" s="31"/>
      <c r="TIX3" s="31"/>
      <c r="TIY3" s="31"/>
      <c r="TIZ3" s="31"/>
      <c r="TJA3" s="31"/>
      <c r="TJB3" s="31"/>
      <c r="TJC3" s="31"/>
      <c r="TJD3" s="31"/>
      <c r="TJE3" s="31"/>
      <c r="TJF3" s="31"/>
      <c r="TJG3" s="31"/>
      <c r="TJH3" s="31"/>
      <c r="TJI3" s="31"/>
      <c r="TJJ3" s="31"/>
      <c r="TJK3" s="31"/>
      <c r="TJL3" s="31"/>
      <c r="TJM3" s="31"/>
      <c r="TJN3" s="31"/>
      <c r="TJO3" s="31"/>
      <c r="TJP3" s="31"/>
      <c r="TJQ3" s="31"/>
      <c r="TJR3" s="31"/>
      <c r="TJS3" s="31"/>
      <c r="TJT3" s="31"/>
      <c r="TJU3" s="31"/>
      <c r="TJV3" s="31"/>
      <c r="TJW3" s="31"/>
      <c r="TJX3" s="31"/>
      <c r="TJY3" s="31"/>
      <c r="TJZ3" s="31"/>
      <c r="TKA3" s="31"/>
      <c r="TKB3" s="31"/>
      <c r="TKC3" s="31"/>
      <c r="TKD3" s="31"/>
      <c r="TKE3" s="31"/>
      <c r="TKF3" s="31"/>
      <c r="TKG3" s="31"/>
      <c r="TKH3" s="31"/>
      <c r="TKI3" s="31"/>
      <c r="TKJ3" s="31"/>
      <c r="TKK3" s="31"/>
      <c r="TKL3" s="31"/>
      <c r="TKM3" s="31"/>
      <c r="TKN3" s="31"/>
      <c r="TKO3" s="31"/>
      <c r="TKP3" s="31"/>
      <c r="TKQ3" s="31"/>
      <c r="TKR3" s="31"/>
      <c r="TKS3" s="31"/>
      <c r="TKT3" s="31"/>
      <c r="TKU3" s="31"/>
      <c r="TKV3" s="31"/>
      <c r="TKW3" s="31"/>
      <c r="TKX3" s="31"/>
      <c r="TKY3" s="31"/>
      <c r="TKZ3" s="31"/>
      <c r="TLA3" s="31"/>
      <c r="TLB3" s="31"/>
      <c r="TLC3" s="31"/>
      <c r="TLD3" s="31"/>
      <c r="TLE3" s="31"/>
      <c r="TLF3" s="31"/>
      <c r="TLG3" s="31"/>
      <c r="TLH3" s="31"/>
      <c r="TLI3" s="31"/>
      <c r="TLJ3" s="31"/>
      <c r="TLK3" s="31"/>
      <c r="TLL3" s="31"/>
      <c r="TLM3" s="31"/>
      <c r="TLN3" s="31"/>
      <c r="TLO3" s="31"/>
      <c r="TLP3" s="31"/>
      <c r="TLQ3" s="31"/>
      <c r="TLR3" s="31"/>
      <c r="TLS3" s="31"/>
      <c r="TLT3" s="31"/>
      <c r="TLU3" s="31"/>
      <c r="TLV3" s="31"/>
      <c r="TLW3" s="31"/>
      <c r="TLX3" s="31"/>
      <c r="TLY3" s="31"/>
      <c r="TLZ3" s="31"/>
      <c r="TMA3" s="31"/>
      <c r="TMB3" s="31"/>
      <c r="TMC3" s="31"/>
      <c r="TMD3" s="31"/>
      <c r="TME3" s="31"/>
      <c r="TMF3" s="31"/>
      <c r="TMG3" s="31"/>
      <c r="TMH3" s="31"/>
      <c r="TMI3" s="31"/>
      <c r="TMJ3" s="31"/>
      <c r="TMK3" s="31"/>
      <c r="TML3" s="31"/>
      <c r="TMM3" s="31"/>
      <c r="TMN3" s="31"/>
      <c r="TMO3" s="31"/>
      <c r="TMP3" s="31"/>
      <c r="TMQ3" s="31"/>
      <c r="TMR3" s="31"/>
      <c r="TMS3" s="31"/>
      <c r="TMT3" s="31"/>
      <c r="TMU3" s="31"/>
      <c r="TMV3" s="31"/>
      <c r="TMW3" s="31"/>
      <c r="TMX3" s="31"/>
      <c r="TMY3" s="31"/>
      <c r="TMZ3" s="31"/>
      <c r="TNA3" s="31"/>
      <c r="TNB3" s="31"/>
      <c r="TNC3" s="31"/>
      <c r="TND3" s="31"/>
      <c r="TNE3" s="31"/>
      <c r="TNF3" s="31"/>
      <c r="TNG3" s="31"/>
      <c r="TNH3" s="31"/>
      <c r="TNI3" s="31"/>
      <c r="TNJ3" s="31"/>
      <c r="TNK3" s="31"/>
      <c r="TNL3" s="31"/>
      <c r="TNM3" s="31"/>
      <c r="TNN3" s="31"/>
      <c r="TNO3" s="31"/>
      <c r="TNP3" s="31"/>
      <c r="TNQ3" s="31"/>
      <c r="TNR3" s="31"/>
      <c r="TNS3" s="31"/>
      <c r="TNT3" s="31"/>
      <c r="TNU3" s="31"/>
      <c r="TNV3" s="31"/>
      <c r="TNW3" s="31"/>
      <c r="TNX3" s="31"/>
      <c r="TNY3" s="31"/>
      <c r="TNZ3" s="31"/>
      <c r="TOA3" s="31"/>
      <c r="TOB3" s="31"/>
      <c r="TOC3" s="31"/>
      <c r="TOD3" s="31"/>
      <c r="TOE3" s="31"/>
      <c r="TOF3" s="31"/>
      <c r="TOG3" s="31"/>
      <c r="TOH3" s="31"/>
      <c r="TOI3" s="31"/>
      <c r="TOJ3" s="31"/>
      <c r="TOK3" s="31"/>
      <c r="TOL3" s="31"/>
      <c r="TOM3" s="31"/>
      <c r="TON3" s="31"/>
      <c r="TOO3" s="31"/>
      <c r="TOP3" s="31"/>
      <c r="TOQ3" s="31"/>
      <c r="TOR3" s="31"/>
      <c r="TOS3" s="31"/>
      <c r="TOT3" s="31"/>
      <c r="TOU3" s="31"/>
      <c r="TOV3" s="31"/>
      <c r="TOW3" s="31"/>
      <c r="TOX3" s="31"/>
      <c r="TOY3" s="31"/>
      <c r="TOZ3" s="31"/>
      <c r="TPA3" s="31"/>
      <c r="TPB3" s="31"/>
      <c r="TPC3" s="31"/>
      <c r="TPD3" s="31"/>
      <c r="TPE3" s="31"/>
      <c r="TPF3" s="31"/>
      <c r="TPG3" s="31"/>
      <c r="TPH3" s="31"/>
      <c r="TPI3" s="31"/>
      <c r="TPJ3" s="31"/>
      <c r="TPK3" s="31"/>
      <c r="TPL3" s="31"/>
      <c r="TPM3" s="31"/>
      <c r="TPN3" s="31"/>
      <c r="TPO3" s="31"/>
      <c r="TPP3" s="31"/>
      <c r="TPQ3" s="31"/>
      <c r="TPR3" s="31"/>
      <c r="TPS3" s="31"/>
      <c r="TPT3" s="31"/>
      <c r="TPU3" s="31"/>
      <c r="TPV3" s="31"/>
      <c r="TPW3" s="31"/>
      <c r="TPX3" s="31"/>
      <c r="TPY3" s="31"/>
      <c r="TPZ3" s="31"/>
      <c r="TQA3" s="31"/>
      <c r="TQB3" s="31"/>
      <c r="TQC3" s="31"/>
      <c r="TQD3" s="31"/>
      <c r="TQE3" s="31"/>
      <c r="TQF3" s="31"/>
      <c r="TQG3" s="31"/>
      <c r="TQH3" s="31"/>
      <c r="TQI3" s="31"/>
      <c r="TQJ3" s="31"/>
      <c r="TQK3" s="31"/>
      <c r="TQL3" s="31"/>
      <c r="TQM3" s="31"/>
      <c r="TQN3" s="31"/>
      <c r="TQO3" s="31"/>
      <c r="TQP3" s="31"/>
      <c r="TQQ3" s="31"/>
      <c r="TQR3" s="31"/>
      <c r="TQS3" s="31"/>
      <c r="TQT3" s="31"/>
      <c r="TQU3" s="31"/>
      <c r="TQV3" s="31"/>
      <c r="TQW3" s="31"/>
      <c r="TQX3" s="31"/>
      <c r="TQY3" s="31"/>
      <c r="TQZ3" s="31"/>
      <c r="TRA3" s="31"/>
      <c r="TRB3" s="31"/>
      <c r="TRC3" s="31"/>
      <c r="TRD3" s="31"/>
      <c r="TRE3" s="31"/>
      <c r="TRF3" s="31"/>
      <c r="TRG3" s="31"/>
      <c r="TRH3" s="31"/>
      <c r="TRI3" s="31"/>
      <c r="TRJ3" s="31"/>
      <c r="TRK3" s="31"/>
      <c r="TRL3" s="31"/>
      <c r="TRM3" s="31"/>
      <c r="TRN3" s="31"/>
      <c r="TRO3" s="31"/>
      <c r="TRP3" s="31"/>
      <c r="TRQ3" s="31"/>
      <c r="TRR3" s="31"/>
      <c r="TRS3" s="31"/>
      <c r="TRT3" s="31"/>
      <c r="TRU3" s="31"/>
      <c r="TRV3" s="31"/>
      <c r="TRW3" s="31"/>
      <c r="TRX3" s="31"/>
      <c r="TRY3" s="31"/>
      <c r="TRZ3" s="31"/>
      <c r="TSA3" s="31"/>
      <c r="TSB3" s="31"/>
      <c r="TSC3" s="31"/>
      <c r="TSD3" s="31"/>
      <c r="TSE3" s="31"/>
      <c r="TSF3" s="31"/>
      <c r="TSG3" s="31"/>
      <c r="TSH3" s="31"/>
      <c r="TSI3" s="31"/>
      <c r="TSJ3" s="31"/>
      <c r="TSK3" s="31"/>
      <c r="TSL3" s="31"/>
      <c r="TSM3" s="31"/>
      <c r="TSN3" s="31"/>
      <c r="TSO3" s="31"/>
      <c r="TSP3" s="31"/>
      <c r="TSQ3" s="31"/>
      <c r="TSR3" s="31"/>
      <c r="TSS3" s="31"/>
      <c r="TST3" s="31"/>
      <c r="TSU3" s="31"/>
      <c r="TSV3" s="31"/>
      <c r="TSW3" s="31"/>
      <c r="TSX3" s="31"/>
      <c r="TSY3" s="31"/>
      <c r="TSZ3" s="31"/>
      <c r="TTA3" s="31"/>
      <c r="TTB3" s="31"/>
      <c r="TTC3" s="31"/>
      <c r="TTD3" s="31"/>
      <c r="TTE3" s="31"/>
      <c r="TTF3" s="31"/>
      <c r="TTG3" s="31"/>
      <c r="TTH3" s="31"/>
      <c r="TTI3" s="31"/>
      <c r="TTJ3" s="31"/>
      <c r="TTK3" s="31"/>
      <c r="TTL3" s="31"/>
      <c r="TTM3" s="31"/>
      <c r="TTN3" s="31"/>
      <c r="TTO3" s="31"/>
      <c r="TTP3" s="31"/>
      <c r="TTQ3" s="31"/>
      <c r="TTR3" s="31"/>
      <c r="TTS3" s="31"/>
      <c r="TTT3" s="31"/>
      <c r="TTU3" s="31"/>
      <c r="TTV3" s="31"/>
      <c r="TTW3" s="31"/>
      <c r="TTX3" s="31"/>
      <c r="TTY3" s="31"/>
      <c r="TTZ3" s="31"/>
      <c r="TUA3" s="31"/>
      <c r="TUB3" s="31"/>
      <c r="TUC3" s="31"/>
      <c r="TUD3" s="31"/>
      <c r="TUE3" s="31"/>
      <c r="TUF3" s="31"/>
      <c r="TUG3" s="31"/>
      <c r="TUH3" s="31"/>
      <c r="TUI3" s="31"/>
      <c r="TUJ3" s="31"/>
      <c r="TUK3" s="31"/>
      <c r="TUL3" s="31"/>
      <c r="TUM3" s="31"/>
      <c r="TUN3" s="31"/>
      <c r="TUO3" s="31"/>
      <c r="TUP3" s="31"/>
      <c r="TUQ3" s="31"/>
      <c r="TUR3" s="31"/>
      <c r="TUS3" s="31"/>
      <c r="TUT3" s="31"/>
      <c r="TUU3" s="31"/>
      <c r="TUV3" s="31"/>
      <c r="TUW3" s="31"/>
      <c r="TUX3" s="31"/>
      <c r="TUY3" s="31"/>
      <c r="TUZ3" s="31"/>
      <c r="TVA3" s="31"/>
      <c r="TVB3" s="31"/>
      <c r="TVC3" s="31"/>
      <c r="TVD3" s="31"/>
      <c r="TVE3" s="31"/>
      <c r="TVF3" s="31"/>
      <c r="TVG3" s="31"/>
      <c r="TVH3" s="31"/>
      <c r="TVI3" s="31"/>
      <c r="TVJ3" s="31"/>
      <c r="TVK3" s="31"/>
      <c r="TVL3" s="31"/>
      <c r="TVM3" s="31"/>
      <c r="TVN3" s="31"/>
      <c r="TVO3" s="31"/>
      <c r="TVP3" s="31"/>
      <c r="TVQ3" s="31"/>
      <c r="TVR3" s="31"/>
      <c r="TVS3" s="31"/>
      <c r="TVT3" s="31"/>
      <c r="TVU3" s="31"/>
      <c r="TVV3" s="31"/>
      <c r="TVW3" s="31"/>
      <c r="TVX3" s="31"/>
      <c r="TVY3" s="31"/>
      <c r="TVZ3" s="31"/>
      <c r="TWA3" s="31"/>
      <c r="TWB3" s="31"/>
      <c r="TWC3" s="31"/>
      <c r="TWD3" s="31"/>
      <c r="TWE3" s="31"/>
      <c r="TWF3" s="31"/>
      <c r="TWG3" s="31"/>
      <c r="TWH3" s="31"/>
      <c r="TWI3" s="31"/>
      <c r="TWJ3" s="31"/>
      <c r="TWK3" s="31"/>
      <c r="TWL3" s="31"/>
      <c r="TWM3" s="31"/>
      <c r="TWN3" s="31"/>
      <c r="TWO3" s="31"/>
      <c r="TWP3" s="31"/>
      <c r="TWQ3" s="31"/>
      <c r="TWR3" s="31"/>
      <c r="TWS3" s="31"/>
      <c r="TWT3" s="31"/>
      <c r="TWU3" s="31"/>
      <c r="TWV3" s="31"/>
      <c r="TWW3" s="31"/>
      <c r="TWX3" s="31"/>
      <c r="TWY3" s="31"/>
      <c r="TWZ3" s="31"/>
      <c r="TXA3" s="31"/>
      <c r="TXB3" s="31"/>
      <c r="TXC3" s="31"/>
      <c r="TXD3" s="31"/>
      <c r="TXE3" s="31"/>
      <c r="TXF3" s="31"/>
      <c r="TXG3" s="31"/>
      <c r="TXH3" s="31"/>
      <c r="TXI3" s="31"/>
      <c r="TXJ3" s="31"/>
      <c r="TXK3" s="31"/>
      <c r="TXL3" s="31"/>
      <c r="TXM3" s="31"/>
      <c r="TXN3" s="31"/>
      <c r="TXO3" s="31"/>
      <c r="TXP3" s="31"/>
      <c r="TXQ3" s="31"/>
      <c r="TXR3" s="31"/>
      <c r="TXS3" s="31"/>
      <c r="TXT3" s="31"/>
      <c r="TXU3" s="31"/>
      <c r="TXV3" s="31"/>
      <c r="TXW3" s="31"/>
      <c r="TXX3" s="31"/>
      <c r="TXY3" s="31"/>
      <c r="TXZ3" s="31"/>
      <c r="TYA3" s="31"/>
      <c r="TYB3" s="31"/>
      <c r="TYC3" s="31"/>
      <c r="TYD3" s="31"/>
      <c r="TYE3" s="31"/>
      <c r="TYF3" s="31"/>
      <c r="TYG3" s="31"/>
      <c r="TYH3" s="31"/>
      <c r="TYI3" s="31"/>
      <c r="TYJ3" s="31"/>
      <c r="TYK3" s="31"/>
      <c r="TYL3" s="31"/>
      <c r="TYM3" s="31"/>
      <c r="TYN3" s="31"/>
      <c r="TYO3" s="31"/>
      <c r="TYP3" s="31"/>
      <c r="TYQ3" s="31"/>
      <c r="TYR3" s="31"/>
      <c r="TYS3" s="31"/>
      <c r="TYT3" s="31"/>
      <c r="TYU3" s="31"/>
      <c r="TYV3" s="31"/>
      <c r="TYW3" s="31"/>
      <c r="TYX3" s="31"/>
      <c r="TYY3" s="31"/>
      <c r="TYZ3" s="31"/>
      <c r="TZA3" s="31"/>
      <c r="TZB3" s="31"/>
      <c r="TZC3" s="31"/>
      <c r="TZD3" s="31"/>
      <c r="TZE3" s="31"/>
      <c r="TZF3" s="31"/>
      <c r="TZG3" s="31"/>
      <c r="TZH3" s="31"/>
      <c r="TZI3" s="31"/>
      <c r="TZJ3" s="31"/>
      <c r="TZK3" s="31"/>
      <c r="TZL3" s="31"/>
      <c r="TZM3" s="31"/>
      <c r="TZN3" s="31"/>
      <c r="TZO3" s="31"/>
      <c r="TZP3" s="31"/>
      <c r="TZQ3" s="31"/>
      <c r="TZR3" s="31"/>
      <c r="TZS3" s="31"/>
      <c r="TZT3" s="31"/>
      <c r="TZU3" s="31"/>
      <c r="TZV3" s="31"/>
      <c r="TZW3" s="31"/>
      <c r="TZX3" s="31"/>
      <c r="TZY3" s="31"/>
      <c r="TZZ3" s="31"/>
      <c r="UAA3" s="31"/>
      <c r="UAB3" s="31"/>
      <c r="UAC3" s="31"/>
      <c r="UAD3" s="31"/>
      <c r="UAE3" s="31"/>
      <c r="UAF3" s="31"/>
      <c r="UAG3" s="31"/>
      <c r="UAH3" s="31"/>
      <c r="UAI3" s="31"/>
      <c r="UAJ3" s="31"/>
      <c r="UAK3" s="31"/>
      <c r="UAL3" s="31"/>
      <c r="UAM3" s="31"/>
      <c r="UAN3" s="31"/>
      <c r="UAO3" s="31"/>
      <c r="UAP3" s="31"/>
      <c r="UAQ3" s="31"/>
      <c r="UAR3" s="31"/>
      <c r="UAS3" s="31"/>
      <c r="UAT3" s="31"/>
      <c r="UAU3" s="31"/>
      <c r="UAV3" s="31"/>
      <c r="UAW3" s="31"/>
      <c r="UAX3" s="31"/>
      <c r="UAY3" s="31"/>
      <c r="UAZ3" s="31"/>
      <c r="UBA3" s="31"/>
      <c r="UBB3" s="31"/>
      <c r="UBC3" s="31"/>
      <c r="UBD3" s="31"/>
      <c r="UBE3" s="31"/>
      <c r="UBF3" s="31"/>
      <c r="UBG3" s="31"/>
      <c r="UBH3" s="31"/>
      <c r="UBI3" s="31"/>
      <c r="UBJ3" s="31"/>
      <c r="UBK3" s="31"/>
      <c r="UBL3" s="31"/>
      <c r="UBM3" s="31"/>
      <c r="UBN3" s="31"/>
      <c r="UBO3" s="31"/>
      <c r="UBP3" s="31"/>
      <c r="UBQ3" s="31"/>
      <c r="UBR3" s="31"/>
      <c r="UBS3" s="31"/>
      <c r="UBT3" s="31"/>
      <c r="UBU3" s="31"/>
      <c r="UBV3" s="31"/>
      <c r="UBW3" s="31"/>
      <c r="UBX3" s="31"/>
      <c r="UBY3" s="31"/>
      <c r="UBZ3" s="31"/>
      <c r="UCA3" s="31"/>
      <c r="UCB3" s="31"/>
      <c r="UCC3" s="31"/>
      <c r="UCD3" s="31"/>
      <c r="UCE3" s="31"/>
      <c r="UCF3" s="31"/>
      <c r="UCG3" s="31"/>
      <c r="UCH3" s="31"/>
      <c r="UCI3" s="31"/>
      <c r="UCJ3" s="31"/>
      <c r="UCK3" s="31"/>
      <c r="UCL3" s="31"/>
      <c r="UCM3" s="31"/>
      <c r="UCN3" s="31"/>
      <c r="UCO3" s="31"/>
      <c r="UCP3" s="31"/>
      <c r="UCQ3" s="31"/>
      <c r="UCR3" s="31"/>
      <c r="UCS3" s="31"/>
      <c r="UCT3" s="31"/>
      <c r="UCU3" s="31"/>
      <c r="UCV3" s="31"/>
      <c r="UCW3" s="31"/>
      <c r="UCX3" s="31"/>
      <c r="UCY3" s="31"/>
      <c r="UCZ3" s="31"/>
      <c r="UDA3" s="31"/>
      <c r="UDB3" s="31"/>
      <c r="UDC3" s="31"/>
      <c r="UDD3" s="31"/>
      <c r="UDE3" s="31"/>
      <c r="UDF3" s="31"/>
      <c r="UDG3" s="31"/>
      <c r="UDH3" s="31"/>
      <c r="UDI3" s="31"/>
      <c r="UDJ3" s="31"/>
      <c r="UDK3" s="31"/>
      <c r="UDL3" s="31"/>
      <c r="UDM3" s="31"/>
      <c r="UDN3" s="31"/>
      <c r="UDO3" s="31"/>
      <c r="UDP3" s="31"/>
      <c r="UDQ3" s="31"/>
      <c r="UDR3" s="31"/>
      <c r="UDS3" s="31"/>
      <c r="UDT3" s="31"/>
      <c r="UDU3" s="31"/>
      <c r="UDV3" s="31"/>
      <c r="UDW3" s="31"/>
      <c r="UDX3" s="31"/>
      <c r="UDY3" s="31"/>
      <c r="UDZ3" s="31"/>
      <c r="UEA3" s="31"/>
      <c r="UEB3" s="31"/>
      <c r="UEC3" s="31"/>
      <c r="UED3" s="31"/>
      <c r="UEE3" s="31"/>
      <c r="UEF3" s="31"/>
      <c r="UEG3" s="31"/>
      <c r="UEH3" s="31"/>
      <c r="UEI3" s="31"/>
      <c r="UEJ3" s="31"/>
      <c r="UEK3" s="31"/>
      <c r="UEL3" s="31"/>
      <c r="UEM3" s="31"/>
      <c r="UEN3" s="31"/>
      <c r="UEO3" s="31"/>
      <c r="UEP3" s="31"/>
      <c r="UEQ3" s="31"/>
      <c r="UER3" s="31"/>
      <c r="UES3" s="31"/>
      <c r="UET3" s="31"/>
      <c r="UEU3" s="31"/>
      <c r="UEV3" s="31"/>
      <c r="UEW3" s="31"/>
      <c r="UEX3" s="31"/>
      <c r="UEY3" s="31"/>
      <c r="UEZ3" s="31"/>
      <c r="UFA3" s="31"/>
      <c r="UFB3" s="31"/>
      <c r="UFC3" s="31"/>
      <c r="UFD3" s="31"/>
      <c r="UFE3" s="31"/>
      <c r="UFF3" s="31"/>
      <c r="UFG3" s="31"/>
      <c r="UFH3" s="31"/>
      <c r="UFI3" s="31"/>
      <c r="UFJ3" s="31"/>
      <c r="UFK3" s="31"/>
      <c r="UFL3" s="31"/>
      <c r="UFM3" s="31"/>
      <c r="UFN3" s="31"/>
      <c r="UFO3" s="31"/>
      <c r="UFP3" s="31"/>
      <c r="UFQ3" s="31"/>
      <c r="UFR3" s="31"/>
      <c r="UFS3" s="31"/>
      <c r="UFT3" s="31"/>
      <c r="UFU3" s="31"/>
      <c r="UFV3" s="31"/>
      <c r="UFW3" s="31"/>
      <c r="UFX3" s="31"/>
      <c r="UFY3" s="31"/>
      <c r="UFZ3" s="31"/>
      <c r="UGA3" s="31"/>
      <c r="UGB3" s="31"/>
      <c r="UGC3" s="31"/>
      <c r="UGD3" s="31"/>
      <c r="UGE3" s="31"/>
      <c r="UGF3" s="31"/>
      <c r="UGG3" s="31"/>
      <c r="UGH3" s="31"/>
      <c r="UGI3" s="31"/>
      <c r="UGJ3" s="31"/>
      <c r="UGK3" s="31"/>
      <c r="UGL3" s="31"/>
      <c r="UGM3" s="31"/>
      <c r="UGN3" s="31"/>
      <c r="UGO3" s="31"/>
      <c r="UGP3" s="31"/>
      <c r="UGQ3" s="31"/>
      <c r="UGR3" s="31"/>
      <c r="UGS3" s="31"/>
      <c r="UGT3" s="31"/>
      <c r="UGU3" s="31"/>
      <c r="UGV3" s="31"/>
      <c r="UGW3" s="31"/>
      <c r="UGX3" s="31"/>
      <c r="UGY3" s="31"/>
      <c r="UGZ3" s="31"/>
      <c r="UHA3" s="31"/>
      <c r="UHB3" s="31"/>
      <c r="UHC3" s="31"/>
      <c r="UHD3" s="31"/>
      <c r="UHE3" s="31"/>
      <c r="UHF3" s="31"/>
      <c r="UHG3" s="31"/>
      <c r="UHH3" s="31"/>
      <c r="UHI3" s="31"/>
      <c r="UHJ3" s="31"/>
      <c r="UHK3" s="31"/>
      <c r="UHL3" s="31"/>
      <c r="UHM3" s="31"/>
      <c r="UHN3" s="31"/>
      <c r="UHO3" s="31"/>
      <c r="UHP3" s="31"/>
      <c r="UHQ3" s="31"/>
      <c r="UHR3" s="31"/>
      <c r="UHS3" s="31"/>
      <c r="UHT3" s="31"/>
      <c r="UHU3" s="31"/>
      <c r="UHV3" s="31"/>
      <c r="UHW3" s="31"/>
      <c r="UHX3" s="31"/>
      <c r="UHY3" s="31"/>
      <c r="UHZ3" s="31"/>
      <c r="UIA3" s="31"/>
      <c r="UIB3" s="31"/>
      <c r="UIC3" s="31"/>
      <c r="UID3" s="31"/>
      <c r="UIE3" s="31"/>
      <c r="UIF3" s="31"/>
      <c r="UIG3" s="31"/>
      <c r="UIH3" s="31"/>
      <c r="UII3" s="31"/>
      <c r="UIJ3" s="31"/>
      <c r="UIK3" s="31"/>
      <c r="UIL3" s="31"/>
      <c r="UIM3" s="31"/>
      <c r="UIN3" s="31"/>
      <c r="UIO3" s="31"/>
      <c r="UIP3" s="31"/>
      <c r="UIQ3" s="31"/>
      <c r="UIR3" s="31"/>
      <c r="UIS3" s="31"/>
      <c r="UIT3" s="31"/>
      <c r="UIU3" s="31"/>
      <c r="UIV3" s="31"/>
      <c r="UIW3" s="31"/>
      <c r="UIX3" s="31"/>
      <c r="UIY3" s="31"/>
      <c r="UIZ3" s="31"/>
      <c r="UJA3" s="31"/>
      <c r="UJB3" s="31"/>
      <c r="UJC3" s="31"/>
      <c r="UJD3" s="31"/>
      <c r="UJE3" s="31"/>
      <c r="UJF3" s="31"/>
      <c r="UJG3" s="31"/>
      <c r="UJH3" s="31"/>
      <c r="UJI3" s="31"/>
      <c r="UJJ3" s="31"/>
      <c r="UJK3" s="31"/>
      <c r="UJL3" s="31"/>
      <c r="UJM3" s="31"/>
      <c r="UJN3" s="31"/>
      <c r="UJO3" s="31"/>
      <c r="UJP3" s="31"/>
      <c r="UJQ3" s="31"/>
      <c r="UJR3" s="31"/>
      <c r="UJS3" s="31"/>
      <c r="UJT3" s="31"/>
      <c r="UJU3" s="31"/>
      <c r="UJV3" s="31"/>
      <c r="UJW3" s="31"/>
      <c r="UJX3" s="31"/>
      <c r="UJY3" s="31"/>
      <c r="UJZ3" s="31"/>
      <c r="UKA3" s="31"/>
      <c r="UKB3" s="31"/>
      <c r="UKC3" s="31"/>
      <c r="UKD3" s="31"/>
      <c r="UKE3" s="31"/>
      <c r="UKF3" s="31"/>
      <c r="UKG3" s="31"/>
      <c r="UKH3" s="31"/>
      <c r="UKI3" s="31"/>
      <c r="UKJ3" s="31"/>
      <c r="UKK3" s="31"/>
      <c r="UKL3" s="31"/>
      <c r="UKM3" s="31"/>
      <c r="UKN3" s="31"/>
      <c r="UKO3" s="31"/>
      <c r="UKP3" s="31"/>
      <c r="UKQ3" s="31"/>
      <c r="UKR3" s="31"/>
      <c r="UKS3" s="31"/>
      <c r="UKT3" s="31"/>
      <c r="UKU3" s="31"/>
      <c r="UKV3" s="31"/>
      <c r="UKW3" s="31"/>
      <c r="UKX3" s="31"/>
      <c r="UKY3" s="31"/>
      <c r="UKZ3" s="31"/>
      <c r="ULA3" s="31"/>
      <c r="ULB3" s="31"/>
      <c r="ULC3" s="31"/>
      <c r="ULD3" s="31"/>
      <c r="ULE3" s="31"/>
      <c r="ULF3" s="31"/>
      <c r="ULG3" s="31"/>
      <c r="ULH3" s="31"/>
      <c r="ULI3" s="31"/>
      <c r="ULJ3" s="31"/>
      <c r="ULK3" s="31"/>
      <c r="ULL3" s="31"/>
      <c r="ULM3" s="31"/>
      <c r="ULN3" s="31"/>
      <c r="ULO3" s="31"/>
      <c r="ULP3" s="31"/>
      <c r="ULQ3" s="31"/>
      <c r="ULR3" s="31"/>
      <c r="ULS3" s="31"/>
      <c r="ULT3" s="31"/>
      <c r="ULU3" s="31"/>
      <c r="ULV3" s="31"/>
      <c r="ULW3" s="31"/>
      <c r="ULX3" s="31"/>
      <c r="ULY3" s="31"/>
      <c r="ULZ3" s="31"/>
      <c r="UMA3" s="31"/>
      <c r="UMB3" s="31"/>
      <c r="UMC3" s="31"/>
      <c r="UMD3" s="31"/>
      <c r="UME3" s="31"/>
      <c r="UMF3" s="31"/>
      <c r="UMG3" s="31"/>
      <c r="UMH3" s="31"/>
      <c r="UMI3" s="31"/>
      <c r="UMJ3" s="31"/>
      <c r="UMK3" s="31"/>
      <c r="UML3" s="31"/>
      <c r="UMM3" s="31"/>
      <c r="UMN3" s="31"/>
      <c r="UMO3" s="31"/>
      <c r="UMP3" s="31"/>
      <c r="UMQ3" s="31"/>
      <c r="UMR3" s="31"/>
      <c r="UMS3" s="31"/>
      <c r="UMT3" s="31"/>
      <c r="UMU3" s="31"/>
      <c r="UMV3" s="31"/>
      <c r="UMW3" s="31"/>
      <c r="UMX3" s="31"/>
      <c r="UMY3" s="31"/>
      <c r="UMZ3" s="31"/>
      <c r="UNA3" s="31"/>
      <c r="UNB3" s="31"/>
      <c r="UNC3" s="31"/>
      <c r="UND3" s="31"/>
      <c r="UNE3" s="31"/>
      <c r="UNF3" s="31"/>
      <c r="UNG3" s="31"/>
      <c r="UNH3" s="31"/>
      <c r="UNI3" s="31"/>
      <c r="UNJ3" s="31"/>
      <c r="UNK3" s="31"/>
      <c r="UNL3" s="31"/>
      <c r="UNM3" s="31"/>
      <c r="UNN3" s="31"/>
      <c r="UNO3" s="31"/>
      <c r="UNP3" s="31"/>
      <c r="UNQ3" s="31"/>
      <c r="UNR3" s="31"/>
      <c r="UNS3" s="31"/>
      <c r="UNT3" s="31"/>
      <c r="UNU3" s="31"/>
      <c r="UNV3" s="31"/>
      <c r="UNW3" s="31"/>
      <c r="UNX3" s="31"/>
      <c r="UNY3" s="31"/>
      <c r="UNZ3" s="31"/>
      <c r="UOA3" s="31"/>
      <c r="UOB3" s="31"/>
      <c r="UOC3" s="31"/>
      <c r="UOD3" s="31"/>
      <c r="UOE3" s="31"/>
      <c r="UOF3" s="31"/>
      <c r="UOG3" s="31"/>
      <c r="UOH3" s="31"/>
      <c r="UOI3" s="31"/>
      <c r="UOJ3" s="31"/>
      <c r="UOK3" s="31"/>
      <c r="UOL3" s="31"/>
      <c r="UOM3" s="31"/>
      <c r="UON3" s="31"/>
      <c r="UOO3" s="31"/>
      <c r="UOP3" s="31"/>
      <c r="UOQ3" s="31"/>
      <c r="UOR3" s="31"/>
      <c r="UOS3" s="31"/>
      <c r="UOT3" s="31"/>
      <c r="UOU3" s="31"/>
      <c r="UOV3" s="31"/>
      <c r="UOW3" s="31"/>
      <c r="UOX3" s="31"/>
      <c r="UOY3" s="31"/>
      <c r="UOZ3" s="31"/>
      <c r="UPA3" s="31"/>
      <c r="UPB3" s="31"/>
      <c r="UPC3" s="31"/>
      <c r="UPD3" s="31"/>
      <c r="UPE3" s="31"/>
      <c r="UPF3" s="31"/>
      <c r="UPG3" s="31"/>
      <c r="UPH3" s="31"/>
      <c r="UPI3" s="31"/>
      <c r="UPJ3" s="31"/>
      <c r="UPK3" s="31"/>
      <c r="UPL3" s="31"/>
      <c r="UPM3" s="31"/>
      <c r="UPN3" s="31"/>
      <c r="UPO3" s="31"/>
      <c r="UPP3" s="31"/>
      <c r="UPQ3" s="31"/>
      <c r="UPR3" s="31"/>
      <c r="UPS3" s="31"/>
      <c r="UPT3" s="31"/>
      <c r="UPU3" s="31"/>
      <c r="UPV3" s="31"/>
      <c r="UPW3" s="31"/>
      <c r="UPX3" s="31"/>
      <c r="UPY3" s="31"/>
      <c r="UPZ3" s="31"/>
      <c r="UQA3" s="31"/>
      <c r="UQB3" s="31"/>
      <c r="UQC3" s="31"/>
      <c r="UQD3" s="31"/>
      <c r="UQE3" s="31"/>
      <c r="UQF3" s="31"/>
      <c r="UQG3" s="31"/>
      <c r="UQH3" s="31"/>
      <c r="UQI3" s="31"/>
      <c r="UQJ3" s="31"/>
      <c r="UQK3" s="31"/>
      <c r="UQL3" s="31"/>
      <c r="UQM3" s="31"/>
      <c r="UQN3" s="31"/>
      <c r="UQO3" s="31"/>
      <c r="UQP3" s="31"/>
      <c r="UQQ3" s="31"/>
      <c r="UQR3" s="31"/>
      <c r="UQS3" s="31"/>
      <c r="UQT3" s="31"/>
      <c r="UQU3" s="31"/>
      <c r="UQV3" s="31"/>
      <c r="UQW3" s="31"/>
      <c r="UQX3" s="31"/>
      <c r="UQY3" s="31"/>
      <c r="UQZ3" s="31"/>
      <c r="URA3" s="31"/>
      <c r="URB3" s="31"/>
      <c r="URC3" s="31"/>
      <c r="URD3" s="31"/>
      <c r="URE3" s="31"/>
      <c r="URF3" s="31"/>
      <c r="URG3" s="31"/>
      <c r="URH3" s="31"/>
      <c r="URI3" s="31"/>
      <c r="URJ3" s="31"/>
      <c r="URK3" s="31"/>
      <c r="URL3" s="31"/>
      <c r="URM3" s="31"/>
      <c r="URN3" s="31"/>
      <c r="URO3" s="31"/>
      <c r="URP3" s="31"/>
      <c r="URQ3" s="31"/>
      <c r="URR3" s="31"/>
      <c r="URS3" s="31"/>
      <c r="URT3" s="31"/>
      <c r="URU3" s="31"/>
      <c r="URV3" s="31"/>
      <c r="URW3" s="31"/>
      <c r="URX3" s="31"/>
      <c r="URY3" s="31"/>
      <c r="URZ3" s="31"/>
      <c r="USA3" s="31"/>
      <c r="USB3" s="31"/>
      <c r="USC3" s="31"/>
      <c r="USD3" s="31"/>
      <c r="USE3" s="31"/>
      <c r="USF3" s="31"/>
      <c r="USG3" s="31"/>
      <c r="USH3" s="31"/>
      <c r="USI3" s="31"/>
      <c r="USJ3" s="31"/>
      <c r="USK3" s="31"/>
      <c r="USL3" s="31"/>
      <c r="USM3" s="31"/>
      <c r="USN3" s="31"/>
      <c r="USO3" s="31"/>
      <c r="USP3" s="31"/>
      <c r="USQ3" s="31"/>
      <c r="USR3" s="31"/>
      <c r="USS3" s="31"/>
      <c r="UST3" s="31"/>
      <c r="USU3" s="31"/>
      <c r="USV3" s="31"/>
      <c r="USW3" s="31"/>
      <c r="USX3" s="31"/>
      <c r="USY3" s="31"/>
      <c r="USZ3" s="31"/>
      <c r="UTA3" s="31"/>
      <c r="UTB3" s="31"/>
      <c r="UTC3" s="31"/>
      <c r="UTD3" s="31"/>
      <c r="UTE3" s="31"/>
      <c r="UTF3" s="31"/>
      <c r="UTG3" s="31"/>
      <c r="UTH3" s="31"/>
      <c r="UTI3" s="31"/>
      <c r="UTJ3" s="31"/>
      <c r="UTK3" s="31"/>
      <c r="UTL3" s="31"/>
      <c r="UTM3" s="31"/>
      <c r="UTN3" s="31"/>
      <c r="UTO3" s="31"/>
      <c r="UTP3" s="31"/>
      <c r="UTQ3" s="31"/>
      <c r="UTR3" s="31"/>
      <c r="UTS3" s="31"/>
      <c r="UTT3" s="31"/>
      <c r="UTU3" s="31"/>
      <c r="UTV3" s="31"/>
      <c r="UTW3" s="31"/>
      <c r="UTX3" s="31"/>
      <c r="UTY3" s="31"/>
      <c r="UTZ3" s="31"/>
      <c r="UUA3" s="31"/>
      <c r="UUB3" s="31"/>
      <c r="UUC3" s="31"/>
      <c r="UUD3" s="31"/>
      <c r="UUE3" s="31"/>
      <c r="UUF3" s="31"/>
      <c r="UUG3" s="31"/>
      <c r="UUH3" s="31"/>
      <c r="UUI3" s="31"/>
      <c r="UUJ3" s="31"/>
      <c r="UUK3" s="31"/>
      <c r="UUL3" s="31"/>
      <c r="UUM3" s="31"/>
      <c r="UUN3" s="31"/>
      <c r="UUO3" s="31"/>
      <c r="UUP3" s="31"/>
      <c r="UUQ3" s="31"/>
      <c r="UUR3" s="31"/>
      <c r="UUS3" s="31"/>
      <c r="UUT3" s="31"/>
      <c r="UUU3" s="31"/>
      <c r="UUV3" s="31"/>
      <c r="UUW3" s="31"/>
      <c r="UUX3" s="31"/>
      <c r="UUY3" s="31"/>
      <c r="UUZ3" s="31"/>
      <c r="UVA3" s="31"/>
      <c r="UVB3" s="31"/>
      <c r="UVC3" s="31"/>
      <c r="UVD3" s="31"/>
      <c r="UVE3" s="31"/>
      <c r="UVF3" s="31"/>
      <c r="UVG3" s="31"/>
      <c r="UVH3" s="31"/>
      <c r="UVI3" s="31"/>
      <c r="UVJ3" s="31"/>
      <c r="UVK3" s="31"/>
      <c r="UVL3" s="31"/>
      <c r="UVM3" s="31"/>
      <c r="UVN3" s="31"/>
      <c r="UVO3" s="31"/>
      <c r="UVP3" s="31"/>
      <c r="UVQ3" s="31"/>
      <c r="UVR3" s="31"/>
      <c r="UVS3" s="31"/>
      <c r="UVT3" s="31"/>
      <c r="UVU3" s="31"/>
      <c r="UVV3" s="31"/>
      <c r="UVW3" s="31"/>
      <c r="UVX3" s="31"/>
      <c r="UVY3" s="31"/>
      <c r="UVZ3" s="31"/>
      <c r="UWA3" s="31"/>
      <c r="UWB3" s="31"/>
      <c r="UWC3" s="31"/>
      <c r="UWD3" s="31"/>
      <c r="UWE3" s="31"/>
      <c r="UWF3" s="31"/>
      <c r="UWG3" s="31"/>
      <c r="UWH3" s="31"/>
      <c r="UWI3" s="31"/>
      <c r="UWJ3" s="31"/>
      <c r="UWK3" s="31"/>
      <c r="UWL3" s="31"/>
      <c r="UWM3" s="31"/>
      <c r="UWN3" s="31"/>
      <c r="UWO3" s="31"/>
      <c r="UWP3" s="31"/>
      <c r="UWQ3" s="31"/>
      <c r="UWR3" s="31"/>
      <c r="UWS3" s="31"/>
      <c r="UWT3" s="31"/>
      <c r="UWU3" s="31"/>
      <c r="UWV3" s="31"/>
      <c r="UWW3" s="31"/>
      <c r="UWX3" s="31"/>
      <c r="UWY3" s="31"/>
      <c r="UWZ3" s="31"/>
      <c r="UXA3" s="31"/>
      <c r="UXB3" s="31"/>
      <c r="UXC3" s="31"/>
      <c r="UXD3" s="31"/>
      <c r="UXE3" s="31"/>
      <c r="UXF3" s="31"/>
      <c r="UXG3" s="31"/>
      <c r="UXH3" s="31"/>
      <c r="UXI3" s="31"/>
      <c r="UXJ3" s="31"/>
      <c r="UXK3" s="31"/>
      <c r="UXL3" s="31"/>
      <c r="UXM3" s="31"/>
      <c r="UXN3" s="31"/>
      <c r="UXO3" s="31"/>
      <c r="UXP3" s="31"/>
      <c r="UXQ3" s="31"/>
      <c r="UXR3" s="31"/>
      <c r="UXS3" s="31"/>
      <c r="UXT3" s="31"/>
      <c r="UXU3" s="31"/>
      <c r="UXV3" s="31"/>
      <c r="UXW3" s="31"/>
      <c r="UXX3" s="31"/>
      <c r="UXY3" s="31"/>
      <c r="UXZ3" s="31"/>
      <c r="UYA3" s="31"/>
      <c r="UYB3" s="31"/>
      <c r="UYC3" s="31"/>
      <c r="UYD3" s="31"/>
      <c r="UYE3" s="31"/>
      <c r="UYF3" s="31"/>
      <c r="UYG3" s="31"/>
      <c r="UYH3" s="31"/>
      <c r="UYI3" s="31"/>
      <c r="UYJ3" s="31"/>
      <c r="UYK3" s="31"/>
      <c r="UYL3" s="31"/>
      <c r="UYM3" s="31"/>
      <c r="UYN3" s="31"/>
      <c r="UYO3" s="31"/>
      <c r="UYP3" s="31"/>
      <c r="UYQ3" s="31"/>
      <c r="UYR3" s="31"/>
      <c r="UYS3" s="31"/>
      <c r="UYT3" s="31"/>
      <c r="UYU3" s="31"/>
      <c r="UYV3" s="31"/>
      <c r="UYW3" s="31"/>
      <c r="UYX3" s="31"/>
      <c r="UYY3" s="31"/>
      <c r="UYZ3" s="31"/>
      <c r="UZA3" s="31"/>
      <c r="UZB3" s="31"/>
      <c r="UZC3" s="31"/>
      <c r="UZD3" s="31"/>
      <c r="UZE3" s="31"/>
      <c r="UZF3" s="31"/>
      <c r="UZG3" s="31"/>
      <c r="UZH3" s="31"/>
      <c r="UZI3" s="31"/>
      <c r="UZJ3" s="31"/>
      <c r="UZK3" s="31"/>
      <c r="UZL3" s="31"/>
      <c r="UZM3" s="31"/>
      <c r="UZN3" s="31"/>
      <c r="UZO3" s="31"/>
      <c r="UZP3" s="31"/>
      <c r="UZQ3" s="31"/>
      <c r="UZR3" s="31"/>
      <c r="UZS3" s="31"/>
      <c r="UZT3" s="31"/>
      <c r="UZU3" s="31"/>
      <c r="UZV3" s="31"/>
      <c r="UZW3" s="31"/>
      <c r="UZX3" s="31"/>
      <c r="UZY3" s="31"/>
      <c r="UZZ3" s="31"/>
      <c r="VAA3" s="31"/>
      <c r="VAB3" s="31"/>
      <c r="VAC3" s="31"/>
      <c r="VAD3" s="31"/>
      <c r="VAE3" s="31"/>
      <c r="VAF3" s="31"/>
      <c r="VAG3" s="31"/>
      <c r="VAH3" s="31"/>
      <c r="VAI3" s="31"/>
      <c r="VAJ3" s="31"/>
      <c r="VAK3" s="31"/>
      <c r="VAL3" s="31"/>
      <c r="VAM3" s="31"/>
      <c r="VAN3" s="31"/>
      <c r="VAO3" s="31"/>
      <c r="VAP3" s="31"/>
      <c r="VAQ3" s="31"/>
      <c r="VAR3" s="31"/>
      <c r="VAS3" s="31"/>
      <c r="VAT3" s="31"/>
      <c r="VAU3" s="31"/>
      <c r="VAV3" s="31"/>
      <c r="VAW3" s="31"/>
      <c r="VAX3" s="31"/>
      <c r="VAY3" s="31"/>
      <c r="VAZ3" s="31"/>
      <c r="VBA3" s="31"/>
      <c r="VBB3" s="31"/>
      <c r="VBC3" s="31"/>
      <c r="VBD3" s="31"/>
      <c r="VBE3" s="31"/>
      <c r="VBF3" s="31"/>
      <c r="VBG3" s="31"/>
      <c r="VBH3" s="31"/>
      <c r="VBI3" s="31"/>
      <c r="VBJ3" s="31"/>
      <c r="VBK3" s="31"/>
      <c r="VBL3" s="31"/>
      <c r="VBM3" s="31"/>
      <c r="VBN3" s="31"/>
      <c r="VBO3" s="31"/>
      <c r="VBP3" s="31"/>
      <c r="VBQ3" s="31"/>
      <c r="VBR3" s="31"/>
      <c r="VBS3" s="31"/>
      <c r="VBT3" s="31"/>
      <c r="VBU3" s="31"/>
      <c r="VBV3" s="31"/>
      <c r="VBW3" s="31"/>
      <c r="VBX3" s="31"/>
      <c r="VBY3" s="31"/>
      <c r="VBZ3" s="31"/>
      <c r="VCA3" s="31"/>
      <c r="VCB3" s="31"/>
      <c r="VCC3" s="31"/>
      <c r="VCD3" s="31"/>
      <c r="VCE3" s="31"/>
      <c r="VCF3" s="31"/>
      <c r="VCG3" s="31"/>
      <c r="VCH3" s="31"/>
      <c r="VCI3" s="31"/>
      <c r="VCJ3" s="31"/>
      <c r="VCK3" s="31"/>
      <c r="VCL3" s="31"/>
      <c r="VCM3" s="31"/>
      <c r="VCN3" s="31"/>
      <c r="VCO3" s="31"/>
      <c r="VCP3" s="31"/>
      <c r="VCQ3" s="31"/>
      <c r="VCR3" s="31"/>
      <c r="VCS3" s="31"/>
      <c r="VCT3" s="31"/>
      <c r="VCU3" s="31"/>
      <c r="VCV3" s="31"/>
      <c r="VCW3" s="31"/>
      <c r="VCX3" s="31"/>
      <c r="VCY3" s="31"/>
      <c r="VCZ3" s="31"/>
      <c r="VDA3" s="31"/>
      <c r="VDB3" s="31"/>
      <c r="VDC3" s="31"/>
      <c r="VDD3" s="31"/>
      <c r="VDE3" s="31"/>
      <c r="VDF3" s="31"/>
      <c r="VDG3" s="31"/>
      <c r="VDH3" s="31"/>
      <c r="VDI3" s="31"/>
      <c r="VDJ3" s="31"/>
      <c r="VDK3" s="31"/>
      <c r="VDL3" s="31"/>
      <c r="VDM3" s="31"/>
      <c r="VDN3" s="31"/>
      <c r="VDO3" s="31"/>
      <c r="VDP3" s="31"/>
      <c r="VDQ3" s="31"/>
      <c r="VDR3" s="31"/>
      <c r="VDS3" s="31"/>
      <c r="VDT3" s="31"/>
      <c r="VDU3" s="31"/>
      <c r="VDV3" s="31"/>
      <c r="VDW3" s="31"/>
      <c r="VDX3" s="31"/>
      <c r="VDY3" s="31"/>
      <c r="VDZ3" s="31"/>
      <c r="VEA3" s="31"/>
      <c r="VEB3" s="31"/>
      <c r="VEC3" s="31"/>
      <c r="VED3" s="31"/>
      <c r="VEE3" s="31"/>
      <c r="VEF3" s="31"/>
      <c r="VEG3" s="31"/>
      <c r="VEH3" s="31"/>
      <c r="VEI3" s="31"/>
      <c r="VEJ3" s="31"/>
      <c r="VEK3" s="31"/>
      <c r="VEL3" s="31"/>
      <c r="VEM3" s="31"/>
      <c r="VEN3" s="31"/>
      <c r="VEO3" s="31"/>
      <c r="VEP3" s="31"/>
      <c r="VEQ3" s="31"/>
      <c r="VER3" s="31"/>
      <c r="VES3" s="31"/>
      <c r="VET3" s="31"/>
      <c r="VEU3" s="31"/>
      <c r="VEV3" s="31"/>
      <c r="VEW3" s="31"/>
      <c r="VEX3" s="31"/>
      <c r="VEY3" s="31"/>
      <c r="VEZ3" s="31"/>
      <c r="VFA3" s="31"/>
      <c r="VFB3" s="31"/>
      <c r="VFC3" s="31"/>
      <c r="VFD3" s="31"/>
      <c r="VFE3" s="31"/>
      <c r="VFF3" s="31"/>
      <c r="VFG3" s="31"/>
      <c r="VFH3" s="31"/>
      <c r="VFI3" s="31"/>
      <c r="VFJ3" s="31"/>
      <c r="VFK3" s="31"/>
      <c r="VFL3" s="31"/>
      <c r="VFM3" s="31"/>
      <c r="VFN3" s="31"/>
      <c r="VFO3" s="31"/>
      <c r="VFP3" s="31"/>
      <c r="VFQ3" s="31"/>
      <c r="VFR3" s="31"/>
      <c r="VFS3" s="31"/>
      <c r="VFT3" s="31"/>
      <c r="VFU3" s="31"/>
      <c r="VFV3" s="31"/>
      <c r="VFW3" s="31"/>
      <c r="VFX3" s="31"/>
      <c r="VFY3" s="31"/>
      <c r="VFZ3" s="31"/>
      <c r="VGA3" s="31"/>
      <c r="VGB3" s="31"/>
      <c r="VGC3" s="31"/>
      <c r="VGD3" s="31"/>
      <c r="VGE3" s="31"/>
      <c r="VGF3" s="31"/>
      <c r="VGG3" s="31"/>
      <c r="VGH3" s="31"/>
      <c r="VGI3" s="31"/>
      <c r="VGJ3" s="31"/>
      <c r="VGK3" s="31"/>
      <c r="VGL3" s="31"/>
      <c r="VGM3" s="31"/>
      <c r="VGN3" s="31"/>
      <c r="VGO3" s="31"/>
      <c r="VGP3" s="31"/>
      <c r="VGQ3" s="31"/>
      <c r="VGR3" s="31"/>
      <c r="VGS3" s="31"/>
      <c r="VGT3" s="31"/>
      <c r="VGU3" s="31"/>
      <c r="VGV3" s="31"/>
      <c r="VGW3" s="31"/>
      <c r="VGX3" s="31"/>
      <c r="VGY3" s="31"/>
      <c r="VGZ3" s="31"/>
      <c r="VHA3" s="31"/>
      <c r="VHB3" s="31"/>
      <c r="VHC3" s="31"/>
      <c r="VHD3" s="31"/>
      <c r="VHE3" s="31"/>
      <c r="VHF3" s="31"/>
      <c r="VHG3" s="31"/>
      <c r="VHH3" s="31"/>
      <c r="VHI3" s="31"/>
      <c r="VHJ3" s="31"/>
      <c r="VHK3" s="31"/>
      <c r="VHL3" s="31"/>
      <c r="VHM3" s="31"/>
      <c r="VHN3" s="31"/>
      <c r="VHO3" s="31"/>
      <c r="VHP3" s="31"/>
      <c r="VHQ3" s="31"/>
      <c r="VHR3" s="31"/>
      <c r="VHS3" s="31"/>
      <c r="VHT3" s="31"/>
      <c r="VHU3" s="31"/>
      <c r="VHV3" s="31"/>
      <c r="VHW3" s="31"/>
      <c r="VHX3" s="31"/>
      <c r="VHY3" s="31"/>
      <c r="VHZ3" s="31"/>
      <c r="VIA3" s="31"/>
      <c r="VIB3" s="31"/>
      <c r="VIC3" s="31"/>
      <c r="VID3" s="31"/>
      <c r="VIE3" s="31"/>
      <c r="VIF3" s="31"/>
      <c r="VIG3" s="31"/>
      <c r="VIH3" s="31"/>
      <c r="VII3" s="31"/>
      <c r="VIJ3" s="31"/>
      <c r="VIK3" s="31"/>
      <c r="VIL3" s="31"/>
      <c r="VIM3" s="31"/>
      <c r="VIN3" s="31"/>
      <c r="VIO3" s="31"/>
      <c r="VIP3" s="31"/>
      <c r="VIQ3" s="31"/>
      <c r="VIR3" s="31"/>
      <c r="VIS3" s="31"/>
      <c r="VIT3" s="31"/>
      <c r="VIU3" s="31"/>
      <c r="VIV3" s="31"/>
      <c r="VIW3" s="31"/>
      <c r="VIX3" s="31"/>
      <c r="VIY3" s="31"/>
      <c r="VIZ3" s="31"/>
      <c r="VJA3" s="31"/>
      <c r="VJB3" s="31"/>
      <c r="VJC3" s="31"/>
      <c r="VJD3" s="31"/>
      <c r="VJE3" s="31"/>
      <c r="VJF3" s="31"/>
      <c r="VJG3" s="31"/>
      <c r="VJH3" s="31"/>
      <c r="VJI3" s="31"/>
      <c r="VJJ3" s="31"/>
      <c r="VJK3" s="31"/>
      <c r="VJL3" s="31"/>
      <c r="VJM3" s="31"/>
      <c r="VJN3" s="31"/>
      <c r="VJO3" s="31"/>
      <c r="VJP3" s="31"/>
      <c r="VJQ3" s="31"/>
      <c r="VJR3" s="31"/>
      <c r="VJS3" s="31"/>
      <c r="VJT3" s="31"/>
      <c r="VJU3" s="31"/>
      <c r="VJV3" s="31"/>
      <c r="VJW3" s="31"/>
      <c r="VJX3" s="31"/>
      <c r="VJY3" s="31"/>
      <c r="VJZ3" s="31"/>
      <c r="VKA3" s="31"/>
      <c r="VKB3" s="31"/>
      <c r="VKC3" s="31"/>
      <c r="VKD3" s="31"/>
      <c r="VKE3" s="31"/>
      <c r="VKF3" s="31"/>
      <c r="VKG3" s="31"/>
      <c r="VKH3" s="31"/>
      <c r="VKI3" s="31"/>
      <c r="VKJ3" s="31"/>
      <c r="VKK3" s="31"/>
      <c r="VKL3" s="31"/>
      <c r="VKM3" s="31"/>
      <c r="VKN3" s="31"/>
      <c r="VKO3" s="31"/>
      <c r="VKP3" s="31"/>
      <c r="VKQ3" s="31"/>
      <c r="VKR3" s="31"/>
      <c r="VKS3" s="31"/>
      <c r="VKT3" s="31"/>
      <c r="VKU3" s="31"/>
      <c r="VKV3" s="31"/>
      <c r="VKW3" s="31"/>
      <c r="VKX3" s="31"/>
      <c r="VKY3" s="31"/>
      <c r="VKZ3" s="31"/>
      <c r="VLA3" s="31"/>
      <c r="VLB3" s="31"/>
      <c r="VLC3" s="31"/>
      <c r="VLD3" s="31"/>
      <c r="VLE3" s="31"/>
      <c r="VLF3" s="31"/>
      <c r="VLG3" s="31"/>
      <c r="VLH3" s="31"/>
      <c r="VLI3" s="31"/>
      <c r="VLJ3" s="31"/>
      <c r="VLK3" s="31"/>
      <c r="VLL3" s="31"/>
      <c r="VLM3" s="31"/>
      <c r="VLN3" s="31"/>
      <c r="VLO3" s="31"/>
      <c r="VLP3" s="31"/>
      <c r="VLQ3" s="31"/>
      <c r="VLR3" s="31"/>
      <c r="VLS3" s="31"/>
      <c r="VLT3" s="31"/>
      <c r="VLU3" s="31"/>
      <c r="VLV3" s="31"/>
      <c r="VLW3" s="31"/>
      <c r="VLX3" s="31"/>
      <c r="VLY3" s="31"/>
      <c r="VLZ3" s="31"/>
      <c r="VMA3" s="31"/>
      <c r="VMB3" s="31"/>
      <c r="VMC3" s="31"/>
      <c r="VMD3" s="31"/>
      <c r="VME3" s="31"/>
      <c r="VMF3" s="31"/>
      <c r="VMG3" s="31"/>
      <c r="VMH3" s="31"/>
      <c r="VMI3" s="31"/>
      <c r="VMJ3" s="31"/>
      <c r="VMK3" s="31"/>
      <c r="VML3" s="31"/>
      <c r="VMM3" s="31"/>
      <c r="VMN3" s="31"/>
      <c r="VMO3" s="31"/>
      <c r="VMP3" s="31"/>
      <c r="VMQ3" s="31"/>
      <c r="VMR3" s="31"/>
      <c r="VMS3" s="31"/>
      <c r="VMT3" s="31"/>
      <c r="VMU3" s="31"/>
      <c r="VMV3" s="31"/>
      <c r="VMW3" s="31"/>
      <c r="VMX3" s="31"/>
      <c r="VMY3" s="31"/>
      <c r="VMZ3" s="31"/>
      <c r="VNA3" s="31"/>
      <c r="VNB3" s="31"/>
      <c r="VNC3" s="31"/>
      <c r="VND3" s="31"/>
      <c r="VNE3" s="31"/>
      <c r="VNF3" s="31"/>
      <c r="VNG3" s="31"/>
      <c r="VNH3" s="31"/>
      <c r="VNI3" s="31"/>
      <c r="VNJ3" s="31"/>
      <c r="VNK3" s="31"/>
      <c r="VNL3" s="31"/>
      <c r="VNM3" s="31"/>
      <c r="VNN3" s="31"/>
      <c r="VNO3" s="31"/>
      <c r="VNP3" s="31"/>
      <c r="VNQ3" s="31"/>
      <c r="VNR3" s="31"/>
      <c r="VNS3" s="31"/>
      <c r="VNT3" s="31"/>
      <c r="VNU3" s="31"/>
      <c r="VNV3" s="31"/>
      <c r="VNW3" s="31"/>
      <c r="VNX3" s="31"/>
      <c r="VNY3" s="31"/>
      <c r="VNZ3" s="31"/>
      <c r="VOA3" s="31"/>
      <c r="VOB3" s="31"/>
      <c r="VOC3" s="31"/>
      <c r="VOD3" s="31"/>
      <c r="VOE3" s="31"/>
      <c r="VOF3" s="31"/>
      <c r="VOG3" s="31"/>
      <c r="VOH3" s="31"/>
      <c r="VOI3" s="31"/>
      <c r="VOJ3" s="31"/>
      <c r="VOK3" s="31"/>
      <c r="VOL3" s="31"/>
      <c r="VOM3" s="31"/>
      <c r="VON3" s="31"/>
      <c r="VOO3" s="31"/>
      <c r="VOP3" s="31"/>
      <c r="VOQ3" s="31"/>
      <c r="VOR3" s="31"/>
      <c r="VOS3" s="31"/>
      <c r="VOT3" s="31"/>
      <c r="VOU3" s="31"/>
      <c r="VOV3" s="31"/>
      <c r="VOW3" s="31"/>
      <c r="VOX3" s="31"/>
      <c r="VOY3" s="31"/>
      <c r="VOZ3" s="31"/>
      <c r="VPA3" s="31"/>
      <c r="VPB3" s="31"/>
      <c r="VPC3" s="31"/>
      <c r="VPD3" s="31"/>
      <c r="VPE3" s="31"/>
      <c r="VPF3" s="31"/>
      <c r="VPG3" s="31"/>
      <c r="VPH3" s="31"/>
      <c r="VPI3" s="31"/>
      <c r="VPJ3" s="31"/>
      <c r="VPK3" s="31"/>
      <c r="VPL3" s="31"/>
      <c r="VPM3" s="31"/>
      <c r="VPN3" s="31"/>
      <c r="VPO3" s="31"/>
      <c r="VPP3" s="31"/>
      <c r="VPQ3" s="31"/>
      <c r="VPR3" s="31"/>
      <c r="VPS3" s="31"/>
      <c r="VPT3" s="31"/>
      <c r="VPU3" s="31"/>
      <c r="VPV3" s="31"/>
      <c r="VPW3" s="31"/>
      <c r="VPX3" s="31"/>
      <c r="VPY3" s="31"/>
      <c r="VPZ3" s="31"/>
      <c r="VQA3" s="31"/>
      <c r="VQB3" s="31"/>
      <c r="VQC3" s="31"/>
      <c r="VQD3" s="31"/>
      <c r="VQE3" s="31"/>
      <c r="VQF3" s="31"/>
      <c r="VQG3" s="31"/>
      <c r="VQH3" s="31"/>
      <c r="VQI3" s="31"/>
      <c r="VQJ3" s="31"/>
      <c r="VQK3" s="31"/>
      <c r="VQL3" s="31"/>
      <c r="VQM3" s="31"/>
      <c r="VQN3" s="31"/>
      <c r="VQO3" s="31"/>
      <c r="VQP3" s="31"/>
      <c r="VQQ3" s="31"/>
      <c r="VQR3" s="31"/>
      <c r="VQS3" s="31"/>
      <c r="VQT3" s="31"/>
      <c r="VQU3" s="31"/>
      <c r="VQV3" s="31"/>
      <c r="VQW3" s="31"/>
      <c r="VQX3" s="31"/>
      <c r="VQY3" s="31"/>
      <c r="VQZ3" s="31"/>
      <c r="VRA3" s="31"/>
      <c r="VRB3" s="31"/>
      <c r="VRC3" s="31"/>
      <c r="VRD3" s="31"/>
      <c r="VRE3" s="31"/>
      <c r="VRF3" s="31"/>
      <c r="VRG3" s="31"/>
      <c r="VRH3" s="31"/>
      <c r="VRI3" s="31"/>
      <c r="VRJ3" s="31"/>
      <c r="VRK3" s="31"/>
      <c r="VRL3" s="31"/>
      <c r="VRM3" s="31"/>
      <c r="VRN3" s="31"/>
      <c r="VRO3" s="31"/>
      <c r="VRP3" s="31"/>
      <c r="VRQ3" s="31"/>
      <c r="VRR3" s="31"/>
      <c r="VRS3" s="31"/>
      <c r="VRT3" s="31"/>
      <c r="VRU3" s="31"/>
      <c r="VRV3" s="31"/>
      <c r="VRW3" s="31"/>
      <c r="VRX3" s="31"/>
      <c r="VRY3" s="31"/>
      <c r="VRZ3" s="31"/>
      <c r="VSA3" s="31"/>
      <c r="VSB3" s="31"/>
      <c r="VSC3" s="31"/>
      <c r="VSD3" s="31"/>
      <c r="VSE3" s="31"/>
      <c r="VSF3" s="31"/>
      <c r="VSG3" s="31"/>
      <c r="VSH3" s="31"/>
      <c r="VSI3" s="31"/>
      <c r="VSJ3" s="31"/>
      <c r="VSK3" s="31"/>
      <c r="VSL3" s="31"/>
      <c r="VSM3" s="31"/>
      <c r="VSN3" s="31"/>
      <c r="VSO3" s="31"/>
      <c r="VSP3" s="31"/>
      <c r="VSQ3" s="31"/>
      <c r="VSR3" s="31"/>
      <c r="VSS3" s="31"/>
      <c r="VST3" s="31"/>
      <c r="VSU3" s="31"/>
      <c r="VSV3" s="31"/>
      <c r="VSW3" s="31"/>
      <c r="VSX3" s="31"/>
      <c r="VSY3" s="31"/>
      <c r="VSZ3" s="31"/>
      <c r="VTA3" s="31"/>
      <c r="VTB3" s="31"/>
      <c r="VTC3" s="31"/>
      <c r="VTD3" s="31"/>
      <c r="VTE3" s="31"/>
      <c r="VTF3" s="31"/>
      <c r="VTG3" s="31"/>
      <c r="VTH3" s="31"/>
      <c r="VTI3" s="31"/>
      <c r="VTJ3" s="31"/>
      <c r="VTK3" s="31"/>
      <c r="VTL3" s="31"/>
      <c r="VTM3" s="31"/>
      <c r="VTN3" s="31"/>
      <c r="VTO3" s="31"/>
      <c r="VTP3" s="31"/>
      <c r="VTQ3" s="31"/>
      <c r="VTR3" s="31"/>
      <c r="VTS3" s="31"/>
      <c r="VTT3" s="31"/>
      <c r="VTU3" s="31"/>
      <c r="VTV3" s="31"/>
      <c r="VTW3" s="31"/>
      <c r="VTX3" s="31"/>
      <c r="VTY3" s="31"/>
      <c r="VTZ3" s="31"/>
      <c r="VUA3" s="31"/>
      <c r="VUB3" s="31"/>
      <c r="VUC3" s="31"/>
      <c r="VUD3" s="31"/>
      <c r="VUE3" s="31"/>
      <c r="VUF3" s="31"/>
      <c r="VUG3" s="31"/>
      <c r="VUH3" s="31"/>
      <c r="VUI3" s="31"/>
      <c r="VUJ3" s="31"/>
      <c r="VUK3" s="31"/>
      <c r="VUL3" s="31"/>
      <c r="VUM3" s="31"/>
      <c r="VUN3" s="31"/>
      <c r="VUO3" s="31"/>
      <c r="VUP3" s="31"/>
      <c r="VUQ3" s="31"/>
      <c r="VUR3" s="31"/>
      <c r="VUS3" s="31"/>
      <c r="VUT3" s="31"/>
      <c r="VUU3" s="31"/>
      <c r="VUV3" s="31"/>
      <c r="VUW3" s="31"/>
      <c r="VUX3" s="31"/>
      <c r="VUY3" s="31"/>
      <c r="VUZ3" s="31"/>
      <c r="VVA3" s="31"/>
      <c r="VVB3" s="31"/>
      <c r="VVC3" s="31"/>
      <c r="VVD3" s="31"/>
      <c r="VVE3" s="31"/>
      <c r="VVF3" s="31"/>
      <c r="VVG3" s="31"/>
      <c r="VVH3" s="31"/>
      <c r="VVI3" s="31"/>
      <c r="VVJ3" s="31"/>
      <c r="VVK3" s="31"/>
      <c r="VVL3" s="31"/>
      <c r="VVM3" s="31"/>
      <c r="VVN3" s="31"/>
      <c r="VVO3" s="31"/>
      <c r="VVP3" s="31"/>
      <c r="VVQ3" s="31"/>
      <c r="VVR3" s="31"/>
      <c r="VVS3" s="31"/>
      <c r="VVT3" s="31"/>
      <c r="VVU3" s="31"/>
      <c r="VVV3" s="31"/>
      <c r="VVW3" s="31"/>
      <c r="VVX3" s="31"/>
      <c r="VVY3" s="31"/>
      <c r="VVZ3" s="31"/>
      <c r="VWA3" s="31"/>
      <c r="VWB3" s="31"/>
      <c r="VWC3" s="31"/>
      <c r="VWD3" s="31"/>
      <c r="VWE3" s="31"/>
      <c r="VWF3" s="31"/>
      <c r="VWG3" s="31"/>
      <c r="VWH3" s="31"/>
      <c r="VWI3" s="31"/>
      <c r="VWJ3" s="31"/>
      <c r="VWK3" s="31"/>
      <c r="VWL3" s="31"/>
      <c r="VWM3" s="31"/>
      <c r="VWN3" s="31"/>
      <c r="VWO3" s="31"/>
      <c r="VWP3" s="31"/>
      <c r="VWQ3" s="31"/>
      <c r="VWR3" s="31"/>
      <c r="VWS3" s="31"/>
      <c r="VWT3" s="31"/>
      <c r="VWU3" s="31"/>
      <c r="VWV3" s="31"/>
      <c r="VWW3" s="31"/>
      <c r="VWX3" s="31"/>
      <c r="VWY3" s="31"/>
      <c r="VWZ3" s="31"/>
      <c r="VXA3" s="31"/>
      <c r="VXB3" s="31"/>
      <c r="VXC3" s="31"/>
      <c r="VXD3" s="31"/>
      <c r="VXE3" s="31"/>
      <c r="VXF3" s="31"/>
      <c r="VXG3" s="31"/>
      <c r="VXH3" s="31"/>
      <c r="VXI3" s="31"/>
      <c r="VXJ3" s="31"/>
      <c r="VXK3" s="31"/>
      <c r="VXL3" s="31"/>
      <c r="VXM3" s="31"/>
      <c r="VXN3" s="31"/>
      <c r="VXO3" s="31"/>
      <c r="VXP3" s="31"/>
      <c r="VXQ3" s="31"/>
      <c r="VXR3" s="31"/>
      <c r="VXS3" s="31"/>
      <c r="VXT3" s="31"/>
      <c r="VXU3" s="31"/>
      <c r="VXV3" s="31"/>
      <c r="VXW3" s="31"/>
      <c r="VXX3" s="31"/>
      <c r="VXY3" s="31"/>
      <c r="VXZ3" s="31"/>
      <c r="VYA3" s="31"/>
      <c r="VYB3" s="31"/>
      <c r="VYC3" s="31"/>
      <c r="VYD3" s="31"/>
      <c r="VYE3" s="31"/>
      <c r="VYF3" s="31"/>
      <c r="VYG3" s="31"/>
      <c r="VYH3" s="31"/>
      <c r="VYI3" s="31"/>
      <c r="VYJ3" s="31"/>
      <c r="VYK3" s="31"/>
      <c r="VYL3" s="31"/>
      <c r="VYM3" s="31"/>
      <c r="VYN3" s="31"/>
      <c r="VYO3" s="31"/>
      <c r="VYP3" s="31"/>
      <c r="VYQ3" s="31"/>
      <c r="VYR3" s="31"/>
      <c r="VYS3" s="31"/>
      <c r="VYT3" s="31"/>
      <c r="VYU3" s="31"/>
      <c r="VYV3" s="31"/>
      <c r="VYW3" s="31"/>
      <c r="VYX3" s="31"/>
      <c r="VYY3" s="31"/>
      <c r="VYZ3" s="31"/>
      <c r="VZA3" s="31"/>
      <c r="VZB3" s="31"/>
      <c r="VZC3" s="31"/>
      <c r="VZD3" s="31"/>
      <c r="VZE3" s="31"/>
      <c r="VZF3" s="31"/>
      <c r="VZG3" s="31"/>
      <c r="VZH3" s="31"/>
      <c r="VZI3" s="31"/>
      <c r="VZJ3" s="31"/>
      <c r="VZK3" s="31"/>
      <c r="VZL3" s="31"/>
      <c r="VZM3" s="31"/>
      <c r="VZN3" s="31"/>
      <c r="VZO3" s="31"/>
      <c r="VZP3" s="31"/>
      <c r="VZQ3" s="31"/>
      <c r="VZR3" s="31"/>
      <c r="VZS3" s="31"/>
      <c r="VZT3" s="31"/>
      <c r="VZU3" s="31"/>
      <c r="VZV3" s="31"/>
      <c r="VZW3" s="31"/>
      <c r="VZX3" s="31"/>
      <c r="VZY3" s="31"/>
      <c r="VZZ3" s="31"/>
      <c r="WAA3" s="31"/>
      <c r="WAB3" s="31"/>
      <c r="WAC3" s="31"/>
      <c r="WAD3" s="31"/>
      <c r="WAE3" s="31"/>
      <c r="WAF3" s="31"/>
      <c r="WAG3" s="31"/>
      <c r="WAH3" s="31"/>
      <c r="WAI3" s="31"/>
      <c r="WAJ3" s="31"/>
      <c r="WAK3" s="31"/>
      <c r="WAL3" s="31"/>
      <c r="WAM3" s="31"/>
      <c r="WAN3" s="31"/>
      <c r="WAO3" s="31"/>
      <c r="WAP3" s="31"/>
      <c r="WAQ3" s="31"/>
      <c r="WAR3" s="31"/>
      <c r="WAS3" s="31"/>
      <c r="WAT3" s="31"/>
      <c r="WAU3" s="31"/>
      <c r="WAV3" s="31"/>
      <c r="WAW3" s="31"/>
      <c r="WAX3" s="31"/>
      <c r="WAY3" s="31"/>
      <c r="WAZ3" s="31"/>
      <c r="WBA3" s="31"/>
      <c r="WBB3" s="31"/>
      <c r="WBC3" s="31"/>
      <c r="WBD3" s="31"/>
      <c r="WBE3" s="31"/>
      <c r="WBF3" s="31"/>
      <c r="WBG3" s="31"/>
      <c r="WBH3" s="31"/>
      <c r="WBI3" s="31"/>
      <c r="WBJ3" s="31"/>
      <c r="WBK3" s="31"/>
      <c r="WBL3" s="31"/>
      <c r="WBM3" s="31"/>
      <c r="WBN3" s="31"/>
      <c r="WBO3" s="31"/>
      <c r="WBP3" s="31"/>
      <c r="WBQ3" s="31"/>
      <c r="WBR3" s="31"/>
      <c r="WBS3" s="31"/>
      <c r="WBT3" s="31"/>
      <c r="WBU3" s="31"/>
      <c r="WBV3" s="31"/>
      <c r="WBW3" s="31"/>
      <c r="WBX3" s="31"/>
      <c r="WBY3" s="31"/>
      <c r="WBZ3" s="31"/>
      <c r="WCA3" s="31"/>
      <c r="WCB3" s="31"/>
      <c r="WCC3" s="31"/>
      <c r="WCD3" s="31"/>
      <c r="WCE3" s="31"/>
      <c r="WCF3" s="31"/>
      <c r="WCG3" s="31"/>
      <c r="WCH3" s="31"/>
      <c r="WCI3" s="31"/>
      <c r="WCJ3" s="31"/>
      <c r="WCK3" s="31"/>
      <c r="WCL3" s="31"/>
      <c r="WCM3" s="31"/>
      <c r="WCN3" s="31"/>
      <c r="WCO3" s="31"/>
      <c r="WCP3" s="31"/>
      <c r="WCQ3" s="31"/>
      <c r="WCR3" s="31"/>
      <c r="WCS3" s="31"/>
      <c r="WCT3" s="31"/>
      <c r="WCU3" s="31"/>
      <c r="WCV3" s="31"/>
      <c r="WCW3" s="31"/>
      <c r="WCX3" s="31"/>
      <c r="WCY3" s="31"/>
      <c r="WCZ3" s="31"/>
      <c r="WDA3" s="31"/>
      <c r="WDB3" s="31"/>
      <c r="WDC3" s="31"/>
      <c r="WDD3" s="31"/>
      <c r="WDE3" s="31"/>
      <c r="WDF3" s="31"/>
      <c r="WDG3" s="31"/>
      <c r="WDH3" s="31"/>
      <c r="WDI3" s="31"/>
      <c r="WDJ3" s="31"/>
      <c r="WDK3" s="31"/>
      <c r="WDL3" s="31"/>
      <c r="WDM3" s="31"/>
      <c r="WDN3" s="31"/>
      <c r="WDO3" s="31"/>
      <c r="WDP3" s="31"/>
      <c r="WDQ3" s="31"/>
      <c r="WDR3" s="31"/>
      <c r="WDS3" s="31"/>
      <c r="WDT3" s="31"/>
      <c r="WDU3" s="31"/>
      <c r="WDV3" s="31"/>
      <c r="WDW3" s="31"/>
      <c r="WDX3" s="31"/>
      <c r="WDY3" s="31"/>
      <c r="WDZ3" s="31"/>
      <c r="WEA3" s="31"/>
      <c r="WEB3" s="31"/>
      <c r="WEC3" s="31"/>
      <c r="WED3" s="31"/>
      <c r="WEE3" s="31"/>
      <c r="WEF3" s="31"/>
      <c r="WEG3" s="31"/>
      <c r="WEH3" s="31"/>
      <c r="WEI3" s="31"/>
      <c r="WEJ3" s="31"/>
      <c r="WEK3" s="31"/>
      <c r="WEL3" s="31"/>
      <c r="WEM3" s="31"/>
      <c r="WEN3" s="31"/>
      <c r="WEO3" s="31"/>
      <c r="WEP3" s="31"/>
      <c r="WEQ3" s="31"/>
      <c r="WER3" s="31"/>
      <c r="WES3" s="31"/>
      <c r="WET3" s="31"/>
      <c r="WEU3" s="31"/>
      <c r="WEV3" s="31"/>
      <c r="WEW3" s="31"/>
      <c r="WEX3" s="31"/>
      <c r="WEY3" s="31"/>
      <c r="WEZ3" s="31"/>
      <c r="WFA3" s="31"/>
      <c r="WFB3" s="31"/>
      <c r="WFC3" s="31"/>
      <c r="WFD3" s="31"/>
      <c r="WFE3" s="31"/>
      <c r="WFF3" s="31"/>
      <c r="WFG3" s="31"/>
      <c r="WFH3" s="31"/>
      <c r="WFI3" s="31"/>
      <c r="WFJ3" s="31"/>
      <c r="WFK3" s="31"/>
      <c r="WFL3" s="31"/>
      <c r="WFM3" s="31"/>
      <c r="WFN3" s="31"/>
      <c r="WFO3" s="31"/>
      <c r="WFP3" s="31"/>
      <c r="WFQ3" s="31"/>
      <c r="WFR3" s="31"/>
      <c r="WFS3" s="31"/>
      <c r="WFT3" s="31"/>
      <c r="WFU3" s="31"/>
      <c r="WFV3" s="31"/>
      <c r="WFW3" s="31"/>
      <c r="WFX3" s="31"/>
      <c r="WFY3" s="31"/>
      <c r="WFZ3" s="31"/>
      <c r="WGA3" s="31"/>
      <c r="WGB3" s="31"/>
      <c r="WGC3" s="31"/>
      <c r="WGD3" s="31"/>
      <c r="WGE3" s="31"/>
      <c r="WGF3" s="31"/>
      <c r="WGG3" s="31"/>
      <c r="WGH3" s="31"/>
      <c r="WGI3" s="31"/>
      <c r="WGJ3" s="31"/>
      <c r="WGK3" s="31"/>
      <c r="WGL3" s="31"/>
      <c r="WGM3" s="31"/>
      <c r="WGN3" s="31"/>
      <c r="WGO3" s="31"/>
      <c r="WGP3" s="31"/>
      <c r="WGQ3" s="31"/>
      <c r="WGR3" s="31"/>
      <c r="WGS3" s="31"/>
      <c r="WGT3" s="31"/>
      <c r="WGU3" s="31"/>
      <c r="WGV3" s="31"/>
      <c r="WGW3" s="31"/>
      <c r="WGX3" s="31"/>
      <c r="WGY3" s="31"/>
      <c r="WGZ3" s="31"/>
      <c r="WHA3" s="31"/>
      <c r="WHB3" s="31"/>
      <c r="WHC3" s="31"/>
      <c r="WHD3" s="31"/>
      <c r="WHE3" s="31"/>
      <c r="WHF3" s="31"/>
      <c r="WHG3" s="31"/>
      <c r="WHH3" s="31"/>
      <c r="WHI3" s="31"/>
      <c r="WHJ3" s="31"/>
      <c r="WHK3" s="31"/>
      <c r="WHL3" s="31"/>
      <c r="WHM3" s="31"/>
      <c r="WHN3" s="31"/>
      <c r="WHO3" s="31"/>
      <c r="WHP3" s="31"/>
      <c r="WHQ3" s="31"/>
      <c r="WHR3" s="31"/>
      <c r="WHS3" s="31"/>
      <c r="WHT3" s="31"/>
      <c r="WHU3" s="31"/>
      <c r="WHV3" s="31"/>
      <c r="WHW3" s="31"/>
      <c r="WHX3" s="31"/>
      <c r="WHY3" s="31"/>
      <c r="WHZ3" s="31"/>
      <c r="WIA3" s="31"/>
      <c r="WIB3" s="31"/>
      <c r="WIC3" s="31"/>
      <c r="WID3" s="31"/>
      <c r="WIE3" s="31"/>
      <c r="WIF3" s="31"/>
      <c r="WIG3" s="31"/>
      <c r="WIH3" s="31"/>
      <c r="WII3" s="31"/>
      <c r="WIJ3" s="31"/>
      <c r="WIK3" s="31"/>
      <c r="WIL3" s="31"/>
      <c r="WIM3" s="31"/>
      <c r="WIN3" s="31"/>
      <c r="WIO3" s="31"/>
      <c r="WIP3" s="31"/>
      <c r="WIQ3" s="31"/>
      <c r="WIR3" s="31"/>
      <c r="WIS3" s="31"/>
      <c r="WIT3" s="31"/>
      <c r="WIU3" s="31"/>
      <c r="WIV3" s="31"/>
      <c r="WIW3" s="31"/>
      <c r="WIX3" s="31"/>
      <c r="WIY3" s="31"/>
      <c r="WIZ3" s="31"/>
      <c r="WJA3" s="31"/>
      <c r="WJB3" s="31"/>
      <c r="WJC3" s="31"/>
      <c r="WJD3" s="31"/>
      <c r="WJE3" s="31"/>
      <c r="WJF3" s="31"/>
      <c r="WJG3" s="31"/>
      <c r="WJH3" s="31"/>
      <c r="WJI3" s="31"/>
      <c r="WJJ3" s="31"/>
      <c r="WJK3" s="31"/>
      <c r="WJL3" s="31"/>
      <c r="WJM3" s="31"/>
      <c r="WJN3" s="31"/>
      <c r="WJO3" s="31"/>
      <c r="WJP3" s="31"/>
      <c r="WJQ3" s="31"/>
      <c r="WJR3" s="31"/>
      <c r="WJS3" s="31"/>
      <c r="WJT3" s="31"/>
      <c r="WJU3" s="31"/>
      <c r="WJV3" s="31"/>
      <c r="WJW3" s="31"/>
      <c r="WJX3" s="31"/>
      <c r="WJY3" s="31"/>
      <c r="WJZ3" s="31"/>
      <c r="WKA3" s="31"/>
      <c r="WKB3" s="31"/>
      <c r="WKC3" s="31"/>
      <c r="WKD3" s="31"/>
      <c r="WKE3" s="31"/>
      <c r="WKF3" s="31"/>
      <c r="WKG3" s="31"/>
      <c r="WKH3" s="31"/>
      <c r="WKI3" s="31"/>
      <c r="WKJ3" s="31"/>
      <c r="WKK3" s="31"/>
      <c r="WKL3" s="31"/>
      <c r="WKM3" s="31"/>
      <c r="WKN3" s="31"/>
      <c r="WKO3" s="31"/>
      <c r="WKP3" s="31"/>
      <c r="WKQ3" s="31"/>
      <c r="WKR3" s="31"/>
      <c r="WKS3" s="31"/>
      <c r="WKT3" s="31"/>
      <c r="WKU3" s="31"/>
      <c r="WKV3" s="31"/>
      <c r="WKW3" s="31"/>
      <c r="WKX3" s="31"/>
      <c r="WKY3" s="31"/>
      <c r="WKZ3" s="31"/>
      <c r="WLA3" s="31"/>
      <c r="WLB3" s="31"/>
      <c r="WLC3" s="31"/>
      <c r="WLD3" s="31"/>
      <c r="WLE3" s="31"/>
      <c r="WLF3" s="31"/>
      <c r="WLG3" s="31"/>
      <c r="WLH3" s="31"/>
      <c r="WLI3" s="31"/>
      <c r="WLJ3" s="31"/>
      <c r="WLK3" s="31"/>
      <c r="WLL3" s="31"/>
      <c r="WLM3" s="31"/>
      <c r="WLN3" s="31"/>
      <c r="WLO3" s="31"/>
      <c r="WLP3" s="31"/>
      <c r="WLQ3" s="31"/>
      <c r="WLR3" s="31"/>
      <c r="WLS3" s="31"/>
      <c r="WLT3" s="31"/>
      <c r="WLU3" s="31"/>
      <c r="WLV3" s="31"/>
      <c r="WLW3" s="31"/>
      <c r="WLX3" s="31"/>
      <c r="WLY3" s="31"/>
      <c r="WLZ3" s="31"/>
      <c r="WMA3" s="31"/>
      <c r="WMB3" s="31"/>
      <c r="WMC3" s="31"/>
      <c r="WMD3" s="31"/>
      <c r="WME3" s="31"/>
      <c r="WMF3" s="31"/>
      <c r="WMG3" s="31"/>
      <c r="WMH3" s="31"/>
      <c r="WMI3" s="31"/>
      <c r="WMJ3" s="31"/>
      <c r="WMK3" s="31"/>
      <c r="WML3" s="31"/>
      <c r="WMM3" s="31"/>
      <c r="WMN3" s="31"/>
      <c r="WMO3" s="31"/>
      <c r="WMP3" s="31"/>
      <c r="WMQ3" s="31"/>
      <c r="WMR3" s="31"/>
      <c r="WMS3" s="31"/>
      <c r="WMT3" s="31"/>
      <c r="WMU3" s="31"/>
      <c r="WMV3" s="31"/>
      <c r="WMW3" s="31"/>
      <c r="WMX3" s="31"/>
      <c r="WMY3" s="31"/>
      <c r="WMZ3" s="31"/>
      <c r="WNA3" s="31"/>
      <c r="WNB3" s="31"/>
      <c r="WNC3" s="31"/>
      <c r="WND3" s="31"/>
      <c r="WNE3" s="31"/>
      <c r="WNF3" s="31"/>
      <c r="WNG3" s="31"/>
      <c r="WNH3" s="31"/>
      <c r="WNI3" s="31"/>
      <c r="WNJ3" s="31"/>
      <c r="WNK3" s="31"/>
      <c r="WNL3" s="31"/>
      <c r="WNM3" s="31"/>
      <c r="WNN3" s="31"/>
      <c r="WNO3" s="31"/>
      <c r="WNP3" s="31"/>
      <c r="WNQ3" s="31"/>
      <c r="WNR3" s="31"/>
      <c r="WNS3" s="31"/>
      <c r="WNT3" s="31"/>
      <c r="WNU3" s="31"/>
      <c r="WNV3" s="31"/>
      <c r="WNW3" s="31"/>
      <c r="WNX3" s="31"/>
      <c r="WNY3" s="31"/>
      <c r="WNZ3" s="31"/>
      <c r="WOA3" s="31"/>
      <c r="WOB3" s="31"/>
      <c r="WOC3" s="31"/>
      <c r="WOD3" s="31"/>
      <c r="WOE3" s="31"/>
      <c r="WOF3" s="31"/>
      <c r="WOG3" s="31"/>
      <c r="WOH3" s="31"/>
      <c r="WOI3" s="31"/>
      <c r="WOJ3" s="31"/>
      <c r="WOK3" s="31"/>
      <c r="WOL3" s="31"/>
      <c r="WOM3" s="31"/>
      <c r="WON3" s="31"/>
      <c r="WOO3" s="31"/>
      <c r="WOP3" s="31"/>
      <c r="WOQ3" s="31"/>
      <c r="WOR3" s="31"/>
      <c r="WOS3" s="31"/>
      <c r="WOT3" s="31"/>
      <c r="WOU3" s="31"/>
      <c r="WOV3" s="31"/>
      <c r="WOW3" s="31"/>
      <c r="WOX3" s="31"/>
      <c r="WOY3" s="31"/>
      <c r="WOZ3" s="31"/>
      <c r="WPA3" s="31"/>
      <c r="WPB3" s="31"/>
      <c r="WPC3" s="31"/>
      <c r="WPD3" s="31"/>
      <c r="WPE3" s="31"/>
      <c r="WPF3" s="31"/>
      <c r="WPG3" s="31"/>
      <c r="WPH3" s="31"/>
      <c r="WPI3" s="31"/>
      <c r="WPJ3" s="31"/>
      <c r="WPK3" s="31"/>
      <c r="WPL3" s="31"/>
      <c r="WPM3" s="31"/>
      <c r="WPN3" s="31"/>
      <c r="WPO3" s="31"/>
      <c r="WPP3" s="31"/>
      <c r="WPQ3" s="31"/>
      <c r="WPR3" s="31"/>
      <c r="WPS3" s="31"/>
      <c r="WPT3" s="31"/>
      <c r="WPU3" s="31"/>
      <c r="WPV3" s="31"/>
      <c r="WPW3" s="31"/>
      <c r="WPX3" s="31"/>
      <c r="WPY3" s="31"/>
      <c r="WPZ3" s="31"/>
      <c r="WQA3" s="31"/>
      <c r="WQB3" s="31"/>
      <c r="WQC3" s="31"/>
      <c r="WQD3" s="31"/>
      <c r="WQE3" s="31"/>
      <c r="WQF3" s="31"/>
      <c r="WQG3" s="31"/>
      <c r="WQH3" s="31"/>
      <c r="WQI3" s="31"/>
      <c r="WQJ3" s="31"/>
      <c r="WQK3" s="31"/>
      <c r="WQL3" s="31"/>
      <c r="WQM3" s="31"/>
      <c r="WQN3" s="31"/>
      <c r="WQO3" s="31"/>
      <c r="WQP3" s="31"/>
      <c r="WQQ3" s="31"/>
      <c r="WQR3" s="31"/>
      <c r="WQS3" s="31"/>
      <c r="WQT3" s="31"/>
      <c r="WQU3" s="31"/>
      <c r="WQV3" s="31"/>
      <c r="WQW3" s="31"/>
      <c r="WQX3" s="31"/>
      <c r="WQY3" s="31"/>
      <c r="WQZ3" s="31"/>
      <c r="WRA3" s="31"/>
      <c r="WRB3" s="31"/>
      <c r="WRC3" s="31"/>
      <c r="WRD3" s="31"/>
      <c r="WRE3" s="31"/>
      <c r="WRF3" s="31"/>
      <c r="WRG3" s="31"/>
      <c r="WRH3" s="31"/>
      <c r="WRI3" s="31"/>
      <c r="WRJ3" s="31"/>
      <c r="WRK3" s="31"/>
      <c r="WRL3" s="31"/>
      <c r="WRM3" s="31"/>
      <c r="WRN3" s="31"/>
      <c r="WRO3" s="31"/>
      <c r="WRP3" s="31"/>
      <c r="WRQ3" s="31"/>
      <c r="WRR3" s="31"/>
      <c r="WRS3" s="31"/>
      <c r="WRT3" s="31"/>
      <c r="WRU3" s="31"/>
      <c r="WRV3" s="31"/>
      <c r="WRW3" s="31"/>
      <c r="WRX3" s="31"/>
      <c r="WRY3" s="31"/>
      <c r="WRZ3" s="31"/>
      <c r="WSA3" s="31"/>
      <c r="WSB3" s="31"/>
      <c r="WSC3" s="31"/>
      <c r="WSD3" s="31"/>
      <c r="WSE3" s="31"/>
      <c r="WSF3" s="31"/>
      <c r="WSG3" s="31"/>
      <c r="WSH3" s="31"/>
      <c r="WSI3" s="31"/>
      <c r="WSJ3" s="31"/>
      <c r="WSK3" s="31"/>
      <c r="WSL3" s="31"/>
      <c r="WSM3" s="31"/>
      <c r="WSN3" s="31"/>
      <c r="WSO3" s="31"/>
      <c r="WSP3" s="31"/>
      <c r="WSQ3" s="31"/>
      <c r="WSR3" s="31"/>
      <c r="WSS3" s="31"/>
      <c r="WST3" s="31"/>
      <c r="WSU3" s="31"/>
      <c r="WSV3" s="31"/>
      <c r="WSW3" s="31"/>
      <c r="WSX3" s="31"/>
      <c r="WSY3" s="31"/>
      <c r="WSZ3" s="31"/>
      <c r="WTA3" s="31"/>
      <c r="WTB3" s="31"/>
      <c r="WTC3" s="31"/>
      <c r="WTD3" s="31"/>
      <c r="WTE3" s="31"/>
      <c r="WTF3" s="31"/>
      <c r="WTG3" s="31"/>
      <c r="WTH3" s="31"/>
      <c r="WTI3" s="31"/>
      <c r="WTJ3" s="31"/>
      <c r="WTK3" s="31"/>
      <c r="WTL3" s="31"/>
      <c r="WTM3" s="31"/>
      <c r="WTN3" s="31"/>
      <c r="WTO3" s="31"/>
      <c r="WTP3" s="31"/>
      <c r="WTQ3" s="31"/>
      <c r="WTR3" s="31"/>
      <c r="WTS3" s="31"/>
      <c r="WTT3" s="31"/>
      <c r="WTU3" s="31"/>
      <c r="WTV3" s="31"/>
      <c r="WTW3" s="31"/>
      <c r="WTX3" s="31"/>
      <c r="WTY3" s="31"/>
      <c r="WTZ3" s="31"/>
      <c r="WUA3" s="31"/>
      <c r="WUB3" s="31"/>
      <c r="WUC3" s="31"/>
      <c r="WUD3" s="31"/>
      <c r="WUE3" s="31"/>
      <c r="WUF3" s="31"/>
      <c r="WUG3" s="31"/>
      <c r="WUH3" s="31"/>
      <c r="WUI3" s="31"/>
      <c r="WUJ3" s="31"/>
      <c r="WUK3" s="31"/>
      <c r="WUL3" s="31"/>
      <c r="WUM3" s="31"/>
      <c r="WUN3" s="31"/>
      <c r="WUO3" s="31"/>
      <c r="WUP3" s="31"/>
      <c r="WUQ3" s="31"/>
      <c r="WUR3" s="31"/>
      <c r="WUS3" s="31"/>
      <c r="WUT3" s="31"/>
      <c r="WUU3" s="31"/>
      <c r="WUV3" s="31"/>
      <c r="WUW3" s="31"/>
      <c r="WUX3" s="31"/>
      <c r="WUY3" s="31"/>
      <c r="WUZ3" s="31"/>
      <c r="WVA3" s="31"/>
      <c r="WVB3" s="31"/>
      <c r="WVC3" s="31"/>
      <c r="WVD3" s="31"/>
      <c r="WVE3" s="31"/>
      <c r="WVF3" s="31"/>
      <c r="WVG3" s="31"/>
      <c r="WVH3" s="31"/>
      <c r="WVI3" s="31"/>
      <c r="WVJ3" s="31"/>
      <c r="WVK3" s="31"/>
      <c r="WVL3" s="31"/>
      <c r="WVM3" s="31"/>
      <c r="WVN3" s="31"/>
      <c r="WVO3" s="31"/>
      <c r="WVP3" s="31"/>
      <c r="WVQ3" s="31"/>
      <c r="WVR3" s="31"/>
      <c r="WVS3" s="31"/>
      <c r="WVT3" s="31"/>
      <c r="WVU3" s="31"/>
      <c r="WVV3" s="31"/>
      <c r="WVW3" s="31"/>
      <c r="WVX3" s="31"/>
      <c r="WVY3" s="31"/>
      <c r="WVZ3" s="31"/>
      <c r="WWA3" s="31"/>
      <c r="WWB3" s="31"/>
      <c r="WWC3" s="31"/>
      <c r="WWD3" s="31"/>
      <c r="WWE3" s="31"/>
      <c r="WWF3" s="31"/>
      <c r="WWG3" s="31"/>
      <c r="WWH3" s="31"/>
      <c r="WWI3" s="31"/>
      <c r="WWJ3" s="31"/>
      <c r="WWK3" s="31"/>
      <c r="WWL3" s="31"/>
      <c r="WWM3" s="31"/>
      <c r="WWN3" s="31"/>
      <c r="WWO3" s="31"/>
      <c r="WWP3" s="31"/>
      <c r="WWQ3" s="31"/>
      <c r="WWR3" s="31"/>
      <c r="WWS3" s="31"/>
      <c r="WWT3" s="31"/>
      <c r="WWU3" s="31"/>
      <c r="WWV3" s="31"/>
      <c r="WWW3" s="31"/>
      <c r="WWX3" s="31"/>
      <c r="WWY3" s="31"/>
      <c r="WWZ3" s="31"/>
      <c r="WXA3" s="31"/>
      <c r="WXB3" s="31"/>
      <c r="WXC3" s="31"/>
      <c r="WXD3" s="31"/>
      <c r="WXE3" s="31"/>
      <c r="WXF3" s="31"/>
      <c r="WXG3" s="31"/>
      <c r="WXH3" s="31"/>
      <c r="WXI3" s="31"/>
      <c r="WXJ3" s="31"/>
      <c r="WXK3" s="31"/>
      <c r="WXL3" s="31"/>
      <c r="WXM3" s="31"/>
      <c r="WXN3" s="31"/>
      <c r="WXO3" s="31"/>
      <c r="WXP3" s="31"/>
      <c r="WXQ3" s="31"/>
      <c r="WXR3" s="31"/>
      <c r="WXS3" s="31"/>
      <c r="WXT3" s="31"/>
      <c r="WXU3" s="31"/>
      <c r="WXV3" s="31"/>
      <c r="WXW3" s="31"/>
      <c r="WXX3" s="31"/>
      <c r="WXY3" s="31"/>
      <c r="WXZ3" s="31"/>
      <c r="WYA3" s="31"/>
      <c r="WYB3" s="31"/>
      <c r="WYC3" s="31"/>
      <c r="WYD3" s="31"/>
      <c r="WYE3" s="31"/>
      <c r="WYF3" s="31"/>
      <c r="WYG3" s="31"/>
      <c r="WYH3" s="31"/>
      <c r="WYI3" s="31"/>
      <c r="WYJ3" s="31"/>
      <c r="WYK3" s="31"/>
      <c r="WYL3" s="31"/>
      <c r="WYM3" s="31"/>
      <c r="WYN3" s="31"/>
      <c r="WYO3" s="31"/>
      <c r="WYP3" s="31"/>
      <c r="WYQ3" s="31"/>
      <c r="WYR3" s="31"/>
      <c r="WYS3" s="31"/>
      <c r="WYT3" s="31"/>
      <c r="WYU3" s="31"/>
      <c r="WYV3" s="31"/>
      <c r="WYW3" s="31"/>
      <c r="WYX3" s="31"/>
      <c r="WYY3" s="31"/>
      <c r="WYZ3" s="31"/>
      <c r="WZA3" s="31"/>
      <c r="WZB3" s="31"/>
      <c r="WZC3" s="31"/>
      <c r="WZD3" s="31"/>
      <c r="WZE3" s="31"/>
      <c r="WZF3" s="31"/>
      <c r="WZG3" s="31"/>
      <c r="WZH3" s="31"/>
      <c r="WZI3" s="31"/>
      <c r="WZJ3" s="31"/>
      <c r="WZK3" s="31"/>
      <c r="WZL3" s="31"/>
      <c r="WZM3" s="31"/>
      <c r="WZN3" s="31"/>
      <c r="WZO3" s="31"/>
      <c r="WZP3" s="31"/>
      <c r="WZQ3" s="31"/>
      <c r="WZR3" s="31"/>
      <c r="WZS3" s="31"/>
      <c r="WZT3" s="31"/>
      <c r="WZU3" s="31"/>
      <c r="WZV3" s="31"/>
      <c r="WZW3" s="31"/>
      <c r="WZX3" s="31"/>
      <c r="WZY3" s="31"/>
      <c r="WZZ3" s="31"/>
      <c r="XAA3" s="31"/>
      <c r="XAB3" s="31"/>
      <c r="XAC3" s="31"/>
      <c r="XAD3" s="31"/>
      <c r="XAE3" s="31"/>
      <c r="XAF3" s="31"/>
      <c r="XAG3" s="31"/>
      <c r="XAH3" s="31"/>
      <c r="XAI3" s="31"/>
      <c r="XAJ3" s="31"/>
      <c r="XAK3" s="31"/>
      <c r="XAL3" s="31"/>
      <c r="XAM3" s="31"/>
      <c r="XAN3" s="31"/>
      <c r="XAO3" s="31"/>
      <c r="XAP3" s="31"/>
      <c r="XAQ3" s="31"/>
      <c r="XAR3" s="31"/>
      <c r="XAS3" s="31"/>
      <c r="XAT3" s="31"/>
      <c r="XAU3" s="31"/>
      <c r="XAV3" s="31"/>
      <c r="XAW3" s="31"/>
      <c r="XAX3" s="31"/>
      <c r="XAY3" s="31"/>
      <c r="XAZ3" s="31"/>
      <c r="XBA3" s="31"/>
      <c r="XBB3" s="31"/>
      <c r="XBC3" s="31"/>
      <c r="XBD3" s="31"/>
      <c r="XBE3" s="31"/>
      <c r="XBF3" s="31"/>
      <c r="XBG3" s="31"/>
      <c r="XBH3" s="31"/>
      <c r="XBI3" s="31"/>
      <c r="XBJ3" s="31"/>
      <c r="XBK3" s="31"/>
      <c r="XBL3" s="31"/>
      <c r="XBM3" s="31"/>
      <c r="XBN3" s="31"/>
      <c r="XBO3" s="31"/>
      <c r="XBP3" s="31"/>
      <c r="XBQ3" s="31"/>
      <c r="XBR3" s="31"/>
      <c r="XBS3" s="31"/>
      <c r="XBT3" s="31"/>
      <c r="XBU3" s="31"/>
      <c r="XBV3" s="31"/>
      <c r="XBW3" s="31"/>
      <c r="XBX3" s="31"/>
      <c r="XBY3" s="31"/>
      <c r="XBZ3" s="31"/>
      <c r="XCA3" s="31"/>
      <c r="XCB3" s="31"/>
      <c r="XCC3" s="31"/>
      <c r="XCD3" s="31"/>
      <c r="XCE3" s="31"/>
      <c r="XCF3" s="31"/>
      <c r="XCG3" s="31"/>
      <c r="XCH3" s="31"/>
      <c r="XCI3" s="31"/>
      <c r="XCJ3" s="31"/>
      <c r="XCK3" s="31"/>
      <c r="XCL3" s="31"/>
      <c r="XCM3" s="31"/>
      <c r="XCN3" s="31"/>
      <c r="XCO3" s="31"/>
      <c r="XCP3" s="31"/>
      <c r="XCQ3" s="31"/>
      <c r="XCR3" s="31"/>
      <c r="XCS3" s="31"/>
      <c r="XCT3" s="31"/>
      <c r="XCU3" s="31"/>
      <c r="XCV3" s="31"/>
      <c r="XCW3" s="31"/>
      <c r="XCX3" s="31"/>
      <c r="XCY3" s="31"/>
      <c r="XCZ3" s="31"/>
      <c r="XDA3" s="31"/>
      <c r="XDB3" s="31"/>
      <c r="XDC3" s="31"/>
      <c r="XDD3" s="31"/>
      <c r="XDE3" s="31"/>
      <c r="XDF3" s="31"/>
      <c r="XDG3" s="31"/>
      <c r="XDH3" s="31"/>
      <c r="XDI3" s="31"/>
      <c r="XDJ3" s="31"/>
      <c r="XDK3" s="31"/>
      <c r="XDL3" s="31"/>
      <c r="XDM3" s="31"/>
      <c r="XDN3" s="31"/>
      <c r="XDO3" s="31"/>
      <c r="XDP3" s="31"/>
      <c r="XDQ3" s="31"/>
      <c r="XDR3" s="31"/>
      <c r="XDS3" s="31"/>
      <c r="XDT3" s="31"/>
      <c r="XDU3" s="31"/>
      <c r="XDV3" s="31"/>
      <c r="XDW3" s="31"/>
      <c r="XDX3" s="31"/>
      <c r="XDY3" s="31"/>
      <c r="XDZ3" s="31"/>
      <c r="XEA3" s="31"/>
      <c r="XEB3" s="31"/>
      <c r="XEC3" s="31"/>
      <c r="XED3" s="31"/>
      <c r="XEE3" s="31"/>
      <c r="XEF3" s="31"/>
      <c r="XEG3" s="31"/>
      <c r="XEH3" s="31"/>
      <c r="XEI3" s="31"/>
      <c r="XEJ3" s="31"/>
      <c r="XEK3" s="31"/>
      <c r="XEL3" s="31"/>
      <c r="XEM3" s="31"/>
      <c r="XEN3" s="31"/>
      <c r="XEO3" s="31"/>
      <c r="XEP3" s="31"/>
      <c r="XEQ3" s="31"/>
      <c r="XER3" s="31"/>
      <c r="XES3" s="31"/>
      <c r="XET3" s="31"/>
      <c r="XEU3" s="31"/>
      <c r="XEV3" s="31"/>
      <c r="XEW3" s="31"/>
      <c r="XEX3" s="31"/>
      <c r="XEY3" s="31"/>
      <c r="XEZ3" s="31"/>
      <c r="XFA3" s="31"/>
      <c r="XFB3" s="31"/>
    </row>
    <row r="4" ht="39" customHeight="1" spans="1:11">
      <c r="A4" s="23" t="s">
        <v>326</v>
      </c>
      <c r="B4" s="24">
        <v>105975.05</v>
      </c>
      <c r="C4" s="24">
        <v>0</v>
      </c>
      <c r="D4" s="24">
        <f>117038.46+89541.26-105975.05+79.34</f>
        <v>100684.01</v>
      </c>
      <c r="E4" s="24">
        <v>89541.26</v>
      </c>
      <c r="F4" s="24">
        <v>0</v>
      </c>
      <c r="G4" s="24">
        <v>110.34</v>
      </c>
      <c r="H4" s="24">
        <f t="shared" ref="H4:H7" si="0">B4+C4+D4-E4+F4-G4</f>
        <v>117007.46</v>
      </c>
      <c r="I4" s="32"/>
      <c r="J4" s="31"/>
      <c r="K4" s="33"/>
    </row>
    <row r="5" ht="40" customHeight="1" spans="1:12">
      <c r="A5" s="23" t="s">
        <v>67</v>
      </c>
      <c r="B5" s="25">
        <v>3106.2672</v>
      </c>
      <c r="C5" s="24">
        <v>0</v>
      </c>
      <c r="D5" s="25">
        <v>23055.7948</v>
      </c>
      <c r="E5" s="25">
        <v>22749.4316</v>
      </c>
      <c r="F5" s="24">
        <v>0</v>
      </c>
      <c r="G5" s="24">
        <v>0</v>
      </c>
      <c r="H5" s="25">
        <f t="shared" si="0"/>
        <v>3412.6304</v>
      </c>
      <c r="I5" s="28"/>
      <c r="J5" s="31"/>
      <c r="K5" s="33"/>
      <c r="L5" s="34"/>
    </row>
    <row r="6" ht="30" customHeight="1" spans="1:11">
      <c r="A6" s="23" t="s">
        <v>68</v>
      </c>
      <c r="B6" s="25">
        <v>65.4948</v>
      </c>
      <c r="C6" s="24">
        <v>0</v>
      </c>
      <c r="D6" s="25">
        <v>350.8835</v>
      </c>
      <c r="E6" s="25">
        <v>296.1666</v>
      </c>
      <c r="F6" s="24">
        <v>0</v>
      </c>
      <c r="G6" s="24">
        <v>0</v>
      </c>
      <c r="H6" s="25">
        <f t="shared" si="0"/>
        <v>120.2117</v>
      </c>
      <c r="I6" s="28"/>
      <c r="J6" s="31"/>
      <c r="K6" s="33"/>
    </row>
    <row r="7" ht="30" customHeight="1" spans="1:11">
      <c r="A7" s="23" t="s">
        <v>69</v>
      </c>
      <c r="B7" s="25">
        <v>9.8942</v>
      </c>
      <c r="C7" s="24">
        <v>0</v>
      </c>
      <c r="D7" s="25">
        <v>10.7953</v>
      </c>
      <c r="E7" s="25">
        <v>9.8942</v>
      </c>
      <c r="F7" s="24">
        <v>0</v>
      </c>
      <c r="G7" s="24">
        <v>0</v>
      </c>
      <c r="H7" s="25">
        <f t="shared" si="0"/>
        <v>10.7953</v>
      </c>
      <c r="I7" s="28"/>
      <c r="J7" s="31"/>
      <c r="K7" s="33"/>
    </row>
    <row r="8" ht="30" customHeight="1" spans="1:11">
      <c r="A8" s="23" t="s">
        <v>312</v>
      </c>
      <c r="B8" s="26">
        <v>18640.72</v>
      </c>
      <c r="C8" s="26">
        <v>0</v>
      </c>
      <c r="D8" s="26">
        <f>22914.9+15771.1-18640.72</f>
        <v>20045.28</v>
      </c>
      <c r="E8" s="26">
        <v>15771.1</v>
      </c>
      <c r="F8" s="26">
        <v>0</v>
      </c>
      <c r="G8" s="26">
        <v>0</v>
      </c>
      <c r="H8" s="26">
        <f t="shared" ref="H7:H12" si="1">B8+C8+D8-E8+F8-G8</f>
        <v>22914.9</v>
      </c>
      <c r="I8" s="28"/>
      <c r="J8" s="31"/>
      <c r="K8" s="33"/>
    </row>
    <row r="9" ht="30" customHeight="1" spans="1:11">
      <c r="A9" s="23" t="s">
        <v>327</v>
      </c>
      <c r="B9" s="26">
        <v>23564.72</v>
      </c>
      <c r="C9" s="26">
        <v>0</v>
      </c>
      <c r="D9" s="26">
        <f>16109.378+47728.54-23564.72</f>
        <v>40273.2</v>
      </c>
      <c r="E9" s="26">
        <v>47728.54</v>
      </c>
      <c r="F9" s="26">
        <v>0</v>
      </c>
      <c r="G9" s="26">
        <v>0</v>
      </c>
      <c r="H9" s="26">
        <f t="shared" si="1"/>
        <v>16109.38</v>
      </c>
      <c r="I9" s="28"/>
      <c r="J9" s="31"/>
      <c r="K9" s="33"/>
    </row>
    <row r="10" ht="30" customHeight="1" spans="1:11">
      <c r="A10" s="23" t="s">
        <v>314</v>
      </c>
      <c r="B10" s="26">
        <v>190</v>
      </c>
      <c r="C10" s="26">
        <v>0</v>
      </c>
      <c r="D10" s="27">
        <f>220+323.24+498.76-190</f>
        <v>852</v>
      </c>
      <c r="E10" s="26">
        <v>323.24</v>
      </c>
      <c r="F10" s="26">
        <v>-498.76</v>
      </c>
      <c r="G10" s="26">
        <v>0</v>
      </c>
      <c r="H10" s="26">
        <f t="shared" si="1"/>
        <v>220</v>
      </c>
      <c r="I10" s="28"/>
      <c r="J10" s="31"/>
      <c r="K10" s="33"/>
    </row>
    <row r="11" ht="30" customHeight="1" spans="1:11">
      <c r="A11" s="23" t="s">
        <v>328</v>
      </c>
      <c r="B11" s="26">
        <v>883.36</v>
      </c>
      <c r="C11" s="26">
        <v>0</v>
      </c>
      <c r="D11" s="26">
        <v>52.22</v>
      </c>
      <c r="E11" s="26">
        <v>0</v>
      </c>
      <c r="F11" s="26">
        <v>0</v>
      </c>
      <c r="G11" s="26">
        <v>0</v>
      </c>
      <c r="H11" s="26">
        <f t="shared" si="1"/>
        <v>935.58</v>
      </c>
      <c r="I11" s="28"/>
      <c r="J11" s="31"/>
      <c r="K11" s="33"/>
    </row>
    <row r="12" ht="47" customHeight="1" spans="1:11">
      <c r="A12" s="23" t="s">
        <v>329</v>
      </c>
      <c r="B12" s="26">
        <v>0</v>
      </c>
      <c r="C12" s="26">
        <v>0</v>
      </c>
      <c r="D12" s="26">
        <v>557.72</v>
      </c>
      <c r="E12" s="26">
        <v>557.72</v>
      </c>
      <c r="F12" s="26">
        <v>0</v>
      </c>
      <c r="G12" s="26">
        <v>0</v>
      </c>
      <c r="H12" s="26">
        <f t="shared" si="1"/>
        <v>0</v>
      </c>
      <c r="I12" s="28" t="s">
        <v>330</v>
      </c>
      <c r="J12" s="31"/>
      <c r="K12" s="33"/>
    </row>
    <row r="13" ht="50" customHeight="1" spans="1:11">
      <c r="A13" s="28" t="s">
        <v>331</v>
      </c>
      <c r="B13" s="28"/>
      <c r="C13" s="28"/>
      <c r="D13" s="28"/>
      <c r="E13" s="28"/>
      <c r="F13" s="28"/>
      <c r="G13" s="28"/>
      <c r="H13" s="28"/>
      <c r="I13" s="28"/>
      <c r="J13" s="35"/>
      <c r="K13" s="35"/>
    </row>
    <row r="18" customHeight="1" spans="7:7">
      <c r="G18" s="29"/>
    </row>
  </sheetData>
  <mergeCells count="3">
    <mergeCell ref="A1:I1"/>
    <mergeCell ref="A2:I2"/>
    <mergeCell ref="A13:I13"/>
  </mergeCells>
  <pageMargins left="0.432638888888889" right="0.432638888888889" top="0.629166666666667" bottom="0.313888888888889" header="0.313888888888889" footer="0.5"/>
  <pageSetup paperSize="8" orientation="portrait" horizontalDpi="600"/>
  <headerFooter>
    <oddHeader>&amp;L&amp;"宋体"&amp;12附：表5</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35"/>
  <sheetViews>
    <sheetView showGridLines="0" workbookViewId="0">
      <pane xSplit="1" ySplit="3" topLeftCell="B5" activePane="bottomRight" state="frozen"/>
      <selection/>
      <selection pane="topRight"/>
      <selection pane="bottomLeft"/>
      <selection pane="bottomRight" activeCell="Q21" sqref="Q21"/>
    </sheetView>
  </sheetViews>
  <sheetFormatPr defaultColWidth="9" defaultRowHeight="12.5"/>
  <cols>
    <col min="1" max="1" width="16.7545454545455" customWidth="1"/>
    <col min="2" max="2" width="11.7545454545455" customWidth="1"/>
    <col min="3" max="7" width="10.6363636363636" customWidth="1"/>
    <col min="8" max="8" width="12.6818181818182" customWidth="1"/>
    <col min="9" max="9" width="11.5" customWidth="1"/>
    <col min="10" max="11" width="10.6363636363636" customWidth="1"/>
    <col min="12" max="12" width="13.2272727272727" customWidth="1"/>
    <col min="13" max="13" width="11.7636363636364" customWidth="1"/>
    <col min="14" max="17" width="10.6363636363636" customWidth="1"/>
    <col min="18" max="18" width="12" customWidth="1"/>
    <col min="19" max="21" width="10.6363636363636" customWidth="1"/>
  </cols>
  <sheetData>
    <row r="1" ht="42" customHeight="1" spans="1:21">
      <c r="A1" s="1" t="s">
        <v>332</v>
      </c>
      <c r="B1" s="2"/>
      <c r="C1" s="2"/>
      <c r="D1" s="2"/>
      <c r="E1" s="2"/>
      <c r="F1" s="2"/>
      <c r="G1" s="2"/>
      <c r="H1" s="2"/>
      <c r="I1" s="2"/>
      <c r="J1" s="2"/>
      <c r="K1" s="2"/>
      <c r="L1" s="2"/>
      <c r="M1" s="2"/>
      <c r="N1" s="2"/>
      <c r="O1" s="2"/>
      <c r="P1" s="2"/>
      <c r="Q1" s="2"/>
      <c r="R1" s="2"/>
      <c r="S1" s="2"/>
      <c r="T1" s="2"/>
      <c r="U1" s="19"/>
    </row>
    <row r="2" ht="25" customHeight="1" spans="1:21">
      <c r="A2" s="3" t="s">
        <v>276</v>
      </c>
      <c r="B2" s="4" t="s">
        <v>333</v>
      </c>
      <c r="C2" s="5"/>
      <c r="D2" s="5"/>
      <c r="E2" s="5"/>
      <c r="F2" s="15"/>
      <c r="G2" s="4" t="s">
        <v>334</v>
      </c>
      <c r="H2" s="5"/>
      <c r="I2" s="5"/>
      <c r="J2" s="5"/>
      <c r="K2" s="15"/>
      <c r="L2" s="4" t="s">
        <v>335</v>
      </c>
      <c r="M2" s="5"/>
      <c r="N2" s="5"/>
      <c r="O2" s="5"/>
      <c r="P2" s="15"/>
      <c r="Q2" s="4" t="s">
        <v>237</v>
      </c>
      <c r="R2" s="5"/>
      <c r="S2" s="5"/>
      <c r="T2" s="5"/>
      <c r="U2" s="15"/>
    </row>
    <row r="3" ht="25" customHeight="1" spans="1:21">
      <c r="A3" s="6"/>
      <c r="B3" s="7" t="s">
        <v>238</v>
      </c>
      <c r="C3" s="7" t="s">
        <v>239</v>
      </c>
      <c r="D3" s="7" t="s">
        <v>8</v>
      </c>
      <c r="E3" s="7" t="s">
        <v>336</v>
      </c>
      <c r="F3" s="7" t="s">
        <v>95</v>
      </c>
      <c r="G3" s="7" t="s">
        <v>238</v>
      </c>
      <c r="H3" s="7" t="s">
        <v>239</v>
      </c>
      <c r="I3" s="7" t="s">
        <v>8</v>
      </c>
      <c r="J3" s="7" t="s">
        <v>336</v>
      </c>
      <c r="K3" s="7" t="s">
        <v>95</v>
      </c>
      <c r="L3" s="7" t="s">
        <v>337</v>
      </c>
      <c r="M3" s="7" t="s">
        <v>338</v>
      </c>
      <c r="N3" s="7" t="s">
        <v>8</v>
      </c>
      <c r="O3" s="7" t="s">
        <v>336</v>
      </c>
      <c r="P3" s="7" t="s">
        <v>95</v>
      </c>
      <c r="Q3" s="7" t="s">
        <v>337</v>
      </c>
      <c r="R3" s="7" t="s">
        <v>338</v>
      </c>
      <c r="S3" s="7" t="s">
        <v>8</v>
      </c>
      <c r="T3" s="7" t="s">
        <v>336</v>
      </c>
      <c r="U3" s="7" t="s">
        <v>95</v>
      </c>
    </row>
    <row r="4" ht="25" customHeight="1" spans="1:21">
      <c r="A4" s="8" t="s">
        <v>17</v>
      </c>
      <c r="B4" s="9">
        <v>53342.68</v>
      </c>
      <c r="C4" s="9">
        <v>49497.619</v>
      </c>
      <c r="D4" s="9">
        <v>12099.395</v>
      </c>
      <c r="E4" s="9">
        <v>3995.674</v>
      </c>
      <c r="F4" s="9">
        <v>89.101</v>
      </c>
      <c r="G4" s="11">
        <f>'平衡表（全厂）'!D75</f>
        <v>84155.12</v>
      </c>
      <c r="H4" s="9">
        <f>'平衡表（全厂）'!F75</f>
        <v>77156.528</v>
      </c>
      <c r="I4" s="9">
        <f>'平衡表（全厂）'!H75</f>
        <v>19841.681</v>
      </c>
      <c r="J4" s="9">
        <f>'平衡表（全厂）'!J75</f>
        <v>9127.248</v>
      </c>
      <c r="K4" s="9">
        <f>'平衡表（全厂）'!L75</f>
        <v>182.548</v>
      </c>
      <c r="L4" s="11">
        <v>106217.2</v>
      </c>
      <c r="M4" s="9">
        <f>'回收率（熔炼） '!W6</f>
        <v>98023.043</v>
      </c>
      <c r="N4" s="9">
        <f>'回收率（熔炼） '!X6</f>
        <v>24598.74</v>
      </c>
      <c r="O4" s="9">
        <f>'回收率（熔炼） '!Y6</f>
        <v>9398.568</v>
      </c>
      <c r="P4" s="9">
        <f>'回收率（熔炼） '!Z6</f>
        <v>219.639</v>
      </c>
      <c r="Q4" s="11">
        <f t="shared" ref="Q4:U4" si="0">B4+G4-L4</f>
        <v>31280.6</v>
      </c>
      <c r="R4" s="9">
        <f t="shared" si="0"/>
        <v>28631.104</v>
      </c>
      <c r="S4" s="9">
        <f t="shared" si="0"/>
        <v>7342.336</v>
      </c>
      <c r="T4" s="9">
        <f t="shared" si="0"/>
        <v>3724.354</v>
      </c>
      <c r="U4" s="9">
        <f t="shared" si="0"/>
        <v>52.01</v>
      </c>
    </row>
    <row r="5" ht="25" customHeight="1" spans="1:21">
      <c r="A5" s="8" t="s">
        <v>18</v>
      </c>
      <c r="B5" s="9">
        <v>187.8</v>
      </c>
      <c r="C5" s="9">
        <v>187.616</v>
      </c>
      <c r="D5" s="9">
        <v>113.314</v>
      </c>
      <c r="E5" s="9">
        <v>26.404</v>
      </c>
      <c r="F5" s="9">
        <v>0.086</v>
      </c>
      <c r="G5" s="11">
        <v>0</v>
      </c>
      <c r="H5" s="9">
        <v>0</v>
      </c>
      <c r="I5" s="9">
        <v>0</v>
      </c>
      <c r="J5" s="9">
        <v>0</v>
      </c>
      <c r="K5" s="9">
        <v>0</v>
      </c>
      <c r="L5" s="11">
        <v>0</v>
      </c>
      <c r="M5" s="9">
        <v>0</v>
      </c>
      <c r="N5" s="9">
        <v>0</v>
      </c>
      <c r="O5" s="9">
        <v>0</v>
      </c>
      <c r="P5" s="9">
        <v>0</v>
      </c>
      <c r="Q5" s="11">
        <f t="shared" ref="Q5:Q15" si="1">B5+G5-L5</f>
        <v>187.8</v>
      </c>
      <c r="R5" s="9">
        <f t="shared" ref="R5:R15" si="2">C5+H5-M5</f>
        <v>187.616</v>
      </c>
      <c r="S5" s="9">
        <f t="shared" ref="S5:S15" si="3">D5+I5-N5</f>
        <v>113.314</v>
      </c>
      <c r="T5" s="9">
        <f t="shared" ref="T5:T15" si="4">E5+J5-O5</f>
        <v>26.404</v>
      </c>
      <c r="U5" s="9">
        <f t="shared" ref="U5:U15" si="5">F5+K5-P5</f>
        <v>0.086</v>
      </c>
    </row>
    <row r="6" ht="25" customHeight="1" spans="1:21">
      <c r="A6" s="8" t="s">
        <v>19</v>
      </c>
      <c r="B6" s="9">
        <v>293.75</v>
      </c>
      <c r="C6" s="9">
        <v>293.75</v>
      </c>
      <c r="D6" s="9">
        <v>287.288</v>
      </c>
      <c r="E6" s="9">
        <v>0</v>
      </c>
      <c r="F6" s="9">
        <v>0</v>
      </c>
      <c r="G6" s="11">
        <v>334.94</v>
      </c>
      <c r="H6" s="9">
        <f>G6</f>
        <v>334.94</v>
      </c>
      <c r="I6" s="16">
        <f>'平衡表（全厂）'!H76</f>
        <v>323.418</v>
      </c>
      <c r="J6" s="9">
        <v>0</v>
      </c>
      <c r="K6" s="9">
        <v>0</v>
      </c>
      <c r="L6" s="11">
        <f t="shared" ref="L6:P6" si="6">G6+B6-Q6</f>
        <v>514.05</v>
      </c>
      <c r="M6" s="11">
        <f t="shared" si="6"/>
        <v>514.05</v>
      </c>
      <c r="N6" s="11">
        <f t="shared" si="6"/>
        <v>500.01</v>
      </c>
      <c r="O6" s="11">
        <f t="shared" si="6"/>
        <v>0</v>
      </c>
      <c r="P6" s="11">
        <f t="shared" si="6"/>
        <v>0</v>
      </c>
      <c r="Q6" s="11">
        <f>'平衡表（全厂）'!D7</f>
        <v>114.64</v>
      </c>
      <c r="R6" s="9">
        <f>'平衡表（全厂）'!F7</f>
        <v>114.64</v>
      </c>
      <c r="S6" s="9">
        <f>'平衡表（全厂）'!H7</f>
        <v>110.696</v>
      </c>
      <c r="T6" s="9">
        <f>'平衡表（全厂）'!I7</f>
        <v>0</v>
      </c>
      <c r="U6" s="9">
        <f>'平衡表（全厂）'!J7</f>
        <v>0</v>
      </c>
    </row>
    <row r="7" ht="25" customHeight="1" spans="1:21">
      <c r="A7" s="8" t="s">
        <v>51</v>
      </c>
      <c r="B7" s="9">
        <v>10</v>
      </c>
      <c r="C7" s="9">
        <v>10</v>
      </c>
      <c r="D7" s="9">
        <v>9.98</v>
      </c>
      <c r="E7" s="9">
        <v>0</v>
      </c>
      <c r="F7" s="9">
        <v>0</v>
      </c>
      <c r="G7" s="11">
        <f>'平衡表（全厂）'!D79</f>
        <v>17.54</v>
      </c>
      <c r="H7" s="11">
        <f>'平衡表（全厂）'!E79</f>
        <v>0</v>
      </c>
      <c r="I7" s="11">
        <f>'平衡表（全厂）'!F79</f>
        <v>17.54</v>
      </c>
      <c r="J7" s="11">
        <f>'平衡表（全厂）'!G79</f>
        <v>99.86</v>
      </c>
      <c r="K7" s="11">
        <f>'平衡表（全厂）'!H79</f>
        <v>17.52</v>
      </c>
      <c r="L7" s="11">
        <v>0</v>
      </c>
      <c r="M7" s="9">
        <v>0</v>
      </c>
      <c r="N7" s="9">
        <v>0</v>
      </c>
      <c r="O7" s="9">
        <v>0</v>
      </c>
      <c r="P7" s="9">
        <v>0</v>
      </c>
      <c r="Q7" s="11">
        <f t="shared" si="1"/>
        <v>27.54</v>
      </c>
      <c r="R7" s="9">
        <f t="shared" si="2"/>
        <v>10</v>
      </c>
      <c r="S7" s="9">
        <f t="shared" si="3"/>
        <v>27.52</v>
      </c>
      <c r="T7" s="9">
        <f t="shared" si="4"/>
        <v>99.86</v>
      </c>
      <c r="U7" s="9">
        <f t="shared" si="5"/>
        <v>17.52</v>
      </c>
    </row>
    <row r="8" ht="25" customHeight="1" spans="1:21">
      <c r="A8" s="8" t="s">
        <v>339</v>
      </c>
      <c r="B8" s="10">
        <v>29.0146</v>
      </c>
      <c r="C8" s="10">
        <v>29.0146</v>
      </c>
      <c r="D8" s="9">
        <v>0</v>
      </c>
      <c r="E8" s="9">
        <v>29.012</v>
      </c>
      <c r="F8" s="9">
        <v>0</v>
      </c>
      <c r="G8" s="11">
        <v>0</v>
      </c>
      <c r="H8" s="9">
        <v>0</v>
      </c>
      <c r="I8" s="9">
        <v>0</v>
      </c>
      <c r="J8" s="9">
        <v>0</v>
      </c>
      <c r="K8" s="9">
        <v>0</v>
      </c>
      <c r="L8" s="11">
        <v>0</v>
      </c>
      <c r="M8" s="9">
        <v>0</v>
      </c>
      <c r="N8" s="9">
        <v>0</v>
      </c>
      <c r="O8" s="9">
        <v>0</v>
      </c>
      <c r="P8" s="9">
        <v>0</v>
      </c>
      <c r="Q8" s="10">
        <f t="shared" si="1"/>
        <v>29.0146</v>
      </c>
      <c r="R8" s="10">
        <f t="shared" si="2"/>
        <v>29.0146</v>
      </c>
      <c r="S8" s="9">
        <f t="shared" si="3"/>
        <v>0</v>
      </c>
      <c r="T8" s="9">
        <f t="shared" si="4"/>
        <v>29.012</v>
      </c>
      <c r="U8" s="9">
        <f t="shared" si="5"/>
        <v>0</v>
      </c>
    </row>
    <row r="9" ht="25" customHeight="1" spans="1:21">
      <c r="A9" s="8" t="s">
        <v>52</v>
      </c>
      <c r="B9" s="10">
        <v>1</v>
      </c>
      <c r="C9" s="10">
        <v>1</v>
      </c>
      <c r="D9" s="9">
        <v>0</v>
      </c>
      <c r="E9" s="9">
        <v>9999.8</v>
      </c>
      <c r="F9" s="9">
        <v>0</v>
      </c>
      <c r="G9" s="11">
        <v>0</v>
      </c>
      <c r="H9" s="9">
        <v>0</v>
      </c>
      <c r="I9" s="9">
        <v>0</v>
      </c>
      <c r="J9" s="9">
        <v>0</v>
      </c>
      <c r="K9" s="9">
        <v>0</v>
      </c>
      <c r="L9" s="11">
        <v>0</v>
      </c>
      <c r="M9" s="9">
        <v>0</v>
      </c>
      <c r="N9" s="9">
        <v>0</v>
      </c>
      <c r="O9" s="9">
        <v>0</v>
      </c>
      <c r="P9" s="9">
        <v>0</v>
      </c>
      <c r="Q9" s="10">
        <f t="shared" si="1"/>
        <v>1</v>
      </c>
      <c r="R9" s="10">
        <f t="shared" si="2"/>
        <v>1</v>
      </c>
      <c r="S9" s="9">
        <f t="shared" si="3"/>
        <v>0</v>
      </c>
      <c r="T9" s="9">
        <f t="shared" si="4"/>
        <v>9999.8</v>
      </c>
      <c r="U9" s="9">
        <f t="shared" si="5"/>
        <v>0</v>
      </c>
    </row>
    <row r="10" ht="25" customHeight="1" spans="1:21">
      <c r="A10" s="8" t="s">
        <v>20</v>
      </c>
      <c r="B10" s="10">
        <v>59.46</v>
      </c>
      <c r="C10" s="10">
        <v>54.895</v>
      </c>
      <c r="D10" s="9">
        <v>0.73</v>
      </c>
      <c r="E10" s="9">
        <v>3185.064</v>
      </c>
      <c r="F10" s="9">
        <v>4.725</v>
      </c>
      <c r="G10" s="11">
        <v>0</v>
      </c>
      <c r="H10" s="9">
        <v>0</v>
      </c>
      <c r="I10" s="9">
        <v>0</v>
      </c>
      <c r="J10" s="9">
        <v>0</v>
      </c>
      <c r="K10" s="9">
        <v>0</v>
      </c>
      <c r="L10" s="11">
        <v>0</v>
      </c>
      <c r="M10" s="9">
        <v>0</v>
      </c>
      <c r="N10" s="9">
        <v>0</v>
      </c>
      <c r="O10" s="9">
        <v>0</v>
      </c>
      <c r="P10" s="9">
        <v>0</v>
      </c>
      <c r="Q10" s="10">
        <f t="shared" si="1"/>
        <v>59.46</v>
      </c>
      <c r="R10" s="10">
        <f t="shared" si="2"/>
        <v>54.895</v>
      </c>
      <c r="S10" s="9">
        <f t="shared" si="3"/>
        <v>0.73</v>
      </c>
      <c r="T10" s="9">
        <f t="shared" si="4"/>
        <v>3185.064</v>
      </c>
      <c r="U10" s="9">
        <f t="shared" si="5"/>
        <v>4.725</v>
      </c>
    </row>
    <row r="11" ht="25" customHeight="1" spans="1:21">
      <c r="A11" s="8" t="s">
        <v>340</v>
      </c>
      <c r="B11" s="9">
        <v>0</v>
      </c>
      <c r="C11" s="9">
        <v>0</v>
      </c>
      <c r="D11" s="9">
        <v>0</v>
      </c>
      <c r="E11" s="9">
        <v>0</v>
      </c>
      <c r="F11" s="9">
        <v>0</v>
      </c>
      <c r="G11" s="11">
        <v>0</v>
      </c>
      <c r="H11" s="9">
        <v>0</v>
      </c>
      <c r="I11" s="9">
        <v>0</v>
      </c>
      <c r="J11" s="9">
        <v>0</v>
      </c>
      <c r="K11" s="9">
        <v>0</v>
      </c>
      <c r="L11" s="11">
        <v>0</v>
      </c>
      <c r="M11" s="9">
        <f>'回收率（全厂）'!W13</f>
        <v>0</v>
      </c>
      <c r="N11" s="9">
        <f>'回收率（全厂）'!X13</f>
        <v>0</v>
      </c>
      <c r="O11" s="9">
        <f>'回收率（全厂）'!Y13</f>
        <v>0</v>
      </c>
      <c r="P11" s="9">
        <f>'回收率（全厂）'!Z13</f>
        <v>0</v>
      </c>
      <c r="Q11" s="11">
        <f t="shared" si="1"/>
        <v>0</v>
      </c>
      <c r="R11" s="9">
        <f t="shared" si="2"/>
        <v>0</v>
      </c>
      <c r="S11" s="9">
        <f t="shared" si="3"/>
        <v>0</v>
      </c>
      <c r="T11" s="9">
        <f t="shared" si="4"/>
        <v>0</v>
      </c>
      <c r="U11" s="9">
        <f t="shared" si="5"/>
        <v>0</v>
      </c>
    </row>
    <row r="12" ht="25" customHeight="1" spans="1:21">
      <c r="A12" s="8" t="s">
        <v>21</v>
      </c>
      <c r="B12" s="9">
        <v>0</v>
      </c>
      <c r="C12" s="9">
        <v>0</v>
      </c>
      <c r="D12" s="9">
        <v>0</v>
      </c>
      <c r="E12" s="9">
        <v>0</v>
      </c>
      <c r="F12" s="9">
        <v>0</v>
      </c>
      <c r="G12" s="11">
        <v>25.46</v>
      </c>
      <c r="H12" s="9">
        <f>'回收率（熔炼） '!I9</f>
        <v>14.016</v>
      </c>
      <c r="I12" s="9">
        <f>'回收率（熔炼） '!K9</f>
        <v>5.242</v>
      </c>
      <c r="J12" s="9">
        <v>0</v>
      </c>
      <c r="K12" s="9">
        <v>0</v>
      </c>
      <c r="L12" s="11">
        <v>0</v>
      </c>
      <c r="M12" s="9">
        <v>0</v>
      </c>
      <c r="N12" s="9">
        <v>0</v>
      </c>
      <c r="O12" s="9">
        <v>0</v>
      </c>
      <c r="P12" s="9">
        <v>0</v>
      </c>
      <c r="Q12" s="11">
        <f t="shared" si="1"/>
        <v>25.46</v>
      </c>
      <c r="R12" s="9">
        <f t="shared" si="2"/>
        <v>14.016</v>
      </c>
      <c r="S12" s="9">
        <f t="shared" si="3"/>
        <v>5.242</v>
      </c>
      <c r="T12" s="9">
        <f t="shared" si="4"/>
        <v>0</v>
      </c>
      <c r="U12" s="9">
        <f t="shared" si="5"/>
        <v>0</v>
      </c>
    </row>
    <row r="13" ht="25" customHeight="1" spans="1:21">
      <c r="A13" s="8" t="s">
        <v>287</v>
      </c>
      <c r="B13" s="9">
        <v>0</v>
      </c>
      <c r="C13" s="9">
        <v>0</v>
      </c>
      <c r="D13" s="9">
        <v>0</v>
      </c>
      <c r="E13" s="9">
        <v>0</v>
      </c>
      <c r="F13" s="9">
        <v>0</v>
      </c>
      <c r="G13" s="11">
        <v>0</v>
      </c>
      <c r="H13" s="9">
        <v>0</v>
      </c>
      <c r="I13" s="9">
        <v>0</v>
      </c>
      <c r="J13" s="9">
        <v>0</v>
      </c>
      <c r="K13" s="9">
        <v>0</v>
      </c>
      <c r="L13" s="11">
        <v>0</v>
      </c>
      <c r="M13" s="9">
        <v>0</v>
      </c>
      <c r="N13" s="9">
        <v>0</v>
      </c>
      <c r="O13" s="9">
        <v>0</v>
      </c>
      <c r="P13" s="9">
        <v>0</v>
      </c>
      <c r="Q13" s="11">
        <f t="shared" si="1"/>
        <v>0</v>
      </c>
      <c r="R13" s="9">
        <f t="shared" si="2"/>
        <v>0</v>
      </c>
      <c r="S13" s="9">
        <f t="shared" si="3"/>
        <v>0</v>
      </c>
      <c r="T13" s="9">
        <f t="shared" si="4"/>
        <v>0</v>
      </c>
      <c r="U13" s="9">
        <f t="shared" si="5"/>
        <v>0</v>
      </c>
    </row>
    <row r="14" ht="25" customHeight="1" spans="1:21">
      <c r="A14" s="8" t="s">
        <v>142</v>
      </c>
      <c r="B14" s="9">
        <v>4.46</v>
      </c>
      <c r="C14" s="9">
        <v>0</v>
      </c>
      <c r="D14" s="9">
        <v>0</v>
      </c>
      <c r="E14" s="9">
        <v>0.564</v>
      </c>
      <c r="F14" s="9">
        <v>0</v>
      </c>
      <c r="G14" s="11">
        <v>0</v>
      </c>
      <c r="H14" s="9">
        <v>0</v>
      </c>
      <c r="I14" s="9">
        <v>0</v>
      </c>
      <c r="J14" s="9">
        <v>0</v>
      </c>
      <c r="K14" s="9">
        <v>0</v>
      </c>
      <c r="L14" s="11">
        <v>0</v>
      </c>
      <c r="M14" s="9">
        <v>0</v>
      </c>
      <c r="N14" s="9">
        <v>0</v>
      </c>
      <c r="O14" s="9">
        <v>0</v>
      </c>
      <c r="P14" s="9">
        <v>0</v>
      </c>
      <c r="Q14" s="11">
        <f t="shared" si="1"/>
        <v>4.46</v>
      </c>
      <c r="R14" s="9">
        <f t="shared" si="2"/>
        <v>0</v>
      </c>
      <c r="S14" s="9">
        <f t="shared" si="3"/>
        <v>0</v>
      </c>
      <c r="T14" s="9">
        <f t="shared" si="4"/>
        <v>0.564</v>
      </c>
      <c r="U14" s="9">
        <f t="shared" si="5"/>
        <v>0</v>
      </c>
    </row>
    <row r="15" ht="25" customHeight="1" spans="1:21">
      <c r="A15" s="8" t="s">
        <v>54</v>
      </c>
      <c r="B15" s="9">
        <v>9.08</v>
      </c>
      <c r="C15" s="9">
        <v>0</v>
      </c>
      <c r="D15" s="9">
        <v>0</v>
      </c>
      <c r="E15" s="9">
        <v>0.132</v>
      </c>
      <c r="F15" s="9">
        <v>0</v>
      </c>
      <c r="G15" s="11">
        <v>0</v>
      </c>
      <c r="H15" s="9">
        <v>0</v>
      </c>
      <c r="I15" s="9">
        <v>0</v>
      </c>
      <c r="J15" s="9">
        <v>0</v>
      </c>
      <c r="K15" s="9">
        <v>0</v>
      </c>
      <c r="L15" s="11">
        <v>0</v>
      </c>
      <c r="M15" s="9">
        <v>0</v>
      </c>
      <c r="N15" s="9">
        <v>0</v>
      </c>
      <c r="O15" s="9">
        <v>0</v>
      </c>
      <c r="P15" s="9">
        <v>0</v>
      </c>
      <c r="Q15" s="11">
        <f t="shared" si="1"/>
        <v>9.08</v>
      </c>
      <c r="R15" s="9">
        <f t="shared" si="2"/>
        <v>0</v>
      </c>
      <c r="S15" s="9">
        <f t="shared" si="3"/>
        <v>0</v>
      </c>
      <c r="T15" s="9">
        <f t="shared" si="4"/>
        <v>0.132</v>
      </c>
      <c r="U15" s="9">
        <f t="shared" si="5"/>
        <v>0</v>
      </c>
    </row>
    <row r="16" ht="25" customHeight="1" spans="1:21">
      <c r="A16" s="11" t="s">
        <v>56</v>
      </c>
      <c r="B16" s="9">
        <v>21</v>
      </c>
      <c r="C16" s="9">
        <v>21</v>
      </c>
      <c r="D16" s="9">
        <v>5.25</v>
      </c>
      <c r="E16" s="9" t="s">
        <v>341</v>
      </c>
      <c r="F16" s="9" t="s">
        <v>341</v>
      </c>
      <c r="G16" s="11">
        <v>0</v>
      </c>
      <c r="H16" s="9">
        <v>0</v>
      </c>
      <c r="I16" s="9">
        <v>0</v>
      </c>
      <c r="J16" s="9" t="s">
        <v>341</v>
      </c>
      <c r="K16" s="9" t="s">
        <v>341</v>
      </c>
      <c r="L16" s="11">
        <v>0</v>
      </c>
      <c r="M16" s="9">
        <v>0</v>
      </c>
      <c r="N16" s="9">
        <v>0</v>
      </c>
      <c r="O16" s="9" t="s">
        <v>341</v>
      </c>
      <c r="P16" s="9" t="s">
        <v>341</v>
      </c>
      <c r="Q16" s="11">
        <f>R16</f>
        <v>21</v>
      </c>
      <c r="R16" s="9">
        <f>'平衡表（全厂）'!F42</f>
        <v>21</v>
      </c>
      <c r="S16" s="9">
        <f>'平衡表（全厂）'!H42</f>
        <v>5.25</v>
      </c>
      <c r="T16" s="9" t="s">
        <v>341</v>
      </c>
      <c r="U16" s="9" t="s">
        <v>341</v>
      </c>
    </row>
    <row r="17" ht="25" customHeight="1" spans="1:21">
      <c r="A17" s="8" t="s">
        <v>24</v>
      </c>
      <c r="B17" s="9">
        <v>1923.84</v>
      </c>
      <c r="C17" s="9">
        <v>1727.26</v>
      </c>
      <c r="D17" s="9">
        <v>439.852</v>
      </c>
      <c r="E17" s="9">
        <v>72.632</v>
      </c>
      <c r="F17" s="9">
        <v>0.414</v>
      </c>
      <c r="G17" s="11">
        <v>3524.19</v>
      </c>
      <c r="H17" s="9">
        <f>'回收率（综合厂)'!I16</f>
        <v>3196.628</v>
      </c>
      <c r="I17" s="9">
        <f>'回收率（综合厂)'!K16</f>
        <v>901.175</v>
      </c>
      <c r="J17" s="9">
        <f>'回收率（综合厂)'!M16</f>
        <v>110.286</v>
      </c>
      <c r="K17" s="9">
        <f>'回收率（综合厂)'!O16</f>
        <v>1.097</v>
      </c>
      <c r="L17" s="11">
        <f>B17+G17-'平衡表（全厂）'!D11-'平衡表（全厂）'!D59</f>
        <v>2420.03</v>
      </c>
      <c r="M17" s="9">
        <f>'回收率（熔炼） '!W12</f>
        <v>1987.252</v>
      </c>
      <c r="N17" s="9">
        <f>'回收率（熔炼） '!X12</f>
        <v>496.953</v>
      </c>
      <c r="O17" s="9">
        <f>'回收率（熔炼） '!Y12</f>
        <v>80.488</v>
      </c>
      <c r="P17" s="9">
        <f>'回收率（熔炼） '!Z12</f>
        <v>0.513</v>
      </c>
      <c r="Q17" s="11">
        <f t="shared" ref="Q17:U17" si="7">B17+G17-L17</f>
        <v>3028</v>
      </c>
      <c r="R17" s="9">
        <f t="shared" si="7"/>
        <v>2936.636</v>
      </c>
      <c r="S17" s="9">
        <f t="shared" si="7"/>
        <v>844.074</v>
      </c>
      <c r="T17" s="9">
        <f t="shared" si="7"/>
        <v>102.43</v>
      </c>
      <c r="U17" s="9">
        <f t="shared" si="7"/>
        <v>0.998</v>
      </c>
    </row>
    <row r="18" ht="25" customHeight="1" spans="1:21">
      <c r="A18" s="8" t="s">
        <v>35</v>
      </c>
      <c r="B18" s="9">
        <v>1681.6</v>
      </c>
      <c r="C18" s="9">
        <v>1681.6</v>
      </c>
      <c r="D18" s="9">
        <v>1673.865</v>
      </c>
      <c r="E18" s="9">
        <v>530.366</v>
      </c>
      <c r="F18" s="9">
        <v>12.612</v>
      </c>
      <c r="G18" s="11">
        <f>'回收率（熔炼） '!I40</f>
        <v>28537</v>
      </c>
      <c r="H18" s="9">
        <f t="shared" ref="H18:H20" si="8">G18</f>
        <v>28537</v>
      </c>
      <c r="I18" s="9">
        <f>'回收率（熔炼） '!K40</f>
        <v>28385.754</v>
      </c>
      <c r="J18" s="9">
        <f>'回收率（熔炼） '!M40</f>
        <v>10615.193</v>
      </c>
      <c r="K18" s="9">
        <f>'回收率（熔炼） '!O40</f>
        <v>247.416</v>
      </c>
      <c r="L18" s="11">
        <f>'回收率（精炼） '!W6</f>
        <v>29340.2</v>
      </c>
      <c r="M18" s="9">
        <f t="shared" ref="M18:M20" si="9">L18</f>
        <v>29340.2</v>
      </c>
      <c r="N18" s="9">
        <f>'回收率（精炼） '!X6</f>
        <v>29185.874</v>
      </c>
      <c r="O18" s="9">
        <f>'回收率（精炼） '!Y6</f>
        <v>10818.812</v>
      </c>
      <c r="P18" s="9">
        <f>'回收率（精炼） '!Z6</f>
        <v>252.413</v>
      </c>
      <c r="Q18" s="9">
        <f t="shared" ref="Q18:U18" si="10">B18+G18-L18</f>
        <v>878.4</v>
      </c>
      <c r="R18" s="9">
        <f t="shared" si="10"/>
        <v>878.4</v>
      </c>
      <c r="S18" s="9">
        <f t="shared" si="10"/>
        <v>873.745</v>
      </c>
      <c r="T18" s="9">
        <f t="shared" si="10"/>
        <v>326.747</v>
      </c>
      <c r="U18" s="9">
        <f t="shared" si="10"/>
        <v>7.615</v>
      </c>
    </row>
    <row r="19" ht="25" customHeight="1" spans="1:21">
      <c r="A19" s="8" t="s">
        <v>27</v>
      </c>
      <c r="B19" s="9">
        <v>11648.32</v>
      </c>
      <c r="C19" s="9">
        <v>11648.32</v>
      </c>
      <c r="D19" s="9">
        <v>244.303</v>
      </c>
      <c r="E19" s="9">
        <v>41.5</v>
      </c>
      <c r="F19" s="9">
        <v>0.122</v>
      </c>
      <c r="G19" s="9">
        <f>'回收率（熔炼） '!I37</f>
        <v>61540.36</v>
      </c>
      <c r="H19" s="9">
        <f t="shared" si="8"/>
        <v>61540.36</v>
      </c>
      <c r="I19" s="9">
        <f>'回收率（熔炼） '!K37</f>
        <v>1089.264</v>
      </c>
      <c r="J19" s="9">
        <f>'回收率（熔炼） '!M37</f>
        <v>121.85</v>
      </c>
      <c r="K19" s="9">
        <f>'回收率（熔炼） '!O37</f>
        <v>2.462</v>
      </c>
      <c r="L19" s="9">
        <f>'回收率（综合厂)'!W6</f>
        <v>59054.16</v>
      </c>
      <c r="M19" s="9">
        <f t="shared" si="9"/>
        <v>59054.16</v>
      </c>
      <c r="N19" s="9">
        <f>'回收率（综合厂)'!X6</f>
        <v>1083.208</v>
      </c>
      <c r="O19" s="9">
        <f>'回收率（综合厂)'!Y6</f>
        <v>134.752</v>
      </c>
      <c r="P19" s="9">
        <f>'回收率（综合厂)'!Z6</f>
        <v>2.018</v>
      </c>
      <c r="Q19" s="9">
        <f t="shared" ref="Q19:U19" si="11">B19+G19-L19</f>
        <v>14134.52</v>
      </c>
      <c r="R19" s="9">
        <f t="shared" si="11"/>
        <v>14134.52</v>
      </c>
      <c r="S19" s="9">
        <f t="shared" si="11"/>
        <v>250.359</v>
      </c>
      <c r="T19" s="9">
        <f t="shared" si="11"/>
        <v>28.598</v>
      </c>
      <c r="U19" s="9">
        <f t="shared" si="11"/>
        <v>0.566</v>
      </c>
    </row>
    <row r="20" ht="25" customHeight="1" spans="1:21">
      <c r="A20" s="8" t="s">
        <v>41</v>
      </c>
      <c r="B20" s="9">
        <v>147.22</v>
      </c>
      <c r="C20" s="9">
        <v>147.22</v>
      </c>
      <c r="D20" s="9">
        <v>146.543</v>
      </c>
      <c r="E20" s="9">
        <v>33.508</v>
      </c>
      <c r="F20" s="9">
        <v>1.105</v>
      </c>
      <c r="G20" s="11">
        <f>'回收率（精炼） '!I18</f>
        <v>4027.28</v>
      </c>
      <c r="H20" s="9">
        <f t="shared" si="8"/>
        <v>4027.28</v>
      </c>
      <c r="I20" s="9">
        <f>'回收率（精炼） '!K18</f>
        <v>4005.935</v>
      </c>
      <c r="J20" s="9">
        <f>'回收率（精炼） '!M18</f>
        <v>1498.068</v>
      </c>
      <c r="K20" s="9">
        <f>'回收率（精炼） '!O18</f>
        <v>34.917</v>
      </c>
      <c r="L20" s="11">
        <f>'回收率（熔炼） '!W13</f>
        <v>3608.88</v>
      </c>
      <c r="M20" s="9">
        <f t="shared" si="9"/>
        <v>3608.88</v>
      </c>
      <c r="N20" s="9">
        <f>'回收率（熔炼） '!X13</f>
        <v>3589.856</v>
      </c>
      <c r="O20" s="9">
        <f>'回收率（熔炼） '!Y13</f>
        <v>1321.177</v>
      </c>
      <c r="P20" s="9">
        <f>'回收率（熔炼） '!Z13</f>
        <v>31.118</v>
      </c>
      <c r="Q20" s="11">
        <f t="shared" ref="Q20:U20" si="12">B20+G20-L20</f>
        <v>565.62</v>
      </c>
      <c r="R20" s="9">
        <f t="shared" si="12"/>
        <v>565.62</v>
      </c>
      <c r="S20" s="9">
        <f t="shared" si="12"/>
        <v>562.622</v>
      </c>
      <c r="T20" s="9">
        <f t="shared" si="12"/>
        <v>210.399</v>
      </c>
      <c r="U20" s="9">
        <f t="shared" si="12"/>
        <v>4.904</v>
      </c>
    </row>
    <row r="21" ht="25" customHeight="1" spans="1:21">
      <c r="A21" s="12" t="s">
        <v>63</v>
      </c>
      <c r="B21" s="11">
        <v>604.22</v>
      </c>
      <c r="C21" s="9">
        <v>422.9</v>
      </c>
      <c r="D21" s="9">
        <v>69.571</v>
      </c>
      <c r="E21" s="9">
        <v>29038.165</v>
      </c>
      <c r="F21" s="9">
        <v>691.14</v>
      </c>
      <c r="G21" s="11">
        <v>170.18</v>
      </c>
      <c r="H21" s="9">
        <f>'回收率（精炼） '!I20</f>
        <v>124.73</v>
      </c>
      <c r="I21" s="9">
        <f ca="1">'回收率（精炼） '!K20</f>
        <v>18.583</v>
      </c>
      <c r="J21" s="9">
        <f>'回收率（精炼） '!M20</f>
        <v>6182.215</v>
      </c>
      <c r="K21" s="9">
        <f>'回收率（精炼） '!O20</f>
        <v>179.429</v>
      </c>
      <c r="L21" s="8">
        <v>0</v>
      </c>
      <c r="M21" s="9">
        <v>0</v>
      </c>
      <c r="N21" s="8">
        <v>0</v>
      </c>
      <c r="O21" s="8">
        <v>0</v>
      </c>
      <c r="P21" s="8">
        <v>0</v>
      </c>
      <c r="Q21" s="11">
        <f t="shared" ref="Q21:U21" si="13">B21+G21-L21</f>
        <v>774.4</v>
      </c>
      <c r="R21" s="9">
        <f t="shared" si="13"/>
        <v>547.63</v>
      </c>
      <c r="S21" s="9">
        <f ca="1" t="shared" si="13"/>
        <v>88.154</v>
      </c>
      <c r="T21" s="9">
        <f t="shared" si="13"/>
        <v>35220.38</v>
      </c>
      <c r="U21" s="9">
        <f t="shared" si="13"/>
        <v>870.569</v>
      </c>
    </row>
    <row r="22" ht="42" customHeight="1" spans="1:21">
      <c r="A22" s="1" t="s">
        <v>342</v>
      </c>
      <c r="B22" s="2"/>
      <c r="C22" s="2"/>
      <c r="D22" s="2"/>
      <c r="E22" s="2"/>
      <c r="F22" s="2"/>
      <c r="G22" s="2"/>
      <c r="H22" s="2"/>
      <c r="I22" s="2"/>
      <c r="J22" s="2"/>
      <c r="K22" s="2"/>
      <c r="L22" s="2"/>
      <c r="M22" s="2"/>
      <c r="N22" s="2"/>
      <c r="O22" s="2"/>
      <c r="P22" s="2"/>
      <c r="Q22" s="2"/>
      <c r="R22" s="2"/>
      <c r="S22" s="2"/>
      <c r="T22" s="2"/>
      <c r="U22" s="19"/>
    </row>
    <row r="23" ht="25" customHeight="1" spans="1:21">
      <c r="A23" s="3" t="s">
        <v>276</v>
      </c>
      <c r="B23" s="4" t="s">
        <v>333</v>
      </c>
      <c r="C23" s="5"/>
      <c r="D23" s="5"/>
      <c r="E23" s="5"/>
      <c r="F23" s="15"/>
      <c r="G23" s="4" t="s">
        <v>343</v>
      </c>
      <c r="H23" s="5"/>
      <c r="I23" s="5"/>
      <c r="J23" s="5"/>
      <c r="K23" s="15"/>
      <c r="L23" s="4" t="s">
        <v>344</v>
      </c>
      <c r="M23" s="5"/>
      <c r="N23" s="5"/>
      <c r="O23" s="5"/>
      <c r="P23" s="15"/>
      <c r="Q23" s="4" t="s">
        <v>237</v>
      </c>
      <c r="R23" s="5"/>
      <c r="S23" s="5"/>
      <c r="T23" s="5"/>
      <c r="U23" s="15"/>
    </row>
    <row r="24" ht="25" customHeight="1" spans="1:21">
      <c r="A24" s="6"/>
      <c r="B24" s="7" t="s">
        <v>238</v>
      </c>
      <c r="C24" s="7" t="s">
        <v>239</v>
      </c>
      <c r="D24" s="7" t="s">
        <v>8</v>
      </c>
      <c r="E24" s="7" t="s">
        <v>336</v>
      </c>
      <c r="F24" s="7" t="s">
        <v>95</v>
      </c>
      <c r="G24" s="7" t="s">
        <v>238</v>
      </c>
      <c r="H24" s="7" t="s">
        <v>239</v>
      </c>
      <c r="I24" s="7" t="s">
        <v>8</v>
      </c>
      <c r="J24" s="7" t="s">
        <v>336</v>
      </c>
      <c r="K24" s="7" t="s">
        <v>95</v>
      </c>
      <c r="L24" s="7" t="s">
        <v>337</v>
      </c>
      <c r="M24" s="7" t="s">
        <v>338</v>
      </c>
      <c r="N24" s="7" t="s">
        <v>8</v>
      </c>
      <c r="O24" s="7" t="s">
        <v>336</v>
      </c>
      <c r="P24" s="7" t="s">
        <v>95</v>
      </c>
      <c r="Q24" s="7" t="s">
        <v>337</v>
      </c>
      <c r="R24" s="7" t="s">
        <v>338</v>
      </c>
      <c r="S24" s="7" t="s">
        <v>8</v>
      </c>
      <c r="T24" s="7" t="s">
        <v>336</v>
      </c>
      <c r="U24" s="7" t="s">
        <v>95</v>
      </c>
    </row>
    <row r="25" ht="25" customHeight="1" spans="1:21">
      <c r="A25" s="12" t="s">
        <v>345</v>
      </c>
      <c r="B25" s="9">
        <v>105975.05</v>
      </c>
      <c r="C25" s="9" t="s">
        <v>341</v>
      </c>
      <c r="D25" s="9" t="s">
        <v>341</v>
      </c>
      <c r="E25" s="9" t="s">
        <v>341</v>
      </c>
      <c r="F25" s="9" t="s">
        <v>341</v>
      </c>
      <c r="G25" s="8">
        <f>产品消耗盘存表!C4+产品消耗盘存表!D4</f>
        <v>100684.01</v>
      </c>
      <c r="H25" s="9" t="s">
        <v>341</v>
      </c>
      <c r="I25" s="9" t="s">
        <v>341</v>
      </c>
      <c r="J25" s="9" t="s">
        <v>341</v>
      </c>
      <c r="K25" s="9" t="s">
        <v>341</v>
      </c>
      <c r="L25" s="8">
        <f>产品消耗盘存表!E4+产品消耗盘存表!G4</f>
        <v>89651.6</v>
      </c>
      <c r="M25" s="9" t="s">
        <v>341</v>
      </c>
      <c r="N25" s="9" t="s">
        <v>341</v>
      </c>
      <c r="O25" s="9" t="s">
        <v>341</v>
      </c>
      <c r="P25" s="9" t="s">
        <v>341</v>
      </c>
      <c r="Q25" s="11">
        <f t="shared" ref="Q25:Q30" si="14">B25+G25-L25</f>
        <v>117007.46</v>
      </c>
      <c r="R25" s="9" t="s">
        <v>341</v>
      </c>
      <c r="S25" s="9" t="s">
        <v>341</v>
      </c>
      <c r="T25" s="9" t="s">
        <v>341</v>
      </c>
      <c r="U25" s="9" t="s">
        <v>341</v>
      </c>
    </row>
    <row r="26" ht="25" customHeight="1" spans="1:21">
      <c r="A26" s="8" t="s">
        <v>67</v>
      </c>
      <c r="B26" s="10">
        <v>3106.2672</v>
      </c>
      <c r="C26" s="10">
        <v>3106.2672</v>
      </c>
      <c r="D26" s="10">
        <v>3106.2112</v>
      </c>
      <c r="E26" s="9">
        <v>18.316</v>
      </c>
      <c r="F26" s="9" t="s">
        <v>341</v>
      </c>
      <c r="G26" s="8">
        <f>'回收率（精炼） '!I25</f>
        <v>23055.7948</v>
      </c>
      <c r="H26" s="10">
        <f t="shared" ref="H26:H28" si="15">G26</f>
        <v>23055.7948</v>
      </c>
      <c r="I26" s="10">
        <f>'回收率（精炼） '!K25</f>
        <v>23055.3476</v>
      </c>
      <c r="J26" s="9">
        <f>'回收率（精炼） '!M25</f>
        <v>127.381</v>
      </c>
      <c r="K26" s="9" t="s">
        <v>341</v>
      </c>
      <c r="L26" s="10">
        <f>'回收率（精炼） '!W25</f>
        <v>22749.4316</v>
      </c>
      <c r="M26" s="10">
        <f t="shared" ref="M26:M28" si="16">L26</f>
        <v>22749.4316</v>
      </c>
      <c r="N26" s="8">
        <f>'回收率（精炼） '!X25</f>
        <v>22749.0141</v>
      </c>
      <c r="O26" s="8">
        <f>'回收率（精炼） '!Y25</f>
        <v>124.79</v>
      </c>
      <c r="P26" s="17" t="s">
        <v>341</v>
      </c>
      <c r="Q26" s="10">
        <f t="shared" ref="Q26:U26" si="17">B26+G26-L26</f>
        <v>3412.6304</v>
      </c>
      <c r="R26" s="10">
        <f t="shared" si="17"/>
        <v>3412.6304</v>
      </c>
      <c r="S26" s="8">
        <f t="shared" si="17"/>
        <v>3412.5447</v>
      </c>
      <c r="T26" s="9">
        <f t="shared" si="17"/>
        <v>20.907</v>
      </c>
      <c r="U26" s="8" t="s">
        <v>341</v>
      </c>
    </row>
    <row r="27" ht="25" customHeight="1" spans="1:21">
      <c r="A27" s="8" t="s">
        <v>88</v>
      </c>
      <c r="B27" s="10">
        <v>65.4948</v>
      </c>
      <c r="C27" s="10">
        <v>65.4948</v>
      </c>
      <c r="D27" s="10">
        <v>65.4883</v>
      </c>
      <c r="E27" s="9">
        <v>0</v>
      </c>
      <c r="F27" s="9" t="s">
        <v>341</v>
      </c>
      <c r="G27" s="8">
        <f>'回收率（精炼） '!I26</f>
        <v>350.8835</v>
      </c>
      <c r="H27" s="10">
        <f t="shared" si="15"/>
        <v>350.8835</v>
      </c>
      <c r="I27" s="10">
        <f>'回收率（精炼） '!K26</f>
        <v>350.8483</v>
      </c>
      <c r="J27" s="9">
        <f>'回收率（精炼） '!M26</f>
        <v>0.096</v>
      </c>
      <c r="K27" s="9" t="s">
        <v>341</v>
      </c>
      <c r="L27" s="8">
        <f>'回收率（精炼） '!W26</f>
        <v>296.1666</v>
      </c>
      <c r="M27" s="10">
        <f t="shared" si="16"/>
        <v>296.1666</v>
      </c>
      <c r="N27" s="8">
        <f>'回收率（精炼） '!X26</f>
        <v>296.137</v>
      </c>
      <c r="O27" s="8">
        <f>'回收率（精炼） '!Y26</f>
        <v>0.096</v>
      </c>
      <c r="P27" s="8" t="s">
        <v>341</v>
      </c>
      <c r="Q27" s="10">
        <f t="shared" si="14"/>
        <v>120.2117</v>
      </c>
      <c r="R27" s="10">
        <f>C27+H27-M27</f>
        <v>120.2117</v>
      </c>
      <c r="S27" s="8">
        <f>D27+I27-N27</f>
        <v>120.1996</v>
      </c>
      <c r="T27" s="9">
        <f>E27+J27-O27</f>
        <v>0</v>
      </c>
      <c r="U27" s="8" t="s">
        <v>341</v>
      </c>
    </row>
    <row r="28" ht="25" customHeight="1" spans="1:21">
      <c r="A28" s="8" t="s">
        <v>69</v>
      </c>
      <c r="B28" s="10">
        <v>9.8942</v>
      </c>
      <c r="C28" s="10">
        <v>9.8942</v>
      </c>
      <c r="D28" s="10">
        <v>9.8932</v>
      </c>
      <c r="E28" s="9">
        <v>0</v>
      </c>
      <c r="F28" s="9" t="s">
        <v>341</v>
      </c>
      <c r="G28" s="8">
        <f>'回收率（精炼） '!I27</f>
        <v>10.7953</v>
      </c>
      <c r="H28" s="10">
        <f t="shared" si="15"/>
        <v>10.7953</v>
      </c>
      <c r="I28" s="10">
        <f>'回收率（精炼） '!K27</f>
        <v>10.7942</v>
      </c>
      <c r="J28" s="9">
        <f>'回收率（精炼） '!M27</f>
        <v>0</v>
      </c>
      <c r="K28" s="9" t="s">
        <v>341</v>
      </c>
      <c r="L28" s="10">
        <f>'回收率（精炼） '!W27</f>
        <v>9.8942</v>
      </c>
      <c r="M28" s="10">
        <f t="shared" si="16"/>
        <v>9.8942</v>
      </c>
      <c r="N28" s="10">
        <f>'回收率（精炼） '!X27</f>
        <v>9.8932</v>
      </c>
      <c r="O28" s="9">
        <f>'回收率（精炼） '!Y27</f>
        <v>0</v>
      </c>
      <c r="P28" s="8" t="s">
        <v>341</v>
      </c>
      <c r="Q28" s="10">
        <f t="shared" ref="Q28:U28" si="18">B28+G28-L28</f>
        <v>10.7953</v>
      </c>
      <c r="R28" s="10">
        <f t="shared" si="18"/>
        <v>10.7953</v>
      </c>
      <c r="S28" s="8">
        <f t="shared" si="18"/>
        <v>10.7942</v>
      </c>
      <c r="T28" s="9">
        <f t="shared" si="18"/>
        <v>0</v>
      </c>
      <c r="U28" s="8" t="s">
        <v>341</v>
      </c>
    </row>
    <row r="29" ht="25" customHeight="1" spans="1:21">
      <c r="A29" s="8" t="s">
        <v>76</v>
      </c>
      <c r="B29" s="11">
        <v>18640.72</v>
      </c>
      <c r="C29" s="9">
        <v>17468.219</v>
      </c>
      <c r="D29" s="9">
        <v>69.873</v>
      </c>
      <c r="E29" s="9">
        <v>71.096</v>
      </c>
      <c r="F29" s="9">
        <v>0</v>
      </c>
      <c r="G29" s="11">
        <f>产品消耗盘存表!D8</f>
        <v>20045.28</v>
      </c>
      <c r="H29" s="9">
        <f>'回收率（综合厂)'!I20</f>
        <v>18579.751</v>
      </c>
      <c r="I29" s="9">
        <f>'回收率（综合厂)'!K20</f>
        <v>56.734</v>
      </c>
      <c r="J29" s="9">
        <f>'回收率（综合厂)'!M20</f>
        <v>3.717</v>
      </c>
      <c r="K29" s="9">
        <f>'回收率（综合厂)'!O20</f>
        <v>0</v>
      </c>
      <c r="L29" s="11">
        <f>产品消耗盘存表!E8</f>
        <v>15771.1</v>
      </c>
      <c r="M29" s="9">
        <f>'回收率（综合厂)'!W20</f>
        <v>14661.494</v>
      </c>
      <c r="N29" s="8">
        <f>'回收率（综合厂)'!X20</f>
        <v>53.893</v>
      </c>
      <c r="O29" s="9">
        <f>'回收率（综合厂)'!Y20</f>
        <v>8.558</v>
      </c>
      <c r="P29" s="8">
        <f>'回收率（综合厂)'!Z20</f>
        <v>0</v>
      </c>
      <c r="Q29" s="11">
        <f t="shared" ref="Q29:U29" si="19">B29+G29-L29</f>
        <v>22914.9</v>
      </c>
      <c r="R29" s="9">
        <f t="shared" si="19"/>
        <v>21386.476</v>
      </c>
      <c r="S29" s="8">
        <f t="shared" si="19"/>
        <v>72.714</v>
      </c>
      <c r="T29" s="8">
        <f t="shared" si="19"/>
        <v>66.255</v>
      </c>
      <c r="U29" s="8">
        <f t="shared" si="19"/>
        <v>0</v>
      </c>
    </row>
    <row r="30" ht="25" customHeight="1" spans="1:21">
      <c r="A30" s="8" t="s">
        <v>77</v>
      </c>
      <c r="B30" s="11">
        <v>23564.72</v>
      </c>
      <c r="C30" s="9">
        <v>21736.098</v>
      </c>
      <c r="D30" s="9">
        <v>52.167</v>
      </c>
      <c r="E30" s="9">
        <v>85.206</v>
      </c>
      <c r="F30" s="9">
        <v>0</v>
      </c>
      <c r="G30" s="11">
        <f>产品消耗盘存表!D9</f>
        <v>40273.2</v>
      </c>
      <c r="H30" s="9">
        <f>'回收率（综合厂)'!I21</f>
        <v>37277.785</v>
      </c>
      <c r="I30" s="9">
        <f>'回收率（综合厂)'!K21</f>
        <v>94.022</v>
      </c>
      <c r="J30" s="9">
        <f>'回收率（综合厂)'!M21</f>
        <v>19.9</v>
      </c>
      <c r="K30" s="9">
        <f>'回收率（综合厂)'!O21</f>
        <v>0</v>
      </c>
      <c r="L30" s="8">
        <f>产品消耗盘存表!E9</f>
        <v>47728.54</v>
      </c>
      <c r="M30" s="9">
        <f>'回收率（综合厂)'!W21</f>
        <v>44135.26</v>
      </c>
      <c r="N30" s="8">
        <f>'回收率（综合厂)'!X21</f>
        <v>107.505</v>
      </c>
      <c r="O30" s="8">
        <f>'回收率（综合厂)'!Y21</f>
        <v>10.18</v>
      </c>
      <c r="P30" s="8">
        <f>'回收率（综合厂)'!Z21</f>
        <v>0</v>
      </c>
      <c r="Q30" s="11">
        <f t="shared" si="14"/>
        <v>16109.38</v>
      </c>
      <c r="R30" s="9">
        <f t="shared" ref="R30:U30" si="20">C30+H30-M30</f>
        <v>14878.623</v>
      </c>
      <c r="S30" s="8">
        <f t="shared" si="20"/>
        <v>38.684</v>
      </c>
      <c r="T30" s="8">
        <f t="shared" si="20"/>
        <v>94.926</v>
      </c>
      <c r="U30" s="8">
        <f t="shared" si="20"/>
        <v>0</v>
      </c>
    </row>
    <row r="31" spans="3:6">
      <c r="C31" s="13"/>
      <c r="D31" s="13"/>
      <c r="E31" s="13"/>
      <c r="F31" s="13"/>
    </row>
    <row r="32" spans="1:25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row>
    <row r="33" spans="1:25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c r="HM33" s="14"/>
      <c r="HN33" s="14"/>
      <c r="HO33" s="14"/>
      <c r="HP33" s="14"/>
      <c r="HQ33" s="14"/>
      <c r="HR33" s="14"/>
      <c r="HS33" s="14"/>
      <c r="HT33" s="14"/>
      <c r="HU33" s="14"/>
      <c r="HV33" s="14"/>
      <c r="HW33" s="14"/>
      <c r="HX33" s="14"/>
      <c r="HY33" s="14"/>
      <c r="HZ33" s="14"/>
      <c r="IA33" s="14"/>
      <c r="IB33" s="14"/>
      <c r="IC33" s="14"/>
      <c r="ID33" s="14"/>
      <c r="IE33" s="14"/>
      <c r="IF33" s="14"/>
      <c r="IG33" s="14"/>
      <c r="IH33" s="14"/>
      <c r="II33" s="14"/>
      <c r="IJ33" s="14"/>
      <c r="IK33" s="14"/>
      <c r="IL33" s="14"/>
      <c r="IM33" s="14"/>
      <c r="IN33" s="14"/>
      <c r="IO33" s="14"/>
      <c r="IP33" s="14"/>
      <c r="IQ33" s="14"/>
      <c r="IR33" s="14"/>
      <c r="IS33" s="14"/>
      <c r="IT33" s="14"/>
      <c r="IU33" s="14"/>
    </row>
    <row r="34" spans="1:25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c r="HM34" s="14"/>
      <c r="HN34" s="14"/>
      <c r="HO34" s="14"/>
      <c r="HP34" s="14"/>
      <c r="HQ34" s="14"/>
      <c r="HR34" s="14"/>
      <c r="HS34" s="14"/>
      <c r="HT34" s="14"/>
      <c r="HU34" s="14"/>
      <c r="HV34" s="14"/>
      <c r="HW34" s="14"/>
      <c r="HX34" s="14"/>
      <c r="HY34" s="14"/>
      <c r="HZ34" s="14"/>
      <c r="IA34" s="14"/>
      <c r="IB34" s="14"/>
      <c r="IC34" s="14"/>
      <c r="ID34" s="14"/>
      <c r="IE34" s="14"/>
      <c r="IF34" s="14"/>
      <c r="IG34" s="14"/>
      <c r="IH34" s="14"/>
      <c r="II34" s="14"/>
      <c r="IJ34" s="14"/>
      <c r="IK34" s="14"/>
      <c r="IL34" s="14"/>
      <c r="IM34" s="14"/>
      <c r="IN34" s="14"/>
      <c r="IO34" s="14"/>
      <c r="IP34" s="14"/>
      <c r="IQ34" s="14"/>
      <c r="IR34" s="14"/>
      <c r="IS34" s="14"/>
      <c r="IT34" s="14"/>
      <c r="IU34" s="14"/>
    </row>
    <row r="35" spans="1:255">
      <c r="A35" s="14"/>
      <c r="B35" s="14"/>
      <c r="C35" s="14"/>
      <c r="D35" s="14"/>
      <c r="E35" s="14"/>
      <c r="F35" s="14"/>
      <c r="G35" s="14"/>
      <c r="H35" s="14"/>
      <c r="I35" s="14"/>
      <c r="J35" s="14"/>
      <c r="K35" s="14"/>
      <c r="L35" s="14"/>
      <c r="M35" s="14"/>
      <c r="N35" s="14"/>
      <c r="O35" s="14"/>
      <c r="P35" s="14"/>
      <c r="Q35" s="18"/>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row>
  </sheetData>
  <mergeCells count="12">
    <mergeCell ref="A1:U1"/>
    <mergeCell ref="B2:F2"/>
    <mergeCell ref="G2:K2"/>
    <mergeCell ref="L2:P2"/>
    <mergeCell ref="Q2:U2"/>
    <mergeCell ref="A22:U22"/>
    <mergeCell ref="B23:F23"/>
    <mergeCell ref="G23:K23"/>
    <mergeCell ref="L23:P23"/>
    <mergeCell ref="Q23:U23"/>
    <mergeCell ref="A2:A3"/>
    <mergeCell ref="A23:A24"/>
  </mergeCells>
  <pageMargins left="0.471527777777778" right="0.393055555555556" top="0.511805555555556" bottom="1" header="0.5" footer="0.5"/>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平衡表（全厂）</vt:lpstr>
      <vt:lpstr>回收率（全厂）</vt:lpstr>
      <vt:lpstr>回收率（熔炼） </vt:lpstr>
      <vt:lpstr>回收率（精炼） </vt:lpstr>
      <vt:lpstr>回收率（综合厂)</vt:lpstr>
      <vt:lpstr>回收率（精炼+贵）</vt:lpstr>
      <vt:lpstr>回收率（贵金属）</vt:lpstr>
      <vt:lpstr>原料、中间物料盘点表</vt:lpstr>
      <vt:lpstr>产品消耗盘存表</vt:lpstr>
      <vt:lpstr>重要物料收拨结存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假装认识你</cp:lastModifiedBy>
  <dcterms:created xsi:type="dcterms:W3CDTF">2006-09-14T11:21:00Z</dcterms:created>
  <cp:lastPrinted>2018-07-03T10:02:00Z</cp:lastPrinted>
  <dcterms:modified xsi:type="dcterms:W3CDTF">2020-09-11T10:35:39Z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2052-10.1.0.5707</vt:lpwstr>
  </property>
  <property fmtid="{D5CDD505-2E9C-101B-9397-08002B2CF9AE}" pid="3" name="KSOReadingLayout">
    <vt:bool>true</vt:bool>
  </property>
</Properties>
</file>