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910" windowHeight="8370" activeTab="1"/>
  </bookViews>
  <sheets>
    <sheet name="Sheet1" sheetId="1" r:id="rId1"/>
    <sheet name="盘点方法对应参考值" sheetId="2" r:id="rId2"/>
  </sheets>
  <calcPr calcId="144525"/>
</workbook>
</file>

<file path=xl/sharedStrings.xml><?xml version="1.0" encoding="utf-8"?>
<sst xmlns="http://schemas.openxmlformats.org/spreadsheetml/2006/main" count="109">
  <si>
    <t>物料分类</t>
  </si>
  <si>
    <t>物料编码</t>
  </si>
  <si>
    <t>物料名称</t>
  </si>
  <si>
    <t>上期结存--干量t</t>
  </si>
  <si>
    <t>上期结存--Cu含量%</t>
  </si>
  <si>
    <t>上期结存--Ag含量g/t</t>
  </si>
  <si>
    <t>上期结存--Au含量g/t</t>
  </si>
  <si>
    <t>本期收入/支出--干量t</t>
  </si>
  <si>
    <t>本期收入/支出--Cu含量%</t>
  </si>
  <si>
    <t>本期收入/支出--Ag含量g/t</t>
  </si>
  <si>
    <t>本期收入/支出--Au含量g/t</t>
  </si>
  <si>
    <t>本期结存--干量t</t>
  </si>
  <si>
    <t>本期结存干量--盘点方法</t>
  </si>
  <si>
    <t>本期结存--Cu含量%</t>
  </si>
  <si>
    <t>本期结存--Ag含量g/t</t>
  </si>
  <si>
    <t>本期结存--Au含量g/t</t>
  </si>
  <si>
    <t>本期结存--Cu含量%--盘点方法</t>
  </si>
  <si>
    <t>本期结存--Ag含量g/t--盘点方法</t>
  </si>
  <si>
    <t>本期结存--Au含量g/t--盘点方法</t>
  </si>
  <si>
    <t>cu</t>
  </si>
  <si>
    <t>ag</t>
  </si>
  <si>
    <t>au</t>
  </si>
  <si>
    <t>原料</t>
  </si>
  <si>
    <t>101</t>
  </si>
  <si>
    <t>铜精矿</t>
  </si>
  <si>
    <t>直观估计或卷尺（大规模）</t>
  </si>
  <si>
    <t>Cu元素含量误差(无)</t>
  </si>
  <si>
    <t>Ag元素含量误差(无)</t>
  </si>
  <si>
    <t>Au元素含量误差(无)</t>
  </si>
  <si>
    <t>102</t>
  </si>
  <si>
    <t>外购冰铜</t>
  </si>
  <si>
    <t>走帐</t>
  </si>
  <si>
    <t>103</t>
  </si>
  <si>
    <t>外购铜米</t>
  </si>
  <si>
    <t>104</t>
  </si>
  <si>
    <t>碱洗铜渣（南丹）</t>
  </si>
  <si>
    <t>105</t>
  </si>
  <si>
    <t>电铜排（南丹）</t>
  </si>
  <si>
    <t>106</t>
  </si>
  <si>
    <t>废旧电缆</t>
  </si>
  <si>
    <t>直观估计或卷尺</t>
  </si>
  <si>
    <t>107</t>
  </si>
  <si>
    <t>渣精矿</t>
  </si>
  <si>
    <t>108</t>
  </si>
  <si>
    <t>残极板</t>
  </si>
  <si>
    <t>109</t>
  </si>
  <si>
    <t>铜屑</t>
  </si>
  <si>
    <t>称重</t>
  </si>
  <si>
    <t>110</t>
  </si>
  <si>
    <t>旋流电积铜</t>
  </si>
  <si>
    <t>111</t>
  </si>
  <si>
    <t>废阴极铜</t>
  </si>
  <si>
    <t>112</t>
  </si>
  <si>
    <t>中和渣</t>
  </si>
  <si>
    <t>113</t>
  </si>
  <si>
    <t>污泥渣</t>
  </si>
  <si>
    <t>中间物料</t>
  </si>
  <si>
    <t>116</t>
  </si>
  <si>
    <t>冰铜（侧吹）</t>
  </si>
  <si>
    <t>117</t>
  </si>
  <si>
    <t>熔炼渣（侧吹）</t>
  </si>
  <si>
    <t>118</t>
  </si>
  <si>
    <t>熔炼烟尘</t>
  </si>
  <si>
    <t>119</t>
  </si>
  <si>
    <t>粗铜（顶吹）</t>
  </si>
  <si>
    <t>120</t>
  </si>
  <si>
    <t>吹炼渣（顶吹）</t>
  </si>
  <si>
    <t>121</t>
  </si>
  <si>
    <t>吹炼渣</t>
  </si>
  <si>
    <t>液位测量</t>
  </si>
  <si>
    <t>122</t>
  </si>
  <si>
    <t>吹炼烟尘</t>
  </si>
  <si>
    <t>123</t>
  </si>
  <si>
    <t>阳极铜（炉存）</t>
  </si>
  <si>
    <t>124</t>
  </si>
  <si>
    <t>冷铜</t>
  </si>
  <si>
    <t>125</t>
  </si>
  <si>
    <t>铜模</t>
  </si>
  <si>
    <t>126</t>
  </si>
  <si>
    <t>精炼渣</t>
  </si>
  <si>
    <t>127</t>
  </si>
  <si>
    <t>氧化渣</t>
  </si>
  <si>
    <t>128</t>
  </si>
  <si>
    <t>精炼烟尘</t>
  </si>
  <si>
    <t>129</t>
  </si>
  <si>
    <t>硫化铜渣</t>
  </si>
  <si>
    <t>计数（块、袋）</t>
  </si>
  <si>
    <t>回收品</t>
  </si>
  <si>
    <t>132</t>
  </si>
  <si>
    <t>熔炼渣</t>
  </si>
  <si>
    <t>中间产品</t>
  </si>
  <si>
    <t>135</t>
  </si>
  <si>
    <t>阳极铜</t>
  </si>
  <si>
    <t>损失</t>
  </si>
  <si>
    <t>138</t>
  </si>
  <si>
    <t>白烟尘</t>
  </si>
  <si>
    <t>139</t>
  </si>
  <si>
    <t>铅滤饼</t>
  </si>
  <si>
    <t>140</t>
  </si>
  <si>
    <t>砷滤饼</t>
  </si>
  <si>
    <t>name</t>
  </si>
  <si>
    <t>min</t>
  </si>
  <si>
    <t>max</t>
  </si>
  <si>
    <t>std</t>
  </si>
  <si>
    <t>干量无误差</t>
  </si>
  <si>
    <t>未知</t>
  </si>
  <si>
    <t>Cu元素含量有误差</t>
  </si>
  <si>
    <t>Ag元素含量有误差</t>
  </si>
  <si>
    <t>Au元素含量有误差</t>
  </si>
</sst>
</file>

<file path=xl/styles.xml><?xml version="1.0" encoding="utf-8"?>
<styleSheet xmlns="http://schemas.openxmlformats.org/spreadsheetml/2006/main">
  <numFmts count="9">
    <numFmt numFmtId="176" formatCode="0.00000_ "/>
    <numFmt numFmtId="177" formatCode="0.000000_ "/>
    <numFmt numFmtId="42" formatCode="_ &quot;￥&quot;* #,##0_ ;_ &quot;￥&quot;* \-#,##0_ ;_ &quot;￥&quot;* &quot;-&quot;_ ;_ @_ "/>
    <numFmt numFmtId="178" formatCode="0.000_);[Red]\(0.000\)"/>
    <numFmt numFmtId="43" formatCode="_ * #,##0.00_ ;_ * \-#,##0.00_ ;_ * &quot;-&quot;??_ ;_ @_ "/>
    <numFmt numFmtId="41" formatCode="_ * #,##0_ ;_ * \-#,##0_ ;_ * &quot;-&quot;_ ;_ @_ "/>
    <numFmt numFmtId="179" formatCode="0.00_ "/>
    <numFmt numFmtId="44" formatCode="_ &quot;￥&quot;* #,##0.00_ ;_ &quot;￥&quot;* \-#,##0.00_ ;_ &quot;￥&quot;* &quot;-&quot;??_ ;_ @_ "/>
    <numFmt numFmtId="180" formatCode="0.00_);[Red]\(0.00\)"/>
  </numFmts>
  <fonts count="28">
    <font>
      <sz val="11"/>
      <color theme="1"/>
      <name val="宋体"/>
      <charset val="134"/>
      <scheme val="minor"/>
    </font>
    <font>
      <sz val="10.5"/>
      <color theme="1"/>
      <name val="宋体"/>
      <charset val="134"/>
    </font>
    <font>
      <sz val="1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2"/>
      <color rgb="FF000000"/>
      <name val="宋体"/>
      <charset val="134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9"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3" fillId="0" borderId="0"/>
    <xf numFmtId="0" fontId="8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11" fillId="2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5" fillId="20" borderId="11" applyNumberFormat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4" fillId="10" borderId="11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8" fillId="0" borderId="0" applyProtection="0"/>
    <xf numFmtId="0" fontId="18" fillId="11" borderId="8" applyNumberFormat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Protection="0"/>
    <xf numFmtId="0" fontId="10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0" fillId="15" borderId="10" applyNumberFormat="0" applyFon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0" fillId="0" borderId="0" xfId="0" applyFont="1" applyFill="1" applyAlignment="1">
      <alignment vertical="center"/>
    </xf>
    <xf numFmtId="179" fontId="0" fillId="0" borderId="0" xfId="0" applyNumberFormat="1" applyFill="1" applyBorder="1" applyAlignment="1">
      <alignment horizontal="center" vertical="center"/>
    </xf>
    <xf numFmtId="179" fontId="0" fillId="0" borderId="0" xfId="0" applyNumberFormat="1" applyFill="1" applyBorder="1">
      <alignment vertical="center"/>
    </xf>
    <xf numFmtId="49" fontId="0" fillId="0" borderId="0" xfId="0" applyNumberFormat="1" applyFill="1" applyBorder="1">
      <alignment vertical="center"/>
    </xf>
    <xf numFmtId="179" fontId="2" fillId="0" borderId="0" xfId="0" applyNumberFormat="1" applyFont="1" applyFill="1" applyBorder="1">
      <alignment vertical="center"/>
    </xf>
    <xf numFmtId="179" fontId="0" fillId="0" borderId="0" xfId="0" applyNumberFormat="1" applyFill="1" applyBorder="1" applyAlignment="1">
      <alignment horizontal="left" vertical="center"/>
    </xf>
    <xf numFmtId="179" fontId="3" fillId="0" borderId="0" xfId="3" applyNumberFormat="1" applyFont="1" applyFill="1" applyBorder="1" applyAlignment="1">
      <alignment horizontal="center" vertical="center"/>
    </xf>
    <xf numFmtId="49" fontId="3" fillId="0" borderId="0" xfId="3" applyNumberFormat="1" applyFont="1" applyFill="1" applyBorder="1" applyAlignment="1">
      <alignment horizontal="center" vertical="center"/>
    </xf>
    <xf numFmtId="179" fontId="0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7" fontId="2" fillId="0" borderId="1" xfId="2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179" fontId="2" fillId="0" borderId="2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79" fontId="2" fillId="0" borderId="1" xfId="0" applyNumberFormat="1" applyFont="1" applyFill="1" applyBorder="1" applyAlignment="1">
      <alignment horizontal="center" vertical="center"/>
    </xf>
    <xf numFmtId="180" fontId="4" fillId="0" borderId="3" xfId="2" applyNumberFormat="1" applyFont="1" applyFill="1" applyBorder="1" applyAlignment="1">
      <alignment horizontal="left" vertical="center" wrapText="1"/>
    </xf>
    <xf numFmtId="180" fontId="2" fillId="2" borderId="1" xfId="2" applyNumberFormat="1" applyFont="1" applyFill="1" applyBorder="1" applyAlignment="1">
      <alignment horizontal="center" vertical="center" wrapText="1"/>
    </xf>
    <xf numFmtId="177" fontId="2" fillId="2" borderId="1" xfId="2" applyNumberFormat="1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left" vertical="center"/>
    </xf>
    <xf numFmtId="178" fontId="2" fillId="2" borderId="1" xfId="0" applyNumberFormat="1" applyFont="1" applyFill="1" applyBorder="1" applyAlignment="1">
      <alignment horizontal="center" vertical="center"/>
    </xf>
    <xf numFmtId="177" fontId="2" fillId="2" borderId="1" xfId="5" applyNumberFormat="1" applyFont="1" applyFill="1" applyBorder="1" applyAlignment="1">
      <alignment horizontal="center" vertical="center"/>
    </xf>
    <xf numFmtId="179" fontId="4" fillId="0" borderId="1" xfId="0" applyNumberFormat="1" applyFont="1" applyFill="1" applyBorder="1" applyAlignment="1">
      <alignment horizontal="left" vertical="center"/>
    </xf>
    <xf numFmtId="179" fontId="2" fillId="2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9" fontId="5" fillId="0" borderId="0" xfId="0" applyNumberFormat="1" applyFont="1" applyFill="1" applyBorder="1" applyAlignment="1">
      <alignment horizontal="center" vertical="center"/>
    </xf>
    <xf numFmtId="179" fontId="2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Alignment="1"/>
    <xf numFmtId="177" fontId="2" fillId="2" borderId="1" xfId="51" applyNumberFormat="1" applyFont="1" applyFill="1" applyBorder="1" applyAlignment="1">
      <alignment horizontal="center" vertical="center"/>
    </xf>
    <xf numFmtId="176" fontId="0" fillId="0" borderId="0" xfId="0" applyNumberFormat="1" applyFont="1" applyFill="1" applyBorder="1" applyAlignment="1">
      <alignment horizontal="center" vertical="center"/>
    </xf>
  </cellXfs>
  <cellStyles count="59">
    <cellStyle name="常规" xfId="0" builtinId="0"/>
    <cellStyle name="常规 19" xfId="1"/>
    <cellStyle name="常规 4" xfId="2"/>
    <cellStyle name="Normal" xfId="3"/>
    <cellStyle name="常规 10 10 2 2 2 3" xfId="4"/>
    <cellStyle name="常规 8 11" xfId="5"/>
    <cellStyle name="常规 21" xfId="6"/>
    <cellStyle name="60% - 强调文字颜色 6" xfId="7" builtinId="52"/>
    <cellStyle name="20% - 强调文字颜色 4" xfId="8" builtinId="42"/>
    <cellStyle name="强调文字颜色 4" xfId="9" builtinId="41"/>
    <cellStyle name="输入" xfId="10" builtinId="20"/>
    <cellStyle name="40% - 强调文字颜色 3" xfId="11" builtinId="39"/>
    <cellStyle name="20% - 强调文字颜色 3" xfId="12" builtinId="38"/>
    <cellStyle name="货币" xfId="13" builtinId="4"/>
    <cellStyle name="强调文字颜色 3" xfId="14" builtinId="37"/>
    <cellStyle name="百分比" xfId="15" builtinId="5"/>
    <cellStyle name="60% - 强调文字颜色 2" xfId="16" builtinId="36"/>
    <cellStyle name="60% - 强调文字颜色 5" xfId="17" builtinId="48"/>
    <cellStyle name="强调文字颜色 2" xfId="18" builtinId="33"/>
    <cellStyle name="60% - 强调文字颜色 1" xfId="19" builtinId="32"/>
    <cellStyle name="60% - 强调文字颜色 4" xfId="20" builtinId="44"/>
    <cellStyle name="计算" xfId="21" builtinId="22"/>
    <cellStyle name="强调文字颜色 1" xfId="22" builtinId="29"/>
    <cellStyle name="适中" xfId="23" builtinId="28"/>
    <cellStyle name="20% - 强调文字颜色 5" xfId="24" builtinId="46"/>
    <cellStyle name="好" xfId="25" builtinId="26"/>
    <cellStyle name="20% - 强调文字颜色 1" xfId="26" builtinId="30"/>
    <cellStyle name="汇总" xfId="27" builtinId="25"/>
    <cellStyle name="差" xfId="28" builtinId="27"/>
    <cellStyle name="常规 6 2 2 3_总表  _精炼厂物料盘点  2" xfId="29"/>
    <cellStyle name="检查单元格" xfId="30" builtinId="23"/>
    <cellStyle name="输出" xfId="31" builtinId="21"/>
    <cellStyle name="标题 1" xfId="32" builtinId="16"/>
    <cellStyle name="解释性文本" xfId="33" builtinId="53"/>
    <cellStyle name="常规 6 2 2 3_总表  _1 2" xfId="34"/>
    <cellStyle name="20% - 强调文字颜色 2" xfId="35" builtinId="34"/>
    <cellStyle name="标题 4" xfId="36" builtinId="19"/>
    <cellStyle name="常规 10" xfId="37"/>
    <cellStyle name="货币[0]" xfId="38" builtinId="7"/>
    <cellStyle name="40% - 强调文字颜色 4" xfId="39" builtinId="43"/>
    <cellStyle name="千位分隔" xfId="40" builtinId="3"/>
    <cellStyle name="已访问的超链接" xfId="41" builtinId="9"/>
    <cellStyle name="标题" xfId="42" builtinId="15"/>
    <cellStyle name="40% - 强调文字颜色 2" xfId="43" builtinId="35"/>
    <cellStyle name="警告文本" xfId="44" builtinId="11"/>
    <cellStyle name="60% - 强调文字颜色 3" xfId="45" builtinId="40"/>
    <cellStyle name="注释" xfId="46" builtinId="10"/>
    <cellStyle name="20% - 强调文字颜色 6" xfId="47" builtinId="50"/>
    <cellStyle name="强调文字颜色 5" xfId="48" builtinId="45"/>
    <cellStyle name="40% - 强调文字颜色 6" xfId="49" builtinId="51"/>
    <cellStyle name="超链接" xfId="50" builtinId="8"/>
    <cellStyle name="常规 9 11" xfId="51"/>
    <cellStyle name="千位分隔[0]" xfId="52" builtinId="6"/>
    <cellStyle name="标题 2" xfId="53" builtinId="17"/>
    <cellStyle name="40% - 强调文字颜色 5" xfId="54" builtinId="47"/>
    <cellStyle name="标题 3" xfId="55" builtinId="18"/>
    <cellStyle name="强调文字颜色 6" xfId="56" builtinId="49"/>
    <cellStyle name="40% - 强调文字颜色 1" xfId="57" builtinId="31"/>
    <cellStyle name="链接单元格" xfId="58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34"/>
  <sheetViews>
    <sheetView workbookViewId="0">
      <pane xSplit="3" ySplit="1" topLeftCell="D10" activePane="bottomRight" state="frozenSplit"/>
      <selection/>
      <selection pane="topRight"/>
      <selection pane="bottomLeft"/>
      <selection pane="bottomRight" activeCell="E28" sqref="E28:F29"/>
    </sheetView>
  </sheetViews>
  <sheetFormatPr defaultColWidth="9" defaultRowHeight="12.5"/>
  <cols>
    <col min="1" max="1" width="10.3636363636364" style="4" customWidth="1"/>
    <col min="2" max="2" width="10.3636363636364" style="5" customWidth="1"/>
    <col min="3" max="3" width="22.6363636363636" style="6" customWidth="1"/>
    <col min="4" max="4" width="17.3636363636364" style="4" customWidth="1"/>
    <col min="5" max="5" width="19.6363636363636" style="4" customWidth="1"/>
    <col min="6" max="7" width="21.9090909090909" style="4" customWidth="1"/>
    <col min="8" max="8" width="24.1818181818182" style="4" customWidth="1"/>
    <col min="9" max="9" width="26.3636363636364" style="4" customWidth="1"/>
    <col min="10" max="11" width="28.6363636363636" style="4" customWidth="1"/>
    <col min="12" max="12" width="34.6363636363636" style="4" customWidth="1"/>
    <col min="13" max="13" width="26.3636363636364" style="7" customWidth="1"/>
    <col min="14" max="14" width="19.6363636363636" style="4" customWidth="1"/>
    <col min="15" max="16" width="21.9090909090909" style="4" customWidth="1"/>
    <col min="17" max="17" width="28.6363636363636" style="4" customWidth="1"/>
    <col min="18" max="19" width="30.9090909090909" style="4" customWidth="1"/>
    <col min="20" max="20" width="36.8727272727273" style="4" customWidth="1"/>
    <col min="21" max="21" width="19.3727272727273" style="4"/>
    <col min="22" max="22" width="17.1272727272727" style="4"/>
    <col min="23" max="16384" width="9" style="4"/>
  </cols>
  <sheetData>
    <row r="1" s="3" customFormat="1" ht="13.5" spans="1:26">
      <c r="A1" s="8" t="s">
        <v>0</v>
      </c>
      <c r="B1" s="9" t="s">
        <v>1</v>
      </c>
      <c r="C1" s="8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28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3" t="s">
        <v>19</v>
      </c>
      <c r="U1" s="10" t="s">
        <v>20</v>
      </c>
      <c r="V1" s="10" t="s">
        <v>21</v>
      </c>
      <c r="W1" s="10"/>
      <c r="X1" s="10"/>
      <c r="Y1" s="10"/>
      <c r="Z1" s="10"/>
    </row>
    <row r="2" s="3" customFormat="1" ht="13.5" spans="1:22">
      <c r="A2" s="10" t="s">
        <v>22</v>
      </c>
      <c r="B2" s="11" t="s">
        <v>23</v>
      </c>
      <c r="C2" s="12" t="s">
        <v>24</v>
      </c>
      <c r="D2" s="13">
        <v>49497.619</v>
      </c>
      <c r="E2" s="13">
        <v>24.44</v>
      </c>
      <c r="F2" s="13">
        <v>80.72457</v>
      </c>
      <c r="G2" s="13">
        <v>1.800107</v>
      </c>
      <c r="H2" s="13">
        <v>77156.528</v>
      </c>
      <c r="I2" s="13">
        <v>25.71614</v>
      </c>
      <c r="J2" s="13">
        <v>118.295214</v>
      </c>
      <c r="K2" s="13">
        <v>2.365944</v>
      </c>
      <c r="L2" s="13">
        <v>28631.104</v>
      </c>
      <c r="M2" s="30" t="s">
        <v>25</v>
      </c>
      <c r="N2" s="13">
        <v>25.63701</v>
      </c>
      <c r="O2" s="13">
        <v>130.080698</v>
      </c>
      <c r="P2" s="13">
        <v>1.816556</v>
      </c>
      <c r="Q2" t="s">
        <v>26</v>
      </c>
      <c r="R2" t="s">
        <v>27</v>
      </c>
      <c r="S2" t="s">
        <v>28</v>
      </c>
      <c r="T2" s="32" t="e">
        <f>(D2*E2+H2*I2-#REF!*#REF!)/100</f>
        <v>#REF!</v>
      </c>
      <c r="U2" s="32" t="e">
        <f>(D2*F2+H2*J2-#REF!*#REF!)/1000</f>
        <v>#REF!</v>
      </c>
      <c r="V2" s="32" t="e">
        <f>(D2*G2+H2*K2-#REF!*#REF!)/1000</f>
        <v>#REF!</v>
      </c>
    </row>
    <row r="3" s="3" customFormat="1" ht="13.5" spans="1:22">
      <c r="A3" s="10" t="s">
        <v>22</v>
      </c>
      <c r="B3" s="11" t="s">
        <v>29</v>
      </c>
      <c r="C3" s="12" t="s">
        <v>30</v>
      </c>
      <c r="D3" s="13">
        <v>187.616</v>
      </c>
      <c r="E3" s="13">
        <v>60.396768</v>
      </c>
      <c r="F3" s="13">
        <v>140.734266</v>
      </c>
      <c r="G3" s="13">
        <v>0.458383</v>
      </c>
      <c r="H3" s="13">
        <v>0</v>
      </c>
      <c r="I3" s="13" t="e">
        <v>#DIV/0!</v>
      </c>
      <c r="J3" s="13" t="e">
        <v>#DIV/0!</v>
      </c>
      <c r="K3" s="13" t="e">
        <v>#DIV/0!</v>
      </c>
      <c r="L3" s="13">
        <v>187.616</v>
      </c>
      <c r="M3" s="30" t="s">
        <v>31</v>
      </c>
      <c r="N3" s="13">
        <v>60.396768</v>
      </c>
      <c r="O3" s="13">
        <v>140.734266</v>
      </c>
      <c r="P3" s="13">
        <v>0.458383</v>
      </c>
      <c r="Q3" t="s">
        <v>26</v>
      </c>
      <c r="R3" t="s">
        <v>27</v>
      </c>
      <c r="S3" t="s">
        <v>28</v>
      </c>
      <c r="T3" s="32" t="e">
        <f>(D3*E3+H3*I3-#REF!*#REF!)/100</f>
        <v>#DIV/0!</v>
      </c>
      <c r="U3" s="32" t="e">
        <f>(D3*F3+H3*J3-#REF!*#REF!)/1000</f>
        <v>#DIV/0!</v>
      </c>
      <c r="V3" s="32" t="e">
        <f>(D3*G3+H3*K3-#REF!*#REF!)/1000</f>
        <v>#DIV/0!</v>
      </c>
    </row>
    <row r="4" s="3" customFormat="1" ht="13.5" spans="1:22">
      <c r="A4" s="10" t="s">
        <v>22</v>
      </c>
      <c r="B4" s="11" t="s">
        <v>32</v>
      </c>
      <c r="C4" s="14" t="s">
        <v>33</v>
      </c>
      <c r="D4" s="13">
        <v>293.75</v>
      </c>
      <c r="E4" s="13">
        <v>97.80017</v>
      </c>
      <c r="F4" s="13">
        <v>0</v>
      </c>
      <c r="G4" s="13">
        <v>0</v>
      </c>
      <c r="H4" s="13">
        <v>334.94</v>
      </c>
      <c r="I4" s="13">
        <v>96.559981</v>
      </c>
      <c r="J4" s="13">
        <v>0</v>
      </c>
      <c r="K4" s="13">
        <v>0</v>
      </c>
      <c r="L4" s="13">
        <v>114.64</v>
      </c>
      <c r="M4" s="30" t="s">
        <v>31</v>
      </c>
      <c r="N4" s="13">
        <v>96.559665</v>
      </c>
      <c r="O4" s="13">
        <v>0</v>
      </c>
      <c r="P4" s="13">
        <v>0</v>
      </c>
      <c r="Q4" t="s">
        <v>26</v>
      </c>
      <c r="R4" t="s">
        <v>27</v>
      </c>
      <c r="S4" t="s">
        <v>28</v>
      </c>
      <c r="T4" s="32" t="e">
        <f>(D4*E4+H4*I4-#REF!*#REF!)/100</f>
        <v>#REF!</v>
      </c>
      <c r="U4" s="32" t="e">
        <f>(D4*F4+H4*J4-#REF!*#REF!)/1000</f>
        <v>#REF!</v>
      </c>
      <c r="V4" s="32" t="e">
        <f>(D4*G4+H4*K4-#REF!*#REF!)/1000</f>
        <v>#REF!</v>
      </c>
    </row>
    <row r="5" s="3" customFormat="1" ht="13.5" spans="1:22">
      <c r="A5" s="10" t="s">
        <v>22</v>
      </c>
      <c r="B5" s="11" t="s">
        <v>34</v>
      </c>
      <c r="C5" s="14" t="s">
        <v>35</v>
      </c>
      <c r="D5" s="13">
        <v>0</v>
      </c>
      <c r="E5" s="13" t="e">
        <v>#DIV/0!</v>
      </c>
      <c r="F5" s="13" t="e">
        <v>#DIV/0!</v>
      </c>
      <c r="G5" s="13" t="e">
        <v>#DIV/0!</v>
      </c>
      <c r="H5" s="13">
        <v>14.016</v>
      </c>
      <c r="I5" s="13">
        <v>37.400114</v>
      </c>
      <c r="J5" s="13">
        <v>0</v>
      </c>
      <c r="K5" s="13">
        <v>0</v>
      </c>
      <c r="L5" s="13">
        <v>14.016</v>
      </c>
      <c r="M5" s="30" t="s">
        <v>31</v>
      </c>
      <c r="N5" s="13">
        <v>37.400114</v>
      </c>
      <c r="O5" s="13">
        <v>0</v>
      </c>
      <c r="P5" s="13">
        <v>0</v>
      </c>
      <c r="Q5" t="s">
        <v>26</v>
      </c>
      <c r="R5" t="s">
        <v>27</v>
      </c>
      <c r="S5" t="s">
        <v>28</v>
      </c>
      <c r="T5" s="32" t="e">
        <f>(D5*E5+H5*I5-#REF!*#REF!)/100</f>
        <v>#DIV/0!</v>
      </c>
      <c r="U5" s="32" t="e">
        <f>(D5*F5+H5*J5-#REF!*#REF!)/1000</f>
        <v>#DIV/0!</v>
      </c>
      <c r="V5" s="32" t="e">
        <f>(D5*G5+H5*K5-#REF!*#REF!)/1000</f>
        <v>#DIV/0!</v>
      </c>
    </row>
    <row r="6" s="3" customFormat="1" ht="13.5" spans="1:22">
      <c r="A6" s="10" t="s">
        <v>22</v>
      </c>
      <c r="B6" s="11" t="s">
        <v>36</v>
      </c>
      <c r="C6" s="14" t="s">
        <v>37</v>
      </c>
      <c r="D6" s="13">
        <v>0</v>
      </c>
      <c r="E6" s="13" t="e">
        <v>#DIV/0!</v>
      </c>
      <c r="F6" s="13" t="e">
        <v>#DIV/0!</v>
      </c>
      <c r="G6" s="13" t="e">
        <v>#DIV/0!</v>
      </c>
      <c r="H6" s="13">
        <v>7.14</v>
      </c>
      <c r="I6" s="13">
        <v>99.621849</v>
      </c>
      <c r="J6" s="13">
        <v>0</v>
      </c>
      <c r="K6" s="13">
        <v>0</v>
      </c>
      <c r="L6" s="13">
        <v>7.14</v>
      </c>
      <c r="M6" s="30" t="s">
        <v>31</v>
      </c>
      <c r="N6" s="13">
        <v>99.621849</v>
      </c>
      <c r="O6" s="13">
        <v>0</v>
      </c>
      <c r="P6" s="13">
        <v>0</v>
      </c>
      <c r="Q6" t="s">
        <v>26</v>
      </c>
      <c r="R6" t="s">
        <v>27</v>
      </c>
      <c r="S6" t="s">
        <v>28</v>
      </c>
      <c r="T6" s="32" t="e">
        <f>(D6*E6+H6*I6-#REF!*#REF!)/100</f>
        <v>#DIV/0!</v>
      </c>
      <c r="U6" s="32" t="e">
        <f>(D6*F6+H6*J6-#REF!*#REF!)/1000</f>
        <v>#DIV/0!</v>
      </c>
      <c r="V6" s="32" t="e">
        <f>(D6*G6+H6*K6-#REF!*#REF!)/1000</f>
        <v>#DIV/0!</v>
      </c>
    </row>
    <row r="7" s="3" customFormat="1" ht="13.5" spans="1:22">
      <c r="A7" s="10" t="s">
        <v>22</v>
      </c>
      <c r="B7" s="11" t="s">
        <v>38</v>
      </c>
      <c r="C7" s="14" t="s">
        <v>39</v>
      </c>
      <c r="D7" s="13">
        <v>0</v>
      </c>
      <c r="E7" s="13" t="e">
        <v>#DIV/0!</v>
      </c>
      <c r="F7" s="13" t="e">
        <v>#DIV/0!</v>
      </c>
      <c r="G7" s="13" t="e">
        <v>#DIV/0!</v>
      </c>
      <c r="H7" s="13">
        <v>0</v>
      </c>
      <c r="I7" s="13" t="e">
        <v>#DIV/0!</v>
      </c>
      <c r="J7" s="13" t="e">
        <v>#DIV/0!</v>
      </c>
      <c r="K7" s="13" t="e">
        <v>#DIV/0!</v>
      </c>
      <c r="L7" s="13">
        <v>0</v>
      </c>
      <c r="M7" s="30" t="s">
        <v>40</v>
      </c>
      <c r="N7" s="13" t="e">
        <v>#DIV/0!</v>
      </c>
      <c r="O7" s="13" t="e">
        <v>#DIV/0!</v>
      </c>
      <c r="P7" s="13" t="e">
        <v>#DIV/0!</v>
      </c>
      <c r="Q7" t="s">
        <v>26</v>
      </c>
      <c r="R7" t="s">
        <v>27</v>
      </c>
      <c r="S7" t="s">
        <v>28</v>
      </c>
      <c r="T7" s="32" t="e">
        <f>(D7*E7+H7*I7-#REF!*#REF!)/100</f>
        <v>#DIV/0!</v>
      </c>
      <c r="U7" s="32" t="e">
        <f>(D7*F7+H7*J7-#REF!*#REF!)/1000</f>
        <v>#DIV/0!</v>
      </c>
      <c r="V7" s="32" t="e">
        <f>(D7*G7+H7*K7-#REF!*#REF!)/1000</f>
        <v>#DIV/0!</v>
      </c>
    </row>
    <row r="8" s="3" customFormat="1" ht="13.5" spans="1:22">
      <c r="A8" s="10" t="s">
        <v>22</v>
      </c>
      <c r="B8" s="11" t="s">
        <v>41</v>
      </c>
      <c r="C8" s="14" t="s">
        <v>42</v>
      </c>
      <c r="D8" s="13">
        <v>1559.97</v>
      </c>
      <c r="E8" s="13">
        <v>24.550023</v>
      </c>
      <c r="F8" s="13">
        <v>42.050168</v>
      </c>
      <c r="G8" s="13">
        <v>0.239748</v>
      </c>
      <c r="H8" s="13">
        <v>2451.282</v>
      </c>
      <c r="I8" s="13">
        <v>26.670983</v>
      </c>
      <c r="J8" s="13">
        <v>34.874812</v>
      </c>
      <c r="K8" s="13">
        <v>0.337374</v>
      </c>
      <c r="L8" s="13">
        <v>2024</v>
      </c>
      <c r="M8" s="30" t="s">
        <v>25</v>
      </c>
      <c r="N8" s="13">
        <v>26.67001</v>
      </c>
      <c r="O8" s="13">
        <v>34.879941</v>
      </c>
      <c r="P8" s="13">
        <v>0.339921</v>
      </c>
      <c r="Q8" t="s">
        <v>26</v>
      </c>
      <c r="R8" t="s">
        <v>27</v>
      </c>
      <c r="S8" t="s">
        <v>28</v>
      </c>
      <c r="T8" s="32" t="e">
        <f>(D8*E8+H8*I8-#REF!*#REF!)/100</f>
        <v>#REF!</v>
      </c>
      <c r="U8" s="32" t="e">
        <f>(D8*F8+H8*J8-#REF!*#REF!)/1000</f>
        <v>#REF!</v>
      </c>
      <c r="V8" s="32" t="e">
        <f>(D8*G8+H8*K8-#REF!*#REF!)/1000</f>
        <v>#REF!</v>
      </c>
    </row>
    <row r="9" s="3" customFormat="1" ht="13.5" spans="1:22">
      <c r="A9" s="10" t="s">
        <v>22</v>
      </c>
      <c r="B9" s="11" t="s">
        <v>43</v>
      </c>
      <c r="C9" s="15" t="s">
        <v>44</v>
      </c>
      <c r="D9" s="16">
        <v>11.82</v>
      </c>
      <c r="E9" s="13">
        <v>99.543147</v>
      </c>
      <c r="F9" s="13">
        <v>332.48731</v>
      </c>
      <c r="G9" s="13">
        <v>7.529611</v>
      </c>
      <c r="H9" s="13">
        <v>3656.48</v>
      </c>
      <c r="I9" s="13">
        <v>99.47258</v>
      </c>
      <c r="J9" s="13">
        <v>366.294907</v>
      </c>
      <c r="K9" s="13">
        <v>8.626876</v>
      </c>
      <c r="L9" s="16">
        <v>59.42</v>
      </c>
      <c r="M9" s="30" t="s">
        <v>40</v>
      </c>
      <c r="N9" s="13">
        <v>99.469875</v>
      </c>
      <c r="O9" s="13">
        <v>371.979132</v>
      </c>
      <c r="P9" s="13">
        <v>8.667115</v>
      </c>
      <c r="Q9" t="s">
        <v>26</v>
      </c>
      <c r="R9" t="s">
        <v>27</v>
      </c>
      <c r="S9" t="s">
        <v>28</v>
      </c>
      <c r="T9" s="32" t="e">
        <f>(D9*E9+H9*I9-#REF!*#REF!)/100</f>
        <v>#REF!</v>
      </c>
      <c r="U9" s="32" t="e">
        <f>(D9*F9+H9*J9-#REF!*#REF!)/1000</f>
        <v>#REF!</v>
      </c>
      <c r="V9" s="32" t="e">
        <f>(D9*G9+H9*K9-#REF!*#REF!)/1000</f>
        <v>#REF!</v>
      </c>
    </row>
    <row r="10" s="3" customFormat="1" ht="13.5" spans="1:22">
      <c r="A10" s="10" t="s">
        <v>22</v>
      </c>
      <c r="B10" s="11" t="s">
        <v>45</v>
      </c>
      <c r="C10" s="15" t="s">
        <v>46</v>
      </c>
      <c r="D10" s="16">
        <v>2.74</v>
      </c>
      <c r="E10" s="13">
        <v>100</v>
      </c>
      <c r="F10" s="13">
        <v>0</v>
      </c>
      <c r="G10" s="13">
        <v>0</v>
      </c>
      <c r="H10" s="13">
        <v>13.8</v>
      </c>
      <c r="I10" s="13">
        <v>100</v>
      </c>
      <c r="J10" s="13">
        <v>0</v>
      </c>
      <c r="K10" s="13">
        <v>0</v>
      </c>
      <c r="L10" s="16">
        <v>0</v>
      </c>
      <c r="M10" s="30" t="s">
        <v>47</v>
      </c>
      <c r="N10" s="13" t="e">
        <v>#DIV/0!</v>
      </c>
      <c r="O10" s="13" t="e">
        <v>#DIV/0!</v>
      </c>
      <c r="P10" s="13" t="e">
        <v>#DIV/0!</v>
      </c>
      <c r="Q10" t="s">
        <v>26</v>
      </c>
      <c r="R10" t="s">
        <v>27</v>
      </c>
      <c r="S10" t="s">
        <v>28</v>
      </c>
      <c r="T10" s="32" t="e">
        <f>(D10*E10+H10*I10-#REF!*#REF!)/100</f>
        <v>#REF!</v>
      </c>
      <c r="U10" s="32" t="e">
        <f>(D10*F10+H10*J10-#REF!*#REF!)/1000</f>
        <v>#REF!</v>
      </c>
      <c r="V10" s="32" t="e">
        <f>(D10*G10+H10*K10-#REF!*#REF!)/1000</f>
        <v>#REF!</v>
      </c>
    </row>
    <row r="11" s="3" customFormat="1" ht="13.5" spans="1:22">
      <c r="A11" s="10" t="s">
        <v>22</v>
      </c>
      <c r="B11" s="11" t="s">
        <v>48</v>
      </c>
      <c r="C11" s="15" t="s">
        <v>49</v>
      </c>
      <c r="D11" s="16">
        <v>0</v>
      </c>
      <c r="E11" s="13" t="e">
        <v>#DIV/0!</v>
      </c>
      <c r="F11" s="13" t="e">
        <v>#DIV/0!</v>
      </c>
      <c r="G11" s="13" t="e">
        <v>#DIV/0!</v>
      </c>
      <c r="H11" s="13">
        <v>26.74</v>
      </c>
      <c r="I11" s="13">
        <v>99.962603</v>
      </c>
      <c r="J11" s="13">
        <v>6.095737</v>
      </c>
      <c r="K11" s="13">
        <v>0</v>
      </c>
      <c r="L11" s="16">
        <v>10.54</v>
      </c>
      <c r="M11" s="30" t="s">
        <v>31</v>
      </c>
      <c r="N11" s="13">
        <v>99.971537</v>
      </c>
      <c r="O11" s="13">
        <v>5.597723</v>
      </c>
      <c r="P11" s="13">
        <v>0</v>
      </c>
      <c r="Q11" t="s">
        <v>26</v>
      </c>
      <c r="R11" t="s">
        <v>27</v>
      </c>
      <c r="S11" t="s">
        <v>28</v>
      </c>
      <c r="T11" s="32" t="e">
        <f>(D11*E11+H11*I11-#REF!*#REF!)/100</f>
        <v>#DIV/0!</v>
      </c>
      <c r="U11" s="32" t="e">
        <f>(D11*F11+H11*J11-#REF!*#REF!)/1000</f>
        <v>#DIV/0!</v>
      </c>
      <c r="V11" s="32" t="e">
        <f>(D11*G11+H11*K11-#REF!*#REF!)/1000</f>
        <v>#DIV/0!</v>
      </c>
    </row>
    <row r="12" s="3" customFormat="1" ht="13.5" spans="1:22">
      <c r="A12" s="10" t="s">
        <v>22</v>
      </c>
      <c r="B12" s="11" t="s">
        <v>50</v>
      </c>
      <c r="C12" s="15" t="s">
        <v>51</v>
      </c>
      <c r="D12" s="16">
        <v>0</v>
      </c>
      <c r="E12" s="13" t="e">
        <v>#DIV/0!</v>
      </c>
      <c r="F12" s="13" t="e">
        <v>#DIV/0!</v>
      </c>
      <c r="G12" s="13" t="e">
        <v>#DIV/0!</v>
      </c>
      <c r="H12" s="13">
        <v>35.22</v>
      </c>
      <c r="I12" s="13">
        <v>100</v>
      </c>
      <c r="J12" s="13">
        <v>5.508234</v>
      </c>
      <c r="K12" s="13">
        <v>0</v>
      </c>
      <c r="L12" s="16">
        <v>0</v>
      </c>
      <c r="M12" s="30" t="s">
        <v>31</v>
      </c>
      <c r="N12" s="13" t="e">
        <v>#DIV/0!</v>
      </c>
      <c r="O12" s="13" t="e">
        <v>#DIV/0!</v>
      </c>
      <c r="P12" s="13" t="e">
        <v>#DIV/0!</v>
      </c>
      <c r="Q12" t="s">
        <v>26</v>
      </c>
      <c r="R12" t="s">
        <v>27</v>
      </c>
      <c r="S12" t="s">
        <v>28</v>
      </c>
      <c r="T12" s="32" t="e">
        <f>(D12*E12+H12*I12-#REF!*#REF!)/100</f>
        <v>#DIV/0!</v>
      </c>
      <c r="U12" s="32" t="e">
        <f>(D12*F12+H12*J12-#REF!*#REF!)/1000</f>
        <v>#DIV/0!</v>
      </c>
      <c r="V12" s="32" t="e">
        <f>(D12*G12+H12*K12-#REF!*#REF!)/1000</f>
        <v>#DIV/0!</v>
      </c>
    </row>
    <row r="13" s="3" customFormat="1" ht="13.5" spans="1:22">
      <c r="A13" s="10" t="s">
        <v>22</v>
      </c>
      <c r="B13" s="11" t="s">
        <v>52</v>
      </c>
      <c r="C13" s="15" t="s">
        <v>53</v>
      </c>
      <c r="D13" s="16">
        <v>1957.298</v>
      </c>
      <c r="E13" s="13">
        <v>0.02999</v>
      </c>
      <c r="F13" s="13">
        <v>0</v>
      </c>
      <c r="G13" s="13">
        <v>0</v>
      </c>
      <c r="H13" s="13">
        <v>641.514</v>
      </c>
      <c r="I13" s="13">
        <v>0.134058</v>
      </c>
      <c r="J13" s="13">
        <v>0</v>
      </c>
      <c r="K13" s="13">
        <v>0</v>
      </c>
      <c r="L13" s="16">
        <v>1874.842</v>
      </c>
      <c r="M13" s="30" t="s">
        <v>25</v>
      </c>
      <c r="N13" s="13">
        <v>0.049978</v>
      </c>
      <c r="O13" s="13">
        <v>0</v>
      </c>
      <c r="P13" s="13">
        <v>0</v>
      </c>
      <c r="Q13" t="s">
        <v>26</v>
      </c>
      <c r="R13" t="s">
        <v>27</v>
      </c>
      <c r="S13" t="s">
        <v>28</v>
      </c>
      <c r="T13" s="32" t="e">
        <f>(D13*E13+H13*I13-#REF!*#REF!)/100</f>
        <v>#REF!</v>
      </c>
      <c r="U13" s="32" t="e">
        <f>(D13*F13+H13*J13-#REF!*#REF!)/1000</f>
        <v>#REF!</v>
      </c>
      <c r="V13" s="32" t="e">
        <f>(D13*G13+H13*K13-#REF!*#REF!)/1000</f>
        <v>#REF!</v>
      </c>
    </row>
    <row r="14" s="3" customFormat="1" ht="13.5" spans="1:22">
      <c r="A14" s="10" t="s">
        <v>22</v>
      </c>
      <c r="B14" s="11" t="s">
        <v>54</v>
      </c>
      <c r="C14" s="15" t="s">
        <v>55</v>
      </c>
      <c r="D14" s="16">
        <v>0</v>
      </c>
      <c r="E14" s="13" t="e">
        <v>#DIV/0!</v>
      </c>
      <c r="F14" s="13" t="e">
        <v>#DIV/0!</v>
      </c>
      <c r="G14" s="13" t="e">
        <v>#DIV/0!</v>
      </c>
      <c r="H14" s="16">
        <v>19.428</v>
      </c>
      <c r="I14" s="13">
        <v>0.102944</v>
      </c>
      <c r="J14" s="13">
        <v>0</v>
      </c>
      <c r="K14" s="13">
        <v>0</v>
      </c>
      <c r="L14" s="16">
        <v>0</v>
      </c>
      <c r="M14" s="30" t="s">
        <v>40</v>
      </c>
      <c r="N14" s="13" t="e">
        <v>#DIV/0!</v>
      </c>
      <c r="O14" s="13" t="e">
        <v>#DIV/0!</v>
      </c>
      <c r="P14" s="13" t="e">
        <v>#DIV/0!</v>
      </c>
      <c r="Q14" t="s">
        <v>26</v>
      </c>
      <c r="R14" t="s">
        <v>27</v>
      </c>
      <c r="S14" t="s">
        <v>28</v>
      </c>
      <c r="T14" s="32" t="e">
        <f>(D14*E14+H14*I14-#REF!*#REF!)/100</f>
        <v>#DIV/0!</v>
      </c>
      <c r="U14" s="32" t="e">
        <f>(D14*F14+H14*J14-#REF!*#REF!)/1000</f>
        <v>#DIV/0!</v>
      </c>
      <c r="V14" s="32" t="e">
        <f>(D14*G14+H14*K14-#REF!*#REF!)/1000</f>
        <v>#DIV/0!</v>
      </c>
    </row>
    <row r="15" s="3" customFormat="1" ht="13.5" spans="1:22">
      <c r="A15" s="17" t="s">
        <v>56</v>
      </c>
      <c r="B15" s="11" t="s">
        <v>57</v>
      </c>
      <c r="C15" s="18" t="s">
        <v>58</v>
      </c>
      <c r="D15" s="16">
        <v>414.32</v>
      </c>
      <c r="E15" s="13">
        <v>73.619907</v>
      </c>
      <c r="F15" s="13">
        <v>241.578973</v>
      </c>
      <c r="G15" s="13">
        <v>4.329986</v>
      </c>
      <c r="H15" s="10"/>
      <c r="I15" s="13"/>
      <c r="J15" s="13"/>
      <c r="K15" s="13"/>
      <c r="L15" s="16">
        <v>447.48</v>
      </c>
      <c r="M15" s="30" t="s">
        <v>40</v>
      </c>
      <c r="N15" s="13">
        <v>74.250022</v>
      </c>
      <c r="O15" s="13">
        <v>275.049164</v>
      </c>
      <c r="P15" s="13">
        <v>6.800304</v>
      </c>
      <c r="Q15" t="s">
        <v>26</v>
      </c>
      <c r="R15" t="s">
        <v>27</v>
      </c>
      <c r="S15" t="s">
        <v>28</v>
      </c>
      <c r="T15" s="32" t="e">
        <f>(D15*E15+H15*I15-#REF!*#REF!)/100</f>
        <v>#REF!</v>
      </c>
      <c r="U15" s="32" t="e">
        <f>(D15*F15+H15*J15-#REF!*#REF!)/1000</f>
        <v>#REF!</v>
      </c>
      <c r="V15" s="32" t="e">
        <f>(D15*G15+H15*K15-#REF!*#REF!)/1000</f>
        <v>#REF!</v>
      </c>
    </row>
    <row r="16" s="3" customFormat="1" ht="13.5" spans="1:22">
      <c r="A16" s="17" t="s">
        <v>56</v>
      </c>
      <c r="B16" s="11" t="s">
        <v>59</v>
      </c>
      <c r="C16" s="18" t="s">
        <v>60</v>
      </c>
      <c r="D16" s="16">
        <v>206.91</v>
      </c>
      <c r="E16" s="13">
        <v>1.920159</v>
      </c>
      <c r="F16" s="13">
        <v>3.528104</v>
      </c>
      <c r="G16" s="13">
        <v>0.009666</v>
      </c>
      <c r="H16" s="10"/>
      <c r="I16" s="13"/>
      <c r="J16" s="13"/>
      <c r="K16" s="13"/>
      <c r="L16" s="16">
        <v>181.83</v>
      </c>
      <c r="M16" s="30" t="s">
        <v>40</v>
      </c>
      <c r="N16" s="13">
        <v>1.769785</v>
      </c>
      <c r="O16" s="13">
        <v>1.979871</v>
      </c>
      <c r="P16" s="13">
        <v>0.038497</v>
      </c>
      <c r="Q16" t="s">
        <v>26</v>
      </c>
      <c r="R16" t="s">
        <v>27</v>
      </c>
      <c r="S16" t="s">
        <v>28</v>
      </c>
      <c r="T16" s="32" t="e">
        <f>(D16*E16+H16*I16-#REF!*#REF!)/100</f>
        <v>#REF!</v>
      </c>
      <c r="U16" s="32" t="e">
        <f>(D16*F16+H16*J16-#REF!*#REF!)/1000</f>
        <v>#REF!</v>
      </c>
      <c r="V16" s="32" t="e">
        <f>(D16*G16+H16*K16-#REF!*#REF!)/1000</f>
        <v>#REF!</v>
      </c>
    </row>
    <row r="17" s="3" customFormat="1" ht="13.5" spans="1:22">
      <c r="A17" s="17" t="s">
        <v>56</v>
      </c>
      <c r="B17" s="11" t="s">
        <v>61</v>
      </c>
      <c r="C17" s="18" t="s">
        <v>62</v>
      </c>
      <c r="D17" s="16">
        <v>200</v>
      </c>
      <c r="E17" s="13">
        <v>24.15</v>
      </c>
      <c r="F17" s="13">
        <v>121.5</v>
      </c>
      <c r="G17" s="13">
        <v>1.45</v>
      </c>
      <c r="H17" s="10"/>
      <c r="I17" s="13"/>
      <c r="J17" s="13"/>
      <c r="K17" s="13"/>
      <c r="L17" s="16">
        <v>239.5</v>
      </c>
      <c r="M17" s="30" t="s">
        <v>40</v>
      </c>
      <c r="N17" s="13">
        <v>12.660125</v>
      </c>
      <c r="O17" s="13">
        <v>121.799582</v>
      </c>
      <c r="P17" s="13">
        <v>1.281837</v>
      </c>
      <c r="Q17" t="s">
        <v>26</v>
      </c>
      <c r="R17" t="s">
        <v>27</v>
      </c>
      <c r="S17" t="s">
        <v>28</v>
      </c>
      <c r="T17" s="32" t="e">
        <f>(D17*E17+H17*I17-#REF!*#REF!)/100</f>
        <v>#REF!</v>
      </c>
      <c r="U17" s="32" t="e">
        <f>(D17*F17+H17*J17-#REF!*#REF!)/1000</f>
        <v>#REF!</v>
      </c>
      <c r="V17" s="32" t="e">
        <f>(D17*G17+H17*K17-#REF!*#REF!)/1000</f>
        <v>#REF!</v>
      </c>
    </row>
    <row r="18" s="3" customFormat="1" ht="13.5" spans="1:22">
      <c r="A18" s="17" t="s">
        <v>56</v>
      </c>
      <c r="B18" s="11" t="s">
        <v>63</v>
      </c>
      <c r="C18" s="18" t="s">
        <v>64</v>
      </c>
      <c r="D18" s="16">
        <v>515.16</v>
      </c>
      <c r="E18" s="13">
        <v>99.010016</v>
      </c>
      <c r="F18" s="13">
        <v>302.680721</v>
      </c>
      <c r="G18" s="13">
        <v>10.959702</v>
      </c>
      <c r="H18" s="10"/>
      <c r="I18" s="13"/>
      <c r="J18" s="13"/>
      <c r="K18" s="13"/>
      <c r="L18" s="16">
        <v>303.55</v>
      </c>
      <c r="M18" s="30" t="s">
        <v>40</v>
      </c>
      <c r="N18" s="13">
        <v>98.890133</v>
      </c>
      <c r="O18" s="13">
        <v>410.130127</v>
      </c>
      <c r="P18" s="13">
        <v>8.730028</v>
      </c>
      <c r="Q18" t="s">
        <v>26</v>
      </c>
      <c r="R18" t="s">
        <v>27</v>
      </c>
      <c r="S18" t="s">
        <v>28</v>
      </c>
      <c r="T18" s="32" t="e">
        <f>(D18*E18+H18*I18-#REF!*#REF!)/100</f>
        <v>#REF!</v>
      </c>
      <c r="U18" s="32" t="e">
        <f>(D18*F18+H18*J18-#REF!*#REF!)/1000</f>
        <v>#REF!</v>
      </c>
      <c r="V18" s="32" t="e">
        <f>(D18*G18+H18*K18-#REF!*#REF!)/1000</f>
        <v>#REF!</v>
      </c>
    </row>
    <row r="19" s="3" customFormat="1" ht="13.5" spans="1:22">
      <c r="A19" s="17" t="s">
        <v>56</v>
      </c>
      <c r="B19" s="11" t="s">
        <v>65</v>
      </c>
      <c r="C19" s="18" t="s">
        <v>66</v>
      </c>
      <c r="D19" s="16">
        <v>139.65</v>
      </c>
      <c r="E19" s="13">
        <v>29.419979</v>
      </c>
      <c r="F19" s="13">
        <v>12.882206</v>
      </c>
      <c r="G19" s="13">
        <v>0.100251</v>
      </c>
      <c r="H19" s="10"/>
      <c r="I19" s="13"/>
      <c r="J19" s="13"/>
      <c r="K19" s="13"/>
      <c r="L19" s="16">
        <v>143.22</v>
      </c>
      <c r="M19" s="30" t="s">
        <v>40</v>
      </c>
      <c r="N19" s="13">
        <v>31.929898</v>
      </c>
      <c r="O19" s="13">
        <v>8.930317</v>
      </c>
      <c r="P19" s="13">
        <v>0.146628</v>
      </c>
      <c r="Q19" t="s">
        <v>26</v>
      </c>
      <c r="R19" t="s">
        <v>27</v>
      </c>
      <c r="S19" t="s">
        <v>28</v>
      </c>
      <c r="T19" s="32" t="e">
        <f>(D19*E19+H19*I19-#REF!*#REF!)/100</f>
        <v>#REF!</v>
      </c>
      <c r="U19" s="32" t="e">
        <f>(D19*F19+H19*J19-#REF!*#REF!)/1000</f>
        <v>#REF!</v>
      </c>
      <c r="V19" s="32" t="e">
        <f>(D19*G19+H19*K19-#REF!*#REF!)/1000</f>
        <v>#REF!</v>
      </c>
    </row>
    <row r="20" s="3" customFormat="1" ht="13.5" spans="1:22">
      <c r="A20" s="17" t="s">
        <v>56</v>
      </c>
      <c r="B20" s="11" t="s">
        <v>67</v>
      </c>
      <c r="C20" s="18" t="s">
        <v>68</v>
      </c>
      <c r="D20" s="16">
        <v>350</v>
      </c>
      <c r="E20" s="13">
        <v>29.42</v>
      </c>
      <c r="F20" s="13">
        <v>12.88</v>
      </c>
      <c r="G20" s="13">
        <v>0.1</v>
      </c>
      <c r="H20" s="10"/>
      <c r="I20" s="13"/>
      <c r="J20" s="13"/>
      <c r="K20" s="13"/>
      <c r="L20" s="16">
        <v>312</v>
      </c>
      <c r="M20" s="30" t="s">
        <v>69</v>
      </c>
      <c r="N20" s="13">
        <v>31.930128</v>
      </c>
      <c r="O20" s="13">
        <v>8.929487</v>
      </c>
      <c r="P20" s="13">
        <v>0.150641</v>
      </c>
      <c r="Q20" t="s">
        <v>26</v>
      </c>
      <c r="R20" t="s">
        <v>27</v>
      </c>
      <c r="S20" t="s">
        <v>28</v>
      </c>
      <c r="T20" s="32" t="e">
        <f>(D20*E20+H20*I20-#REF!*#REF!)/100</f>
        <v>#REF!</v>
      </c>
      <c r="U20" s="32" t="e">
        <f>(D20*F20+H20*J20-#REF!*#REF!)/1000</f>
        <v>#REF!</v>
      </c>
      <c r="V20" s="32" t="e">
        <f>(D20*G20+H20*K20-#REF!*#REF!)/1000</f>
        <v>#REF!</v>
      </c>
    </row>
    <row r="21" s="3" customFormat="1" ht="13.5" spans="1:22">
      <c r="A21" s="17" t="s">
        <v>56</v>
      </c>
      <c r="B21" s="11" t="s">
        <v>70</v>
      </c>
      <c r="C21" s="18" t="s">
        <v>71</v>
      </c>
      <c r="D21" s="16">
        <v>214</v>
      </c>
      <c r="E21" s="13">
        <v>24.15</v>
      </c>
      <c r="F21" s="13">
        <v>121.5</v>
      </c>
      <c r="G21" s="13">
        <v>1.448598</v>
      </c>
      <c r="H21" s="10"/>
      <c r="I21" s="13"/>
      <c r="J21" s="13"/>
      <c r="K21" s="13"/>
      <c r="L21" s="16">
        <v>60.5</v>
      </c>
      <c r="M21" s="30" t="s">
        <v>47</v>
      </c>
      <c r="N21" s="13">
        <v>12.659504</v>
      </c>
      <c r="O21" s="13">
        <v>121.801653</v>
      </c>
      <c r="P21" s="13">
        <v>1.272727</v>
      </c>
      <c r="Q21" t="s">
        <v>26</v>
      </c>
      <c r="R21" t="s">
        <v>27</v>
      </c>
      <c r="S21" t="s">
        <v>28</v>
      </c>
      <c r="T21" s="32" t="e">
        <f>(D21*E21+H21*I21-#REF!*#REF!)/100</f>
        <v>#REF!</v>
      </c>
      <c r="U21" s="32" t="e">
        <f>(D21*F21+H21*J21-#REF!*#REF!)/1000</f>
        <v>#REF!</v>
      </c>
      <c r="V21" s="32" t="e">
        <f>(D21*G21+H21*K21-#REF!*#REF!)/1000</f>
        <v>#REF!</v>
      </c>
    </row>
    <row r="22" s="3" customFormat="1" ht="13.5" spans="1:22">
      <c r="A22" s="17" t="s">
        <v>56</v>
      </c>
      <c r="B22" s="11" t="s">
        <v>72</v>
      </c>
      <c r="C22" s="18" t="s">
        <v>73</v>
      </c>
      <c r="D22" s="16">
        <v>350</v>
      </c>
      <c r="E22" s="13">
        <v>99.54</v>
      </c>
      <c r="F22" s="13">
        <v>332.451429</v>
      </c>
      <c r="G22" s="13">
        <v>7.5</v>
      </c>
      <c r="H22" s="10"/>
      <c r="I22" s="13"/>
      <c r="J22" s="13"/>
      <c r="K22" s="13"/>
      <c r="L22" s="16">
        <v>223</v>
      </c>
      <c r="M22" s="30" t="s">
        <v>47</v>
      </c>
      <c r="N22" s="13">
        <v>99.469955</v>
      </c>
      <c r="O22" s="13">
        <v>371.982063</v>
      </c>
      <c r="P22" s="13">
        <v>8.668161</v>
      </c>
      <c r="Q22" t="s">
        <v>26</v>
      </c>
      <c r="R22" t="s">
        <v>27</v>
      </c>
      <c r="S22" t="s">
        <v>28</v>
      </c>
      <c r="T22" s="32" t="e">
        <f>(D22*E22+H22*I22-#REF!*#REF!)/100</f>
        <v>#REF!</v>
      </c>
      <c r="U22" s="32" t="e">
        <f>(D22*F22+H22*J22-#REF!*#REF!)/1000</f>
        <v>#REF!</v>
      </c>
      <c r="V22" s="32" t="e">
        <f>(D22*G22+H22*K22-#REF!*#REF!)/1000</f>
        <v>#REF!</v>
      </c>
    </row>
    <row r="23" s="3" customFormat="1" ht="13.5" spans="1:22">
      <c r="A23" s="17" t="s">
        <v>56</v>
      </c>
      <c r="B23" s="11" t="s">
        <v>74</v>
      </c>
      <c r="C23" s="18" t="s">
        <v>75</v>
      </c>
      <c r="D23" s="16">
        <v>58.97</v>
      </c>
      <c r="E23" s="13">
        <v>99.540444</v>
      </c>
      <c r="F23" s="13">
        <v>332.457182</v>
      </c>
      <c r="G23" s="13">
        <v>7.495337</v>
      </c>
      <c r="H23" s="10"/>
      <c r="I23" s="13"/>
      <c r="J23" s="13"/>
      <c r="K23" s="13"/>
      <c r="L23" s="16">
        <v>12.5</v>
      </c>
      <c r="M23" s="30" t="s">
        <v>47</v>
      </c>
      <c r="N23" s="13">
        <v>99.472</v>
      </c>
      <c r="O23" s="13">
        <v>372</v>
      </c>
      <c r="P23" s="13">
        <v>8.64</v>
      </c>
      <c r="Q23" t="s">
        <v>26</v>
      </c>
      <c r="R23" t="s">
        <v>27</v>
      </c>
      <c r="S23" t="s">
        <v>28</v>
      </c>
      <c r="T23" s="32" t="e">
        <f>(D23*E23+H23*I23-#REF!*#REF!)/100</f>
        <v>#REF!</v>
      </c>
      <c r="U23" s="32" t="e">
        <f>(D23*F23+H23*J23-#REF!*#REF!)/1000</f>
        <v>#REF!</v>
      </c>
      <c r="V23" s="32" t="e">
        <f>(D23*G23+H23*K23-#REF!*#REF!)/1000</f>
        <v>#REF!</v>
      </c>
    </row>
    <row r="24" s="3" customFormat="1" ht="13.5" spans="1:22">
      <c r="A24" s="17" t="s">
        <v>56</v>
      </c>
      <c r="B24" s="11" t="s">
        <v>76</v>
      </c>
      <c r="C24" s="18" t="s">
        <v>77</v>
      </c>
      <c r="D24" s="16">
        <v>79.8</v>
      </c>
      <c r="E24" s="13">
        <v>99.5401</v>
      </c>
      <c r="F24" s="13">
        <v>332.45614</v>
      </c>
      <c r="G24" s="13">
        <v>7.506266</v>
      </c>
      <c r="H24" s="10"/>
      <c r="I24" s="13"/>
      <c r="J24" s="13"/>
      <c r="K24" s="13"/>
      <c r="L24" s="16">
        <v>91.2</v>
      </c>
      <c r="M24" s="30" t="s">
        <v>47</v>
      </c>
      <c r="N24" s="13">
        <v>99.470395</v>
      </c>
      <c r="O24" s="13">
        <v>371.984649</v>
      </c>
      <c r="P24" s="13">
        <v>8.673246</v>
      </c>
      <c r="Q24" t="s">
        <v>26</v>
      </c>
      <c r="R24" t="s">
        <v>27</v>
      </c>
      <c r="S24" t="s">
        <v>28</v>
      </c>
      <c r="T24" s="32" t="e">
        <f>(D24*E24+H24*I24-#REF!*#REF!)/100</f>
        <v>#REF!</v>
      </c>
      <c r="U24" s="32" t="e">
        <f>(D24*F24+H24*J24-#REF!*#REF!)/1000</f>
        <v>#REF!</v>
      </c>
      <c r="V24" s="32" t="e">
        <f>(D24*G24+H24*K24-#REF!*#REF!)/1000</f>
        <v>#REF!</v>
      </c>
    </row>
    <row r="25" s="3" customFormat="1" ht="13.5" spans="1:22">
      <c r="A25" s="17" t="s">
        <v>56</v>
      </c>
      <c r="B25" s="11" t="s">
        <v>78</v>
      </c>
      <c r="C25" s="18" t="s">
        <v>79</v>
      </c>
      <c r="D25" s="16">
        <v>881.7</v>
      </c>
      <c r="E25" s="13">
        <v>40.321198</v>
      </c>
      <c r="F25" s="13">
        <v>91.856641</v>
      </c>
      <c r="G25" s="13">
        <v>1.676307</v>
      </c>
      <c r="H25" s="10"/>
      <c r="I25" s="13"/>
      <c r="J25" s="13"/>
      <c r="K25" s="13"/>
      <c r="L25" s="16">
        <v>667.24</v>
      </c>
      <c r="M25" s="30" t="s">
        <v>47</v>
      </c>
      <c r="N25" s="13">
        <v>43.101882</v>
      </c>
      <c r="O25" s="13">
        <v>98.03519</v>
      </c>
      <c r="P25" s="13">
        <v>1.641089</v>
      </c>
      <c r="Q25" t="s">
        <v>26</v>
      </c>
      <c r="R25" t="s">
        <v>27</v>
      </c>
      <c r="S25" t="s">
        <v>28</v>
      </c>
      <c r="T25" s="32" t="e">
        <f>(D25*E25+H25*I25-#REF!*#REF!)/100</f>
        <v>#REF!</v>
      </c>
      <c r="U25" s="32" t="e">
        <f>(D25*F25+H25*J25-#REF!*#REF!)/1000</f>
        <v>#REF!</v>
      </c>
      <c r="V25" s="32" t="e">
        <f>(D25*G25+H25*K25-#REF!*#REF!)/1000</f>
        <v>#REF!</v>
      </c>
    </row>
    <row r="26" s="3" customFormat="1" ht="13.5" spans="1:22">
      <c r="A26" s="17" t="s">
        <v>56</v>
      </c>
      <c r="B26" s="11" t="s">
        <v>80</v>
      </c>
      <c r="C26" s="15" t="s">
        <v>81</v>
      </c>
      <c r="D26" s="16">
        <v>2.75</v>
      </c>
      <c r="E26" s="13">
        <v>40.327273</v>
      </c>
      <c r="F26" s="13">
        <v>92</v>
      </c>
      <c r="G26" s="13">
        <v>1.818182</v>
      </c>
      <c r="H26" s="10"/>
      <c r="I26" s="13"/>
      <c r="J26" s="13"/>
      <c r="K26" s="13"/>
      <c r="L26" s="16">
        <v>0</v>
      </c>
      <c r="M26" s="30" t="s">
        <v>40</v>
      </c>
      <c r="N26" s="13" t="e">
        <v>#DIV/0!</v>
      </c>
      <c r="O26" s="13" t="e">
        <v>#DIV/0!</v>
      </c>
      <c r="P26" s="13" t="e">
        <v>#DIV/0!</v>
      </c>
      <c r="Q26" t="s">
        <v>26</v>
      </c>
      <c r="R26" t="s">
        <v>27</v>
      </c>
      <c r="S26" t="s">
        <v>28</v>
      </c>
      <c r="T26" s="32" t="e">
        <f>(D26*E26+H26*I26-#REF!*#REF!)/100</f>
        <v>#REF!</v>
      </c>
      <c r="U26" s="32" t="e">
        <f>(D26*F26+H26*J26-#REF!*#REF!)/1000</f>
        <v>#REF!</v>
      </c>
      <c r="V26" s="32" t="e">
        <f>(D26*G26+H26*K26-#REF!*#REF!)/1000</f>
        <v>#REF!</v>
      </c>
    </row>
    <row r="27" s="3" customFormat="1" ht="13.5" spans="1:22">
      <c r="A27" s="17" t="s">
        <v>56</v>
      </c>
      <c r="B27" s="11" t="s">
        <v>82</v>
      </c>
      <c r="C27" s="15" t="s">
        <v>83</v>
      </c>
      <c r="D27" s="16">
        <v>0</v>
      </c>
      <c r="E27" s="13" t="e">
        <v>#DIV/0!</v>
      </c>
      <c r="F27" s="13" t="e">
        <v>#DIV/0!</v>
      </c>
      <c r="G27" s="13" t="e">
        <v>#DIV/0!</v>
      </c>
      <c r="H27" s="29"/>
      <c r="I27" s="13"/>
      <c r="J27" s="13"/>
      <c r="K27" s="13"/>
      <c r="L27" s="16">
        <v>0</v>
      </c>
      <c r="M27" s="30" t="s">
        <v>40</v>
      </c>
      <c r="N27" s="13" t="e">
        <v>#DIV/0!</v>
      </c>
      <c r="O27" s="13" t="e">
        <v>#DIV/0!</v>
      </c>
      <c r="P27" s="13" t="e">
        <v>#DIV/0!</v>
      </c>
      <c r="Q27" t="s">
        <v>26</v>
      </c>
      <c r="R27" t="s">
        <v>27</v>
      </c>
      <c r="S27" t="s">
        <v>28</v>
      </c>
      <c r="T27" s="32" t="e">
        <f>(D27*E27+H27*I27-#REF!*#REF!)/100</f>
        <v>#DIV/0!</v>
      </c>
      <c r="U27" s="32" t="e">
        <f>(D27*F27+H27*J27-#REF!*#REF!)/1000</f>
        <v>#DIV/0!</v>
      </c>
      <c r="V27" s="32" t="e">
        <f>(D27*G27+H27*K27-#REF!*#REF!)/1000</f>
        <v>#DIV/0!</v>
      </c>
    </row>
    <row r="28" s="3" customFormat="1" ht="13.5" spans="1:22">
      <c r="A28" s="17" t="s">
        <v>56</v>
      </c>
      <c r="B28" s="11" t="s">
        <v>84</v>
      </c>
      <c r="C28" s="15" t="s">
        <v>85</v>
      </c>
      <c r="D28" s="16">
        <v>0</v>
      </c>
      <c r="E28" s="13" t="e">
        <v>#DIV/0!</v>
      </c>
      <c r="F28" s="13" t="e">
        <v>#DIV/0!</v>
      </c>
      <c r="G28" s="13" t="e">
        <v>#DIV/0!</v>
      </c>
      <c r="H28" s="29"/>
      <c r="I28" s="13"/>
      <c r="J28" s="13"/>
      <c r="K28" s="13"/>
      <c r="L28" s="16">
        <v>0</v>
      </c>
      <c r="M28" s="30" t="s">
        <v>86</v>
      </c>
      <c r="N28" s="13" t="e">
        <v>#DIV/0!</v>
      </c>
      <c r="O28" s="13" t="e">
        <v>#DIV/0!</v>
      </c>
      <c r="P28" s="13" t="e">
        <v>#DIV/0!</v>
      </c>
      <c r="Q28" t="s">
        <v>26</v>
      </c>
      <c r="R28" t="s">
        <v>27</v>
      </c>
      <c r="S28" t="s">
        <v>28</v>
      </c>
      <c r="T28" s="32" t="e">
        <f>(D28*E28+H28*I28-#REF!*#REF!)/100</f>
        <v>#DIV/0!</v>
      </c>
      <c r="U28" s="32" t="e">
        <f>(D28*F28+H28*J28-#REF!*#REF!)/1000</f>
        <v>#DIV/0!</v>
      </c>
      <c r="V28" s="32" t="e">
        <f>(D28*G28+H28*K28-#REF!*#REF!)/1000</f>
        <v>#DIV/0!</v>
      </c>
    </row>
    <row r="29" s="3" customFormat="1" ht="13.5" spans="1:22">
      <c r="A29" s="19" t="s">
        <v>87</v>
      </c>
      <c r="B29" s="11" t="s">
        <v>88</v>
      </c>
      <c r="C29" s="20" t="s">
        <v>89</v>
      </c>
      <c r="D29" s="21">
        <v>148.32</v>
      </c>
      <c r="E29" s="13">
        <v>1.889833</v>
      </c>
      <c r="F29" s="13">
        <v>6.101672</v>
      </c>
      <c r="G29" s="13">
        <v>0.047195</v>
      </c>
      <c r="H29" s="27">
        <v>-61540.364</v>
      </c>
      <c r="I29">
        <v>1.77000000032499</v>
      </c>
      <c r="J29">
        <v>1.98000000454986</v>
      </c>
      <c r="K29">
        <v>0.040000007149779</v>
      </c>
      <c r="L29" s="27">
        <v>148.32</v>
      </c>
      <c r="M29" s="30" t="s">
        <v>86</v>
      </c>
      <c r="N29" s="13">
        <v>1.889833</v>
      </c>
      <c r="O29" s="21">
        <v>6.101672</v>
      </c>
      <c r="P29" s="13">
        <v>0.047195</v>
      </c>
      <c r="Q29" t="s">
        <v>26</v>
      </c>
      <c r="R29" t="s">
        <v>27</v>
      </c>
      <c r="S29" t="s">
        <v>28</v>
      </c>
      <c r="T29" s="32" t="e">
        <f>(D29*E29+H29*I29-#REF!*#REF!)/100</f>
        <v>#REF!</v>
      </c>
      <c r="U29" s="32" t="e">
        <f>(D29*F29+H29*J29-#REF!*#REF!)/1000</f>
        <v>#REF!</v>
      </c>
      <c r="V29" s="32" t="e">
        <f>(D29*G29+H29*K29-#REF!*#REF!)/1000</f>
        <v>#REF!</v>
      </c>
    </row>
    <row r="30" ht="13.5" spans="1:22">
      <c r="A30" s="22" t="s">
        <v>90</v>
      </c>
      <c r="B30" s="11" t="s">
        <v>91</v>
      </c>
      <c r="C30" s="23" t="s">
        <v>92</v>
      </c>
      <c r="D30" s="24">
        <v>1430</v>
      </c>
      <c r="E30" s="13">
        <v>99.54</v>
      </c>
      <c r="F30" s="13">
        <v>332.45035</v>
      </c>
      <c r="G30" s="13">
        <v>7.5</v>
      </c>
      <c r="H30" s="27">
        <v>-29479.4</v>
      </c>
      <c r="I30">
        <v>99.473394641682</v>
      </c>
      <c r="J30">
        <v>370.062493130796</v>
      </c>
      <c r="K30">
        <v>8.61326180315746</v>
      </c>
      <c r="L30" s="27">
        <v>487.6</v>
      </c>
      <c r="M30" s="30" t="s">
        <v>86</v>
      </c>
      <c r="N30" s="13">
        <v>99.470057</v>
      </c>
      <c r="O30" s="31">
        <v>371.979081</v>
      </c>
      <c r="P30" s="13">
        <v>8.668991</v>
      </c>
      <c r="Q30" t="s">
        <v>26</v>
      </c>
      <c r="R30" t="s">
        <v>27</v>
      </c>
      <c r="S30" t="s">
        <v>28</v>
      </c>
      <c r="T30" s="32" t="e">
        <f>(D30*E30+H30*I30-#REF!*#REF!)/100</f>
        <v>#REF!</v>
      </c>
      <c r="U30" s="32" t="e">
        <f>(D30*F30+H30*J30-#REF!*#REF!)/1000</f>
        <v>#REF!</v>
      </c>
      <c r="V30" s="32" t="e">
        <f>(D30*G30+H30*K30-#REF!*#REF!)/1000</f>
        <v>#REF!</v>
      </c>
    </row>
    <row r="31" ht="13.5" spans="1:22">
      <c r="A31" s="25" t="s">
        <v>93</v>
      </c>
      <c r="B31" s="11" t="s">
        <v>94</v>
      </c>
      <c r="C31" s="26" t="s">
        <v>95</v>
      </c>
      <c r="D31" s="27">
        <v>2310.73</v>
      </c>
      <c r="E31" s="13">
        <v>6.462027</v>
      </c>
      <c r="F31" s="13">
        <v>74.886291</v>
      </c>
      <c r="G31" s="13">
        <v>0.559563</v>
      </c>
      <c r="H31" s="27">
        <v>-24.86</v>
      </c>
      <c r="I31">
        <v>5.37811745776348</v>
      </c>
      <c r="J31">
        <v>69.4690265486726</v>
      </c>
      <c r="K31">
        <v>0.482703137570394</v>
      </c>
      <c r="L31" s="27">
        <v>2620.55</v>
      </c>
      <c r="M31" s="30" t="s">
        <v>25</v>
      </c>
      <c r="N31" s="13">
        <v>6.055713</v>
      </c>
      <c r="O31" s="31">
        <v>74.247391</v>
      </c>
      <c r="P31" s="13">
        <v>0.551411</v>
      </c>
      <c r="Q31" t="s">
        <v>26</v>
      </c>
      <c r="R31" t="s">
        <v>27</v>
      </c>
      <c r="S31" t="s">
        <v>28</v>
      </c>
      <c r="T31" s="32" t="e">
        <f>(D31*E31+H31*I31-#REF!*#REF!)/100</f>
        <v>#REF!</v>
      </c>
      <c r="U31" s="32" t="e">
        <f>(D31*F31+H31*J31-#REF!*#REF!)/1000</f>
        <v>#REF!</v>
      </c>
      <c r="V31" s="32" t="e">
        <f>(D31*G31+H31*K31-#REF!*#REF!)/1000</f>
        <v>#REF!</v>
      </c>
    </row>
    <row r="32" ht="13.5" spans="1:22">
      <c r="A32" s="25" t="s">
        <v>93</v>
      </c>
      <c r="B32" s="11" t="s">
        <v>96</v>
      </c>
      <c r="C32" s="26" t="s">
        <v>97</v>
      </c>
      <c r="D32" s="27">
        <v>48.856</v>
      </c>
      <c r="E32" s="13">
        <v>5.074095</v>
      </c>
      <c r="F32" s="13">
        <v>180.51007</v>
      </c>
      <c r="G32" s="13">
        <v>1.964958</v>
      </c>
      <c r="H32" s="27">
        <v>-55.569</v>
      </c>
      <c r="I32">
        <v>9.60067663625403</v>
      </c>
      <c r="J32">
        <v>211.898720509637</v>
      </c>
      <c r="K32">
        <v>0.755817092263672</v>
      </c>
      <c r="L32" s="27">
        <v>167.391</v>
      </c>
      <c r="M32" s="30" t="s">
        <v>40</v>
      </c>
      <c r="N32" s="13">
        <v>8.27882</v>
      </c>
      <c r="O32" s="31">
        <v>202.740888</v>
      </c>
      <c r="P32" s="13">
        <v>1.111171</v>
      </c>
      <c r="Q32" t="s">
        <v>26</v>
      </c>
      <c r="R32" t="s">
        <v>27</v>
      </c>
      <c r="S32" t="s">
        <v>28</v>
      </c>
      <c r="T32" s="32" t="e">
        <f>(D32*E32+H32*I32-#REF!*#REF!)/100</f>
        <v>#REF!</v>
      </c>
      <c r="U32" s="32" t="e">
        <f>(D32*F32+H32*J32-#REF!*#REF!)/1000</f>
        <v>#REF!</v>
      </c>
      <c r="V32" s="32" t="e">
        <f>(D32*G32+H32*K32-#REF!*#REF!)/1000</f>
        <v>#REF!</v>
      </c>
    </row>
    <row r="33" ht="13.5" spans="1:22">
      <c r="A33" s="25" t="s">
        <v>93</v>
      </c>
      <c r="B33" s="11" t="s">
        <v>98</v>
      </c>
      <c r="C33" s="26" t="s">
        <v>99</v>
      </c>
      <c r="D33" s="27">
        <v>1963.262</v>
      </c>
      <c r="E33" s="13">
        <v>1.619397</v>
      </c>
      <c r="F33" s="13">
        <v>4.44719</v>
      </c>
      <c r="G33" s="13">
        <v>0.204761</v>
      </c>
      <c r="H33" s="27">
        <v>0</v>
      </c>
      <c r="I33" t="e">
        <v>#DIV/0!</v>
      </c>
      <c r="J33" t="e">
        <v>#DIV/0!</v>
      </c>
      <c r="K33" t="e">
        <v>#DIV/0!</v>
      </c>
      <c r="L33" s="27">
        <v>2146.357</v>
      </c>
      <c r="M33" s="30" t="s">
        <v>25</v>
      </c>
      <c r="N33" s="13">
        <v>1.580212</v>
      </c>
      <c r="O33" s="31">
        <v>4.379048</v>
      </c>
      <c r="P33" s="13">
        <v>0.189624</v>
      </c>
      <c r="Q33" t="s">
        <v>26</v>
      </c>
      <c r="R33" t="s">
        <v>27</v>
      </c>
      <c r="S33" t="s">
        <v>28</v>
      </c>
      <c r="T33" s="32" t="e">
        <f>(D33*E33+H33*I33-#REF!*#REF!)/100</f>
        <v>#DIV/0!</v>
      </c>
      <c r="U33" s="32" t="e">
        <f>(D33*F33+H33*J33-#REF!*#REF!)/1000</f>
        <v>#DIV/0!</v>
      </c>
      <c r="V33" s="32" t="e">
        <f>(D33*G33+H33*K33-#REF!*#REF!)/1000</f>
        <v>#DIV/0!</v>
      </c>
    </row>
    <row r="34" spans="9:11">
      <c r="I34" s="16"/>
      <c r="J34" s="16"/>
      <c r="K34" s="16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6"/>
  <sheetViews>
    <sheetView tabSelected="1" zoomScale="160" zoomScaleNormal="160" workbookViewId="0">
      <selection activeCell="A1" sqref="A1:D16"/>
    </sheetView>
  </sheetViews>
  <sheetFormatPr defaultColWidth="9" defaultRowHeight="12.5" outlineLevelCol="3"/>
  <cols>
    <col min="1" max="1" width="25.9272727272727" customWidth="1"/>
    <col min="2" max="2" width="6.84545454545455" customWidth="1"/>
    <col min="3" max="3" width="7.8" customWidth="1"/>
    <col min="4" max="4" width="11.8636363636364" customWidth="1"/>
  </cols>
  <sheetData>
    <row r="1" spans="1:4">
      <c r="A1" t="s">
        <v>100</v>
      </c>
      <c r="B1" t="s">
        <v>101</v>
      </c>
      <c r="C1" t="s">
        <v>102</v>
      </c>
      <c r="D1" t="s">
        <v>103</v>
      </c>
    </row>
    <row r="2" customFormat="1" spans="1:4">
      <c r="A2" s="1" t="s">
        <v>25</v>
      </c>
      <c r="B2">
        <v>0.74</v>
      </c>
      <c r="C2">
        <v>1.26</v>
      </c>
      <c r="D2">
        <v>0.08</v>
      </c>
    </row>
    <row r="3" spans="1:4">
      <c r="A3" s="1" t="s">
        <v>40</v>
      </c>
      <c r="B3">
        <v>0.84</v>
      </c>
      <c r="C3">
        <v>1.16</v>
      </c>
      <c r="D3">
        <v>0.05</v>
      </c>
    </row>
    <row r="4" spans="1:4">
      <c r="A4" t="s">
        <v>47</v>
      </c>
      <c r="B4">
        <v>0.92</v>
      </c>
      <c r="C4">
        <v>1.08</v>
      </c>
      <c r="D4">
        <v>0.03</v>
      </c>
    </row>
    <row r="5" spans="1:4">
      <c r="A5" t="s">
        <v>69</v>
      </c>
      <c r="B5">
        <v>0.95</v>
      </c>
      <c r="C5">
        <v>1.05</v>
      </c>
      <c r="D5">
        <v>0.02</v>
      </c>
    </row>
    <row r="6" spans="1:4">
      <c r="A6" t="s">
        <v>86</v>
      </c>
      <c r="B6">
        <v>0.97</v>
      </c>
      <c r="C6">
        <v>1.07</v>
      </c>
      <c r="D6">
        <v>0.015</v>
      </c>
    </row>
    <row r="7" spans="1:4">
      <c r="A7" t="s">
        <v>31</v>
      </c>
      <c r="B7">
        <v>0.98</v>
      </c>
      <c r="C7">
        <v>1.02</v>
      </c>
      <c r="D7">
        <v>0.01</v>
      </c>
    </row>
    <row r="8" spans="1:4">
      <c r="A8" t="s">
        <v>104</v>
      </c>
      <c r="B8">
        <v>1</v>
      </c>
      <c r="C8">
        <v>1</v>
      </c>
      <c r="D8">
        <v>0</v>
      </c>
    </row>
    <row r="9" spans="1:4">
      <c r="A9" t="s">
        <v>105</v>
      </c>
      <c r="B9">
        <v>0.2</v>
      </c>
      <c r="C9">
        <v>5</v>
      </c>
      <c r="D9">
        <v>0.5</v>
      </c>
    </row>
    <row r="11" spans="1:4">
      <c r="A11" t="s">
        <v>26</v>
      </c>
      <c r="B11">
        <v>1</v>
      </c>
      <c r="C11">
        <v>1</v>
      </c>
      <c r="D11">
        <v>0</v>
      </c>
    </row>
    <row r="12" spans="1:4">
      <c r="A12" t="s">
        <v>27</v>
      </c>
      <c r="B12">
        <v>1</v>
      </c>
      <c r="C12">
        <v>1</v>
      </c>
      <c r="D12">
        <v>0</v>
      </c>
    </row>
    <row r="13" spans="1:4">
      <c r="A13" t="s">
        <v>28</v>
      </c>
      <c r="B13">
        <v>1</v>
      </c>
      <c r="C13">
        <v>1</v>
      </c>
      <c r="D13">
        <v>0</v>
      </c>
    </row>
    <row r="14" spans="1:4">
      <c r="A14" t="s">
        <v>106</v>
      </c>
      <c r="B14">
        <v>0.99</v>
      </c>
      <c r="C14" s="2">
        <v>1.01</v>
      </c>
      <c r="D14">
        <v>0.001</v>
      </c>
    </row>
    <row r="15" customFormat="1" spans="1:4">
      <c r="A15" t="s">
        <v>107</v>
      </c>
      <c r="B15">
        <v>0.99</v>
      </c>
      <c r="C15" s="2">
        <v>1.01</v>
      </c>
      <c r="D15">
        <v>0.001</v>
      </c>
    </row>
    <row r="16" customFormat="1" spans="1:4">
      <c r="A16" t="s">
        <v>108</v>
      </c>
      <c r="B16">
        <v>0.99</v>
      </c>
      <c r="C16" s="2">
        <v>1.01</v>
      </c>
      <c r="D16">
        <v>0.001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盘点方法对应参考值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dcterms:created xsi:type="dcterms:W3CDTF">2020-07-24T18:20:00Z</dcterms:created>
  <dcterms:modified xsi:type="dcterms:W3CDTF">2020-09-15T09:50:01Z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2052-10.1.0.5707</vt:lpwstr>
  </property>
</Properties>
</file>