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1" i="2" l="1"/>
  <c r="L4" i="2"/>
  <c r="L5" i="2"/>
  <c r="L6" i="2"/>
  <c r="L7" i="2"/>
  <c r="L8" i="2"/>
  <c r="L9" i="2"/>
  <c r="L10" i="2"/>
  <c r="L3" i="2"/>
  <c r="L2" i="2"/>
  <c r="C12" i="2" l="1"/>
  <c r="D6" i="2" s="1"/>
  <c r="B12" i="2"/>
  <c r="E6" i="2" s="1"/>
  <c r="B15" i="2"/>
  <c r="D5" i="2" l="1"/>
  <c r="G5" i="2" s="1"/>
  <c r="D2" i="2"/>
  <c r="G2" i="2" s="1"/>
  <c r="D9" i="2"/>
  <c r="G9" i="2" s="1"/>
  <c r="E2" i="2"/>
  <c r="G6" i="2"/>
  <c r="F6" i="2"/>
  <c r="E9" i="2"/>
  <c r="E5" i="2"/>
  <c r="E10" i="2"/>
  <c r="D8" i="2"/>
  <c r="D4" i="2"/>
  <c r="E8" i="2"/>
  <c r="E4" i="2"/>
  <c r="D7" i="2"/>
  <c r="D3" i="2"/>
  <c r="E7" i="2"/>
  <c r="E3" i="2"/>
  <c r="D10" i="2"/>
  <c r="F9" i="2" l="1"/>
  <c r="F5" i="2"/>
  <c r="G3" i="2"/>
  <c r="G11" i="2" s="1"/>
  <c r="F3" i="2"/>
  <c r="F8" i="2"/>
  <c r="G8" i="2"/>
  <c r="G10" i="2"/>
  <c r="F10" i="2"/>
  <c r="F2" i="2"/>
  <c r="F7" i="2"/>
  <c r="G7" i="2"/>
  <c r="G4" i="2"/>
  <c r="F4" i="2"/>
  <c r="F11" i="2" l="1"/>
  <c r="B19" i="2" s="1"/>
  <c r="B20" i="2" s="1"/>
  <c r="B24" i="2" l="1"/>
  <c r="H3" i="2"/>
  <c r="I3" i="2" s="1"/>
  <c r="H7" i="2"/>
  <c r="I7" i="2" s="1"/>
  <c r="H4" i="2"/>
  <c r="I4" i="2" s="1"/>
  <c r="H8" i="2"/>
  <c r="I8" i="2" s="1"/>
  <c r="H5" i="2"/>
  <c r="I5" i="2" s="1"/>
  <c r="H9" i="2"/>
  <c r="I9" i="2" s="1"/>
  <c r="H10" i="2"/>
  <c r="I10" i="2" s="1"/>
  <c r="H6" i="2"/>
  <c r="I6" i="2" s="1"/>
  <c r="H2" i="2"/>
  <c r="I2" i="2" s="1"/>
  <c r="I11" i="2" l="1"/>
</calcChain>
</file>

<file path=xl/sharedStrings.xml><?xml version="1.0" encoding="utf-8"?>
<sst xmlns="http://schemas.openxmlformats.org/spreadsheetml/2006/main" count="54" uniqueCount="51">
  <si>
    <t>Year</t>
  </si>
  <si>
    <t>Sales      (Million Euro)</t>
  </si>
  <si>
    <t>Advertising  (Million Euro)</t>
  </si>
  <si>
    <t xml:space="preserve">Sales      (Million Euro)    Yi             </t>
  </si>
  <si>
    <t xml:space="preserve">Advertising  (Million Euro)      Xi    </t>
  </si>
  <si>
    <t>Correlation coefficient</t>
  </si>
  <si>
    <t>Mean</t>
  </si>
  <si>
    <t>(Xi-X)</t>
  </si>
  <si>
    <t>(Yi-Y)</t>
  </si>
  <si>
    <t>(Xi-X)(Yi-Y)</t>
  </si>
  <si>
    <t>(Xi-X)^2</t>
  </si>
  <si>
    <t>Expected Yi</t>
  </si>
  <si>
    <t>Regression Equation</t>
  </si>
  <si>
    <t>Yi = b0 +b1Xi</t>
  </si>
  <si>
    <t>b1</t>
  </si>
  <si>
    <t>Sum</t>
  </si>
  <si>
    <t>b0</t>
  </si>
  <si>
    <t>(Yi-expYi)^2</t>
  </si>
  <si>
    <t>Prediction</t>
  </si>
  <si>
    <t>Sales(Yi) Million Euro</t>
  </si>
  <si>
    <t>Advertising(Xi) Million Euro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</si>
  <si>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</si>
  <si>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</si>
  <si>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</si>
  <si>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</si>
  <si>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</si>
  <si>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</si>
  <si>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</si>
  <si>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</si>
  <si>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</si>
  <si>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</si>
  <si>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</si>
  <si>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</si>
  <si>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</si>
  <si>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</si>
  <si>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</si>
  <si>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</si>
  <si>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</si>
  <si>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</si>
  <si>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</si>
  <si>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</si>
  <si>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</si>
  <si>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</si>
  <si>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</si>
  <si>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</si>
  <si>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</si>
  <si>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</si>
  <si>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</si>
  <si>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</si>
  <si>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</si>
  <si>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(Yi-Y)^2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</si>
</sst>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 vertical="top"/>
    </xf>
    <xf numFmtId="0" fontId="0" fillId="2" borderId="0" xfId="0" applyFont="1" applyFill="1" applyAlignment="1">
      <alignment horizontal="center" vertical="top"/>
    </xf>
    <xf numFmtId="0" fontId="0" fillId="2" borderId="0" xfId="0" applyFill="1" applyAlignment="1">
      <alignment wrapText="1"/>
    </xf>
    <xf numFmtId="0" fontId="0" fillId="3" borderId="0" xfId="0" applyFill="1"/>
    <xf numFmtId="0" fontId="0" fillId="2" borderId="0" xfId="0" applyFill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4.4" x14ac:dyDescent="0.3"/>
  <cols>
    <col min="1" max="1" width="8.33203125" customWidth="1"/>
    <col min="2" max="2" width="12.21875" customWidth="1"/>
    <col min="3" max="3" width="12.33203125" customWidth="1"/>
  </cols>
  <sheetData>
    <row r="1" spans="1:3" ht="28.8" x14ac:dyDescent="0.3">
      <c r="A1" s="1" t="s">
        <v>0</v>
      </c>
      <c r="B1" s="2" t="s">
        <v>1</v>
      </c>
      <c r="C1" s="3" t="s">
        <v>2</v>
      </c>
    </row>
    <row r="2" spans="1:3" x14ac:dyDescent="0.3">
      <c r="A2">
        <v>1</v>
      </c>
      <c r="B2">
        <v>651</v>
      </c>
      <c r="C2">
        <v>23</v>
      </c>
    </row>
    <row r="3" spans="1:3" x14ac:dyDescent="0.3">
      <c r="A3">
        <v>2</v>
      </c>
      <c r="B3">
        <v>762</v>
      </c>
      <c r="C3">
        <v>26</v>
      </c>
    </row>
    <row r="4" spans="1:3" x14ac:dyDescent="0.3">
      <c r="A4">
        <v>3</v>
      </c>
      <c r="B4">
        <v>856</v>
      </c>
      <c r="C4">
        <v>30</v>
      </c>
    </row>
    <row r="5" spans="1:3" x14ac:dyDescent="0.3">
      <c r="A5">
        <v>4</v>
      </c>
      <c r="B5">
        <v>1063</v>
      </c>
      <c r="C5">
        <v>34</v>
      </c>
    </row>
    <row r="6" spans="1:3" x14ac:dyDescent="0.3">
      <c r="A6">
        <v>5</v>
      </c>
      <c r="B6">
        <v>1190</v>
      </c>
      <c r="C6">
        <v>43</v>
      </c>
    </row>
    <row r="7" spans="1:3" x14ac:dyDescent="0.3">
      <c r="A7">
        <v>6</v>
      </c>
      <c r="B7">
        <v>1298</v>
      </c>
      <c r="C7">
        <v>48</v>
      </c>
    </row>
    <row r="8" spans="1:3" x14ac:dyDescent="0.3">
      <c r="A8">
        <v>7</v>
      </c>
      <c r="B8">
        <v>1421</v>
      </c>
      <c r="C8">
        <v>52</v>
      </c>
    </row>
    <row r="9" spans="1:3" x14ac:dyDescent="0.3">
      <c r="A9">
        <v>8</v>
      </c>
      <c r="B9">
        <v>1440</v>
      </c>
      <c r="C9">
        <v>57</v>
      </c>
    </row>
    <row r="10" spans="1:3" x14ac:dyDescent="0.3">
      <c r="A10">
        <v>9</v>
      </c>
      <c r="B10">
        <v>1518</v>
      </c>
      <c r="C10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B31" sqref="B31"/>
    </sheetView>
  </sheetViews>
  <sheetFormatPr defaultRowHeight="14.4" x14ac:dyDescent="0.3"/>
  <cols>
    <col min="1" max="1" width="15.109375" customWidth="1"/>
    <col min="2" max="2" width="13.21875" customWidth="1"/>
    <col min="3" max="3" width="14.6640625" customWidth="1"/>
    <col min="5" max="5" width="8.5546875" customWidth="1"/>
    <col min="6" max="6" width="11" customWidth="1"/>
    <col min="7" max="7" width="10.33203125" customWidth="1"/>
    <col min="8" max="8" width="11.21875" customWidth="1"/>
    <col min="9" max="9" width="10.5546875" bestFit="1" customWidth="1"/>
  </cols>
  <sheetData>
    <row r="1" spans="1:12" ht="43.2" x14ac:dyDescent="0.3">
      <c r="A1" s="1" t="s">
        <v>0</v>
      </c>
      <c r="B1" s="2" t="s">
        <v>3</v>
      </c>
      <c r="C1" s="2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7" t="s">
        <v>11</v>
      </c>
      <c r="I1" s="7" t="s">
        <v>17</v>
      </c>
      <c r="L1" s="1" t="s">
        <v>50</v>
      </c>
    </row>
    <row r="2" spans="1:12" x14ac:dyDescent="0.3">
      <c r="A2">
        <v>1</v>
      </c>
      <c r="B2">
        <v>651</v>
      </c>
      <c r="C2">
        <v>23</v>
      </c>
      <c r="D2">
        <f>C2-$C$12</f>
        <v>-18.222222222222221</v>
      </c>
      <c r="E2">
        <f t="shared" ref="E2:E10" si="0">B2-$B$12</f>
        <v>-482.22222222222217</v>
      </c>
      <c r="F2">
        <f>D2*E2</f>
        <v>8787.1604938271594</v>
      </c>
      <c r="G2">
        <f>D2^2</f>
        <v>332.04938271604937</v>
      </c>
      <c r="H2">
        <f>$B$20+$B$19*C2</f>
        <v>706.40701808625749</v>
      </c>
      <c r="I2">
        <f>(B2-H2)^2</f>
        <v>3069.9376532108649</v>
      </c>
      <c r="L2">
        <f>E2^2</f>
        <v>232538.27160493823</v>
      </c>
    </row>
    <row r="3" spans="1:12" x14ac:dyDescent="0.3">
      <c r="A3">
        <v>2</v>
      </c>
      <c r="B3">
        <v>762</v>
      </c>
      <c r="C3">
        <v>26</v>
      </c>
      <c r="D3">
        <f t="shared" ref="D3:D10" si="1">C3-$C$12</f>
        <v>-15.222222222222221</v>
      </c>
      <c r="E3">
        <f t="shared" si="0"/>
        <v>-371.22222222222217</v>
      </c>
      <c r="F3">
        <f t="shared" ref="F3:F10" si="2">D3*E3</f>
        <v>5650.8271604938263</v>
      </c>
      <c r="G3">
        <f t="shared" ref="G3:G10" si="3">D3^2</f>
        <v>231.71604938271602</v>
      </c>
      <c r="H3">
        <f>$B$20+$B$19*C3</f>
        <v>776.67537486473952</v>
      </c>
      <c r="I3">
        <f>(B3-H3)^2</f>
        <v>215.36662742062862</v>
      </c>
      <c r="L3">
        <f>E3^2</f>
        <v>137805.93827160491</v>
      </c>
    </row>
    <row r="4" spans="1:12" x14ac:dyDescent="0.3">
      <c r="A4">
        <v>3</v>
      </c>
      <c r="B4">
        <v>856</v>
      </c>
      <c r="C4">
        <v>30</v>
      </c>
      <c r="D4">
        <f t="shared" si="1"/>
        <v>-11.222222222222221</v>
      </c>
      <c r="E4">
        <f t="shared" si="0"/>
        <v>-277.22222222222217</v>
      </c>
      <c r="F4">
        <f t="shared" si="2"/>
        <v>3111.0493827160485</v>
      </c>
      <c r="G4">
        <f t="shared" si="3"/>
        <v>125.93827160493825</v>
      </c>
      <c r="H4">
        <f t="shared" ref="H4:H9" si="4">$B$20+$B$19*C4</f>
        <v>870.36651723604882</v>
      </c>
      <c r="I4">
        <f>(B4-H4)^2</f>
        <v>206.39681749368788</v>
      </c>
      <c r="L4">
        <f t="shared" ref="L4:L10" si="5">E4^2</f>
        <v>76852.160493827134</v>
      </c>
    </row>
    <row r="5" spans="1:12" x14ac:dyDescent="0.3">
      <c r="A5">
        <v>4</v>
      </c>
      <c r="B5">
        <v>1063</v>
      </c>
      <c r="C5">
        <v>34</v>
      </c>
      <c r="D5">
        <f t="shared" si="1"/>
        <v>-7.2222222222222214</v>
      </c>
      <c r="E5">
        <f t="shared" si="0"/>
        <v>-70.222222222222172</v>
      </c>
      <c r="F5">
        <f t="shared" si="2"/>
        <v>507.16049382716005</v>
      </c>
      <c r="G5">
        <f t="shared" si="3"/>
        <v>52.160493827160479</v>
      </c>
      <c r="H5">
        <f t="shared" si="4"/>
        <v>964.05765960735812</v>
      </c>
      <c r="I5">
        <f>(B5-H5)^2</f>
        <v>9789.5867223734131</v>
      </c>
      <c r="L5">
        <f t="shared" si="5"/>
        <v>4931.160493827153</v>
      </c>
    </row>
    <row r="6" spans="1:12" x14ac:dyDescent="0.3">
      <c r="A6">
        <v>5</v>
      </c>
      <c r="B6">
        <v>1190</v>
      </c>
      <c r="C6">
        <v>43</v>
      </c>
      <c r="D6">
        <f t="shared" si="1"/>
        <v>1.7777777777777786</v>
      </c>
      <c r="E6">
        <f t="shared" si="0"/>
        <v>56.777777777777828</v>
      </c>
      <c r="F6">
        <f t="shared" si="2"/>
        <v>100.93827160493841</v>
      </c>
      <c r="G6">
        <f t="shared" si="3"/>
        <v>3.1604938271604968</v>
      </c>
      <c r="H6">
        <f t="shared" si="4"/>
        <v>1174.862729942804</v>
      </c>
      <c r="I6">
        <f t="shared" ref="I6:I9" si="6">(B6-H6)^2</f>
        <v>229.13694478448318</v>
      </c>
      <c r="L6">
        <f t="shared" si="5"/>
        <v>3223.7160493827218</v>
      </c>
    </row>
    <row r="7" spans="1:12" x14ac:dyDescent="0.3">
      <c r="A7">
        <v>6</v>
      </c>
      <c r="B7">
        <v>1298</v>
      </c>
      <c r="C7">
        <v>48</v>
      </c>
      <c r="D7">
        <f t="shared" si="1"/>
        <v>6.7777777777777786</v>
      </c>
      <c r="E7">
        <f t="shared" si="0"/>
        <v>164.77777777777783</v>
      </c>
      <c r="F7">
        <f t="shared" si="2"/>
        <v>1116.8271604938277</v>
      </c>
      <c r="G7">
        <f t="shared" si="3"/>
        <v>45.938271604938279</v>
      </c>
      <c r="H7">
        <f t="shared" si="4"/>
        <v>1291.9766579069408</v>
      </c>
      <c r="I7">
        <f t="shared" si="6"/>
        <v>36.280649970019113</v>
      </c>
      <c r="L7">
        <f t="shared" si="5"/>
        <v>27151.716049382732</v>
      </c>
    </row>
    <row r="8" spans="1:12" x14ac:dyDescent="0.3">
      <c r="A8">
        <v>7</v>
      </c>
      <c r="B8">
        <v>1421</v>
      </c>
      <c r="C8">
        <v>52</v>
      </c>
      <c r="D8">
        <f t="shared" si="1"/>
        <v>10.777777777777779</v>
      </c>
      <c r="E8">
        <f t="shared" si="0"/>
        <v>287.77777777777783</v>
      </c>
      <c r="F8">
        <f t="shared" si="2"/>
        <v>3101.6049382716055</v>
      </c>
      <c r="G8">
        <f t="shared" si="3"/>
        <v>116.16049382716051</v>
      </c>
      <c r="H8">
        <f t="shared" si="4"/>
        <v>1385.6678002782501</v>
      </c>
      <c r="I8">
        <f t="shared" si="6"/>
        <v>1248.3643371776259</v>
      </c>
      <c r="L8">
        <f t="shared" si="5"/>
        <v>82816.049382716083</v>
      </c>
    </row>
    <row r="9" spans="1:12" x14ac:dyDescent="0.3">
      <c r="A9">
        <v>8</v>
      </c>
      <c r="B9">
        <v>1440</v>
      </c>
      <c r="C9">
        <v>57</v>
      </c>
      <c r="D9">
        <f t="shared" si="1"/>
        <v>15.777777777777779</v>
      </c>
      <c r="E9">
        <f t="shared" si="0"/>
        <v>306.77777777777783</v>
      </c>
      <c r="F9">
        <f t="shared" si="2"/>
        <v>4840.2716049382725</v>
      </c>
      <c r="G9">
        <f t="shared" si="3"/>
        <v>248.93827160493831</v>
      </c>
      <c r="H9">
        <f t="shared" si="4"/>
        <v>1502.7817282423866</v>
      </c>
      <c r="I9">
        <f t="shared" si="6"/>
        <v>3941.5454011008874</v>
      </c>
      <c r="L9">
        <f t="shared" si="5"/>
        <v>94112.60493827163</v>
      </c>
    </row>
    <row r="10" spans="1:12" x14ac:dyDescent="0.3">
      <c r="A10">
        <v>9</v>
      </c>
      <c r="B10">
        <v>1518</v>
      </c>
      <c r="C10">
        <v>58</v>
      </c>
      <c r="D10">
        <f t="shared" si="1"/>
        <v>16.777777777777779</v>
      </c>
      <c r="E10">
        <f t="shared" si="0"/>
        <v>384.77777777777783</v>
      </c>
      <c r="F10">
        <f t="shared" si="2"/>
        <v>6455.7160493827168</v>
      </c>
      <c r="G10">
        <f t="shared" si="3"/>
        <v>281.49382716049388</v>
      </c>
      <c r="H10">
        <f>$B$20+$B$19*C10</f>
        <v>1526.2045138352139</v>
      </c>
      <c r="I10">
        <f>(B10-H10)^2</f>
        <v>67.314047272216328</v>
      </c>
      <c r="L10">
        <f t="shared" si="5"/>
        <v>148053.93827160497</v>
      </c>
    </row>
    <row r="11" spans="1:12" x14ac:dyDescent="0.3">
      <c r="A11" s="5" t="s">
        <v>15</v>
      </c>
      <c r="F11">
        <f>SUM(F2:F10)</f>
        <v>33671.555555555555</v>
      </c>
      <c r="G11">
        <f>SUM(G2:G10)</f>
        <v>1437.5555555555557</v>
      </c>
      <c r="I11">
        <f>SUM(I2:I10)</f>
        <v>18803.929200803821</v>
      </c>
      <c r="L11">
        <f>SUM(L2:L10)</f>
        <v>807485.5555555555</v>
      </c>
    </row>
    <row r="12" spans="1:12" x14ac:dyDescent="0.3">
      <c r="A12" s="5" t="s">
        <v>6</v>
      </c>
      <c r="B12">
        <f>AVERAGE(B2:B10)</f>
        <v>1133.2222222222222</v>
      </c>
      <c r="C12">
        <f>AVERAGE(C2:C10)</f>
        <v>41.222222222222221</v>
      </c>
    </row>
    <row r="15" spans="1:12" ht="28.8" x14ac:dyDescent="0.3">
      <c r="A15" s="4" t="s">
        <v>5</v>
      </c>
      <c r="B15">
        <f>CORREL(B2:B10,C2:C10)</f>
        <v>0.98828790532704014</v>
      </c>
    </row>
    <row r="17" spans="1:3" x14ac:dyDescent="0.3">
      <c r="A17" s="10" t="s">
        <v>12</v>
      </c>
      <c r="B17" s="10"/>
      <c r="C17" t="s">
        <v>13</v>
      </c>
    </row>
    <row r="19" spans="1:3" x14ac:dyDescent="0.3">
      <c r="A19" s="5" t="s">
        <v>14</v>
      </c>
      <c r="B19">
        <f>F11/G11</f>
        <v>23.422785592827328</v>
      </c>
    </row>
    <row r="20" spans="1:3" x14ac:dyDescent="0.3">
      <c r="A20" s="5" t="s">
        <v>16</v>
      </c>
      <c r="B20">
        <f>B12-B19*C12</f>
        <v>167.68294945122898</v>
      </c>
    </row>
    <row r="22" spans="1:3" x14ac:dyDescent="0.3">
      <c r="A22" s="5" t="s">
        <v>18</v>
      </c>
    </row>
    <row r="23" spans="1:3" ht="28.8" x14ac:dyDescent="0.3">
      <c r="A23" s="5" t="s">
        <v>0</v>
      </c>
      <c r="B23" s="8" t="s">
        <v>19</v>
      </c>
      <c r="C23" s="8" t="s">
        <v>20</v>
      </c>
    </row>
    <row r="24" spans="1:3" x14ac:dyDescent="0.3">
      <c r="A24">
        <v>10</v>
      </c>
      <c r="B24" s="9">
        <f>B20+B19*C24</f>
        <v>1573.0500850208687</v>
      </c>
      <c r="C24">
        <v>60</v>
      </c>
    </row>
    <row r="28" spans="1:3" x14ac:dyDescent="0.3">
      <c r="A28" t="s">
        <v>21</v>
      </c>
    </row>
    <row r="29" spans="1:3" ht="15" thickBot="1" x14ac:dyDescent="0.35"/>
    <row r="30" spans="1:3" x14ac:dyDescent="0.3">
      <c r="A30" s="14" t="s">
        <v>22</v>
      </c>
      <c r="B30" s="14"/>
    </row>
    <row r="31" spans="1:3" x14ac:dyDescent="0.3">
      <c r="A31" s="11" t="s">
        <v>23</v>
      </c>
      <c r="B31" s="15">
        <v>0.98828790532704014</v>
      </c>
    </row>
    <row r="32" spans="1:3" x14ac:dyDescent="0.3">
      <c r="A32" s="11" t="s">
        <v>24</v>
      </c>
      <c r="B32" s="15">
        <v>0.97671298381570859</v>
      </c>
    </row>
    <row r="33" spans="1:9" x14ac:dyDescent="0.3">
      <c r="A33" s="11" t="s">
        <v>25</v>
      </c>
      <c r="B33" s="11">
        <v>0.97338626721795263</v>
      </c>
    </row>
    <row r="34" spans="1:9" x14ac:dyDescent="0.3">
      <c r="A34" s="11" t="s">
        <v>26</v>
      </c>
      <c r="B34" s="11">
        <v>51.829292876855149</v>
      </c>
    </row>
    <row r="35" spans="1:9" ht="15" thickBot="1" x14ac:dyDescent="0.35">
      <c r="A35" s="12" t="s">
        <v>27</v>
      </c>
      <c r="B35" s="12">
        <v>9</v>
      </c>
    </row>
    <row r="37" spans="1:9" ht="15" thickBot="1" x14ac:dyDescent="0.35">
      <c r="A37" t="s">
        <v>28</v>
      </c>
    </row>
    <row r="38" spans="1:9" x14ac:dyDescent="0.3">
      <c r="A38" s="13"/>
      <c r="B38" s="13" t="s">
        <v>33</v>
      </c>
      <c r="C38" s="13" t="s">
        <v>34</v>
      </c>
      <c r="D38" s="13" t="s">
        <v>35</v>
      </c>
      <c r="E38" s="13" t="s">
        <v>36</v>
      </c>
      <c r="F38" s="13" t="s">
        <v>37</v>
      </c>
    </row>
    <row r="39" spans="1:9" x14ac:dyDescent="0.3">
      <c r="A39" s="11" t="s">
        <v>29</v>
      </c>
      <c r="B39" s="11">
        <v>1</v>
      </c>
      <c r="C39" s="11">
        <v>788681.62635475176</v>
      </c>
      <c r="D39" s="11">
        <v>788681.62635475176</v>
      </c>
      <c r="E39" s="11">
        <v>293.59669064523337</v>
      </c>
      <c r="F39" s="11">
        <v>5.6598176489338522E-7</v>
      </c>
    </row>
    <row r="40" spans="1:9" x14ac:dyDescent="0.3">
      <c r="A40" s="11" t="s">
        <v>30</v>
      </c>
      <c r="B40" s="11">
        <v>7</v>
      </c>
      <c r="C40" s="15">
        <v>18803.929200803796</v>
      </c>
      <c r="D40" s="11">
        <v>2686.2756001148277</v>
      </c>
      <c r="E40" s="11"/>
      <c r="F40" s="11"/>
    </row>
    <row r="41" spans="1:9" ht="15" thickBot="1" x14ac:dyDescent="0.35">
      <c r="A41" s="12" t="s">
        <v>31</v>
      </c>
      <c r="B41" s="12">
        <v>8</v>
      </c>
      <c r="C41" s="12">
        <v>807485.5555555555</v>
      </c>
      <c r="D41" s="12"/>
      <c r="E41" s="12"/>
      <c r="F41" s="12"/>
    </row>
    <row r="42" spans="1:9" ht="15" thickBot="1" x14ac:dyDescent="0.35"/>
    <row r="43" spans="1:9" x14ac:dyDescent="0.3">
      <c r="A43" s="13"/>
      <c r="B43" s="13" t="s">
        <v>38</v>
      </c>
      <c r="C43" s="13" t="s">
        <v>26</v>
      </c>
      <c r="D43" s="13" t="s">
        <v>39</v>
      </c>
      <c r="E43" s="13" t="s">
        <v>40</v>
      </c>
      <c r="F43" s="13" t="s">
        <v>41</v>
      </c>
      <c r="G43" s="13" t="s">
        <v>42</v>
      </c>
      <c r="H43" s="13" t="s">
        <v>43</v>
      </c>
      <c r="I43" s="13" t="s">
        <v>44</v>
      </c>
    </row>
    <row r="44" spans="1:9" x14ac:dyDescent="0.3">
      <c r="A44" s="11" t="s">
        <v>32</v>
      </c>
      <c r="B44" s="15">
        <v>167.68294945122921</v>
      </c>
      <c r="C44" s="11">
        <v>58.938985999146645</v>
      </c>
      <c r="D44" s="11">
        <v>2.8450260317280827</v>
      </c>
      <c r="E44" s="11">
        <v>2.4864926093388213E-2</v>
      </c>
      <c r="F44" s="11">
        <v>28.314393793359443</v>
      </c>
      <c r="G44" s="11">
        <v>307.05150510909897</v>
      </c>
      <c r="H44" s="11">
        <v>28.314393793359443</v>
      </c>
      <c r="I44" s="11">
        <v>307.05150510909897</v>
      </c>
    </row>
    <row r="45" spans="1:9" ht="15" thickBot="1" x14ac:dyDescent="0.35">
      <c r="A45" s="12" t="s">
        <v>45</v>
      </c>
      <c r="B45" s="16">
        <v>23.422785592827324</v>
      </c>
      <c r="C45" s="12">
        <v>1.3669825320502071</v>
      </c>
      <c r="D45" s="12">
        <v>17.134663423751082</v>
      </c>
      <c r="E45" s="12">
        <v>5.6598176489338628E-7</v>
      </c>
      <c r="F45" s="12">
        <v>20.190385546037692</v>
      </c>
      <c r="G45" s="12">
        <v>26.655185639616956</v>
      </c>
      <c r="H45" s="12">
        <v>20.190385546037692</v>
      </c>
      <c r="I45" s="12">
        <v>26.655185639616956</v>
      </c>
    </row>
    <row r="49" spans="1:3" x14ac:dyDescent="0.3">
      <c r="A49" t="s">
        <v>46</v>
      </c>
    </row>
    <row r="50" spans="1:3" ht="15" thickBot="1" x14ac:dyDescent="0.35"/>
    <row r="51" spans="1:3" x14ac:dyDescent="0.3">
      <c r="A51" s="13" t="s">
        <v>47</v>
      </c>
      <c r="B51" s="13" t="s">
        <v>48</v>
      </c>
      <c r="C51" s="13" t="s">
        <v>49</v>
      </c>
    </row>
    <row r="52" spans="1:3" x14ac:dyDescent="0.3">
      <c r="A52" s="11">
        <v>1</v>
      </c>
      <c r="B52" s="11">
        <v>706.40701808625772</v>
      </c>
      <c r="C52" s="11">
        <v>-55.407018086257722</v>
      </c>
    </row>
    <row r="53" spans="1:3" x14ac:dyDescent="0.3">
      <c r="A53" s="11">
        <v>2</v>
      </c>
      <c r="B53" s="11">
        <v>776.67537486473964</v>
      </c>
      <c r="C53" s="11">
        <v>-14.675374864739638</v>
      </c>
    </row>
    <row r="54" spans="1:3" x14ac:dyDescent="0.3">
      <c r="A54" s="11">
        <v>3</v>
      </c>
      <c r="B54" s="11">
        <v>870.36651723604894</v>
      </c>
      <c r="C54" s="11">
        <v>-14.366517236048935</v>
      </c>
    </row>
    <row r="55" spans="1:3" x14ac:dyDescent="0.3">
      <c r="A55" s="11">
        <v>4</v>
      </c>
      <c r="B55" s="11">
        <v>964.05765960735823</v>
      </c>
      <c r="C55" s="11">
        <v>98.942340392641768</v>
      </c>
    </row>
    <row r="56" spans="1:3" x14ac:dyDescent="0.3">
      <c r="A56" s="11">
        <v>5</v>
      </c>
      <c r="B56" s="11">
        <v>1174.8627299428042</v>
      </c>
      <c r="C56" s="11">
        <v>15.137270057195792</v>
      </c>
    </row>
    <row r="57" spans="1:3" x14ac:dyDescent="0.3">
      <c r="A57" s="11">
        <v>6</v>
      </c>
      <c r="B57" s="11">
        <v>1291.9766579069408</v>
      </c>
      <c r="C57" s="11">
        <v>6.0233420930592274</v>
      </c>
    </row>
    <row r="58" spans="1:3" x14ac:dyDescent="0.3">
      <c r="A58" s="11">
        <v>7</v>
      </c>
      <c r="B58" s="11">
        <v>1385.6678002782501</v>
      </c>
      <c r="C58" s="11">
        <v>35.33219972174993</v>
      </c>
    </row>
    <row r="59" spans="1:3" x14ac:dyDescent="0.3">
      <c r="A59" s="11">
        <v>8</v>
      </c>
      <c r="B59" s="11">
        <v>1502.7817282423866</v>
      </c>
      <c r="C59" s="11">
        <v>-62.781728242386635</v>
      </c>
    </row>
    <row r="60" spans="1:3" ht="15" thickBot="1" x14ac:dyDescent="0.35">
      <c r="A60" s="12">
        <v>9</v>
      </c>
      <c r="B60" s="12">
        <v>1526.2045138352139</v>
      </c>
      <c r="C60" s="12">
        <v>-8.204513835213902</v>
      </c>
    </row>
  </sheetData>
  <mergeCells count="1">
    <mergeCell ref="A17:B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</dc:creator>
  <cp:lastModifiedBy>Mathew</cp:lastModifiedBy>
  <dcterms:created xsi:type="dcterms:W3CDTF">2021-11-26T03:46:16Z</dcterms:created>
  <dcterms:modified xsi:type="dcterms:W3CDTF">2021-11-29T04:29:00Z</dcterms:modified>
</cp:coreProperties>
</file>