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84" yWindow="60" windowWidth="22020" windowHeight="9288" activeTab="4"/>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 name="Sheet9" sheetId="9" r:id="rId9"/>
    <sheet name="Sheet10" sheetId="10" r:id="rId10"/>
  </sheets>
  <calcPr calcId="144525"/>
</workbook>
</file>

<file path=xl/calcChain.xml><?xml version="1.0" encoding="utf-8"?>
<calcChain xmlns="http://schemas.openxmlformats.org/spreadsheetml/2006/main">
  <c r="E14" i="5" l="1"/>
  <c r="H13" i="3"/>
  <c r="F13" i="3"/>
  <c r="B18" i="3"/>
  <c r="B34" i="9" l="1"/>
  <c r="B34" i="10"/>
  <c r="C25" i="10"/>
  <c r="C23" i="7" l="1"/>
  <c r="B24" i="2"/>
  <c r="B22" i="2"/>
  <c r="B21" i="2"/>
  <c r="B19" i="2"/>
  <c r="C23" i="10" l="1"/>
  <c r="E14" i="10"/>
  <c r="E11" i="10"/>
  <c r="E12" i="10"/>
  <c r="E13" i="10"/>
  <c r="E10" i="10"/>
  <c r="D11" i="10"/>
  <c r="D12" i="10"/>
  <c r="D13" i="10"/>
  <c r="D10" i="10"/>
  <c r="C13" i="10"/>
  <c r="C12" i="10"/>
  <c r="C11" i="10"/>
  <c r="C10" i="10"/>
  <c r="D7" i="10"/>
  <c r="D6" i="10"/>
  <c r="D5" i="10"/>
  <c r="C7" i="10"/>
  <c r="B7" i="10"/>
  <c r="E16" i="9"/>
  <c r="C15" i="9"/>
  <c r="C14" i="9"/>
  <c r="C13" i="9"/>
  <c r="C12" i="9"/>
  <c r="C11" i="9"/>
  <c r="C10" i="9"/>
  <c r="C25" i="9"/>
  <c r="C27" i="9"/>
  <c r="E11" i="9"/>
  <c r="E12" i="9"/>
  <c r="E13" i="9"/>
  <c r="E14" i="9"/>
  <c r="E15" i="9"/>
  <c r="E10" i="9"/>
  <c r="D11" i="9"/>
  <c r="D12" i="9"/>
  <c r="D13" i="9"/>
  <c r="D14" i="9"/>
  <c r="D15" i="9"/>
  <c r="D10" i="9"/>
  <c r="E7" i="9"/>
  <c r="D7" i="9"/>
  <c r="C7" i="9"/>
  <c r="B7" i="9"/>
  <c r="E6" i="9"/>
  <c r="E5" i="9"/>
  <c r="B32" i="4"/>
  <c r="B31" i="8"/>
  <c r="C23" i="8"/>
  <c r="C21" i="8"/>
  <c r="E14" i="8"/>
  <c r="E11" i="8"/>
  <c r="E12" i="8"/>
  <c r="E13" i="8"/>
  <c r="E10" i="8"/>
  <c r="D11" i="8"/>
  <c r="D12" i="8"/>
  <c r="D13" i="8"/>
  <c r="D10" i="8"/>
  <c r="C13" i="8"/>
  <c r="C12" i="8"/>
  <c r="C11" i="8"/>
  <c r="C10" i="8"/>
  <c r="B7" i="8"/>
  <c r="B28" i="7" l="1"/>
  <c r="B26" i="7"/>
  <c r="B25" i="7"/>
  <c r="B21" i="7"/>
  <c r="D19" i="7"/>
  <c r="B19" i="7"/>
  <c r="D18" i="7"/>
  <c r="B18" i="7"/>
  <c r="B22" i="6"/>
  <c r="B20" i="6"/>
  <c r="B17" i="6"/>
  <c r="B19" i="6"/>
  <c r="C12" i="6"/>
  <c r="B19" i="5"/>
  <c r="B17" i="5"/>
  <c r="B16" i="5"/>
  <c r="C24" i="4"/>
  <c r="E14" i="4"/>
  <c r="E5" i="4"/>
  <c r="E6" i="4"/>
  <c r="E7" i="4"/>
  <c r="E8" i="4"/>
  <c r="E9" i="4"/>
  <c r="E10" i="4"/>
  <c r="E11" i="4"/>
  <c r="E12" i="4"/>
  <c r="E13" i="4"/>
  <c r="E4" i="4"/>
  <c r="D5" i="4"/>
  <c r="D6" i="4"/>
  <c r="D7" i="4"/>
  <c r="D8" i="4"/>
  <c r="D9" i="4"/>
  <c r="D10" i="4"/>
  <c r="D11" i="4"/>
  <c r="D12" i="4"/>
  <c r="D13" i="4"/>
  <c r="D4" i="4"/>
  <c r="B16" i="3"/>
  <c r="B15" i="3"/>
  <c r="B43" i="1"/>
  <c r="B41" i="1"/>
  <c r="B18" i="1"/>
  <c r="B14" i="1"/>
  <c r="B25" i="1" s="1"/>
  <c r="D43" i="1" l="1"/>
</calcChain>
</file>

<file path=xl/sharedStrings.xml><?xml version="1.0" encoding="utf-8"?>
<sst xmlns="http://schemas.openxmlformats.org/spreadsheetml/2006/main" count="216" uniqueCount="153">
  <si>
    <t>S.No.</t>
  </si>
  <si>
    <t>Obs(in inches)</t>
  </si>
  <si>
    <r>
      <t>Sample Mean          x</t>
    </r>
    <r>
      <rPr>
        <sz val="11"/>
        <color theme="1"/>
        <rFont val="Calibri"/>
        <family val="2"/>
      </rPr>
      <t>̅</t>
    </r>
  </si>
  <si>
    <t>population variance(given)</t>
  </si>
  <si>
    <r>
      <t>popu. SD (</t>
    </r>
    <r>
      <rPr>
        <sz val="11"/>
        <color theme="1"/>
        <rFont val="Calibri"/>
        <family val="2"/>
      </rPr>
      <t>σ</t>
    </r>
    <r>
      <rPr>
        <sz val="11"/>
        <color theme="1"/>
        <rFont val="Calibri"/>
        <family val="2"/>
        <scheme val="minor"/>
      </rPr>
      <t>)</t>
    </r>
  </si>
  <si>
    <t>Sample size (n)</t>
  </si>
  <si>
    <t>Hypothesis</t>
  </si>
  <si>
    <t>Z score</t>
  </si>
  <si>
    <t>confidence level</t>
  </si>
  <si>
    <r>
      <t>significance level(</t>
    </r>
    <r>
      <rPr>
        <sz val="11"/>
        <color theme="1"/>
        <rFont val="Calibri"/>
        <family val="2"/>
      </rPr>
      <t>α)</t>
    </r>
  </si>
  <si>
    <t>Lower limit of the 95% confidence interval</t>
  </si>
  <si>
    <t>Upper limit of the 95% confidence interval</t>
  </si>
  <si>
    <t>CONFIDENCE INTERVAL</t>
  </si>
  <si>
    <t>Confidence factor to be added and subtracted</t>
  </si>
  <si>
    <t>Interpretation:</t>
  </si>
  <si>
    <r>
      <rPr>
        <b/>
        <sz val="11"/>
        <color theme="1"/>
        <rFont val="Calibri"/>
        <family val="2"/>
        <scheme val="minor"/>
      </rPr>
      <t>Since absolute value of calculated z score is greater than critical z score, we reject the null hypothesis H0. That means the population mean is not equal to 69 inches.</t>
    </r>
    <r>
      <rPr>
        <sz val="11"/>
        <color theme="1"/>
        <rFont val="Calibri"/>
        <family val="2"/>
        <scheme val="minor"/>
      </rPr>
      <t xml:space="preserve"> </t>
    </r>
  </si>
  <si>
    <t>ONE SAMPLE - TWO TAILED - Z TEST</t>
  </si>
  <si>
    <t>TWO SAMPLED - ONE TAILED - Z TEST</t>
  </si>
  <si>
    <t>Popu.1</t>
  </si>
  <si>
    <t>Popu.2</t>
  </si>
  <si>
    <t>sample size</t>
  </si>
  <si>
    <t>Sample mean</t>
  </si>
  <si>
    <t>popu. SD</t>
  </si>
  <si>
    <t>n1 = 10</t>
  </si>
  <si>
    <t>n2 = 12</t>
  </si>
  <si>
    <r>
      <t>x</t>
    </r>
    <r>
      <rPr>
        <sz val="11"/>
        <color theme="1"/>
        <rFont val="Calibri"/>
        <family val="2"/>
      </rPr>
      <t>̅1 = 20</t>
    </r>
  </si>
  <si>
    <t>x̅1</t>
  </si>
  <si>
    <t>x̅2 = 27</t>
  </si>
  <si>
    <t>σ1 = 8</t>
  </si>
  <si>
    <t>σ1</t>
  </si>
  <si>
    <t>σ2 = 6</t>
  </si>
  <si>
    <t>Hypothesis:</t>
  </si>
  <si>
    <t>H1 : µ1 &lt; µ2 (ie, mean of popu.1 is smaller than mean of Popu.2)</t>
  </si>
  <si>
    <r>
      <rPr>
        <b/>
        <sz val="11"/>
        <color theme="1"/>
        <rFont val="Calibri"/>
        <family val="2"/>
        <scheme val="minor"/>
      </rPr>
      <t>H0 : population mean (</t>
    </r>
    <r>
      <rPr>
        <b/>
        <sz val="11"/>
        <color theme="1"/>
        <rFont val="Calibri"/>
        <family val="2"/>
      </rPr>
      <t>µ) = 69 inches</t>
    </r>
  </si>
  <si>
    <r>
      <rPr>
        <b/>
        <sz val="11"/>
        <color theme="1"/>
        <rFont val="Calibri"/>
        <family val="2"/>
        <scheme val="minor"/>
      </rPr>
      <t xml:space="preserve">H1 : population mean (µ) </t>
    </r>
    <r>
      <rPr>
        <b/>
        <sz val="11"/>
        <color theme="1"/>
        <rFont val="Calibri"/>
        <family val="2"/>
      </rPr>
      <t>≠ 69 inches</t>
    </r>
  </si>
  <si>
    <r>
      <t>Significance level (</t>
    </r>
    <r>
      <rPr>
        <sz val="11"/>
        <color theme="1"/>
        <rFont val="Calibri"/>
        <family val="2"/>
      </rPr>
      <t>α)</t>
    </r>
  </si>
  <si>
    <t xml:space="preserve">Critical Z score corresponding to α </t>
  </si>
  <si>
    <t>x̅1 - x̅2</t>
  </si>
  <si>
    <t>n1</t>
  </si>
  <si>
    <t>n2</t>
  </si>
  <si>
    <t>x̅2</t>
  </si>
  <si>
    <t>σ2</t>
  </si>
  <si>
    <r>
      <t xml:space="preserve">H0 : </t>
    </r>
    <r>
      <rPr>
        <b/>
        <sz val="11"/>
        <color theme="1"/>
        <rFont val="Calibri"/>
        <family val="2"/>
      </rPr>
      <t>µ1 = µ2 (ie, Means of the two populations are equal.)</t>
    </r>
  </si>
  <si>
    <t>µ1 - µ2</t>
  </si>
  <si>
    <t>Since Under H0, µ1 = µ2</t>
  </si>
  <si>
    <t>Denominator</t>
  </si>
  <si>
    <t>Numerator</t>
  </si>
  <si>
    <t>Since absolute value of calculated Z score is greater than the critical Z score, we reject the null hypothesis H0. That is the mean of Population 1 is smaller than the mean of population 2.</t>
  </si>
  <si>
    <t>n</t>
  </si>
  <si>
    <r>
      <t>x</t>
    </r>
    <r>
      <rPr>
        <sz val="11"/>
        <color theme="1"/>
        <rFont val="Calibri"/>
        <family val="2"/>
      </rPr>
      <t>̅</t>
    </r>
  </si>
  <si>
    <t>Sample SD (S)</t>
  </si>
  <si>
    <r>
      <t xml:space="preserve">Critical Z score corresponding to </t>
    </r>
    <r>
      <rPr>
        <sz val="11"/>
        <color theme="1"/>
        <rFont val="Calibri"/>
        <family val="2"/>
      </rPr>
      <t>α/2 since it is two tailed.</t>
    </r>
  </si>
  <si>
    <t>t</t>
  </si>
  <si>
    <t xml:space="preserve">Interpretation: </t>
  </si>
  <si>
    <t>Since absolute value of calculated t is less than critical t value, we accept the null hypothesis H0. That is, it is 95% confident that the population mean equal to 44 is TRUE.</t>
  </si>
  <si>
    <r>
      <rPr>
        <b/>
        <sz val="11"/>
        <color theme="1"/>
        <rFont val="Calibri"/>
        <family val="2"/>
        <scheme val="minor"/>
      </rPr>
      <t xml:space="preserve">H0 : </t>
    </r>
    <r>
      <rPr>
        <b/>
        <sz val="11"/>
        <color theme="1"/>
        <rFont val="Calibri"/>
        <family val="2"/>
      </rPr>
      <t>µ = 44</t>
    </r>
  </si>
  <si>
    <r>
      <rPr>
        <b/>
        <sz val="11"/>
        <color theme="1"/>
        <rFont val="Calibri"/>
        <family val="2"/>
        <scheme val="minor"/>
      </rPr>
      <t xml:space="preserve">H1 : µ </t>
    </r>
    <r>
      <rPr>
        <b/>
        <sz val="11"/>
        <color theme="1"/>
        <rFont val="Calibri"/>
        <family val="2"/>
      </rPr>
      <t>≠ 44</t>
    </r>
  </si>
  <si>
    <t>No.</t>
  </si>
  <si>
    <t>Observed % of nitrate (O)</t>
  </si>
  <si>
    <t>Expected % of nitrate (E)</t>
  </si>
  <si>
    <t>(O - E)^2</t>
  </si>
  <si>
    <r>
      <t>significance level (</t>
    </r>
    <r>
      <rPr>
        <sz val="11"/>
        <color theme="1"/>
        <rFont val="Calibri"/>
        <family val="2"/>
      </rPr>
      <t>α)</t>
    </r>
  </si>
  <si>
    <t>df</t>
  </si>
  <si>
    <t>df = (n-1)</t>
  </si>
  <si>
    <t>critical chi-square value corresponding to α= 0.05 and df=9</t>
  </si>
  <si>
    <t>Inference:</t>
  </si>
  <si>
    <t>CHI SQUARE TEST : GOODNESS OF FIT</t>
  </si>
  <si>
    <t>H0 : There is no significant difference between the Expected and the Observed % o f nitrate. That is the machine is not defective.</t>
  </si>
  <si>
    <t>H1 : There is significant difference between the Expected and the Observed % o f nitrate. That is the machine is defective.</t>
  </si>
  <si>
    <t>Since Calculated Chi-square value is less than Critical Chi-square value, we accept the null hypothesis H0. That is, the Observed % of nitrate does not differ significantly from the Expected % of nitrate. Therefore the machine is not defective.</t>
  </si>
  <si>
    <t>ONE SAMPLE- ONE TAILED- T TEST</t>
  </si>
  <si>
    <t>ONE SAMPLE - TWO TAILED - T TEST</t>
  </si>
  <si>
    <t>critical t value corresponding to α/2 and df=19 since it is two tailed</t>
  </si>
  <si>
    <t>Critical t correspondinding to α and df = 25</t>
  </si>
  <si>
    <t>Since calculated t value is greater than critical t value, we reject the null hypothesis H0. That is the mean sales increased after implementing heavy advertisement campaign for the Soap brand. So, it can be concluded that the advertisement campaign proved effective for the sales of the soap brand with 95% confidence.</t>
  </si>
  <si>
    <t>H1 : µ &gt; 140 dozen</t>
  </si>
  <si>
    <t>No.of Samples</t>
  </si>
  <si>
    <t>Mean life in Hrs</t>
  </si>
  <si>
    <t>Variance</t>
  </si>
  <si>
    <t>Type A</t>
  </si>
  <si>
    <t>Type B</t>
  </si>
  <si>
    <t>TWO SAMPLE-TWO TAILED- T TEST</t>
  </si>
  <si>
    <t>Critical t value corresponding to α and df=15</t>
  </si>
  <si>
    <t>n1 + n2 - 2</t>
  </si>
  <si>
    <t>numerator</t>
  </si>
  <si>
    <t>denomenator</t>
  </si>
  <si>
    <t>S</t>
  </si>
  <si>
    <t>Inference</t>
  </si>
  <si>
    <t>Since the absolute value of t statistic is grater than the critical t value, we reject the null hypothesis H0. That is, there is a significance difference between the mean life of the two types of  batteries.</t>
  </si>
  <si>
    <t>Medicine A</t>
  </si>
  <si>
    <t>Medicine B</t>
  </si>
  <si>
    <t>Weight of Patients with</t>
  </si>
  <si>
    <t>obs.No.</t>
  </si>
  <si>
    <r>
      <t>x</t>
    </r>
    <r>
      <rPr>
        <sz val="11"/>
        <color theme="1"/>
        <rFont val="Calibri"/>
        <family val="2"/>
      </rPr>
      <t>̅1</t>
    </r>
  </si>
  <si>
    <t>s1^2</t>
  </si>
  <si>
    <t>S2^2</t>
  </si>
  <si>
    <t>denominator</t>
  </si>
  <si>
    <t>Critical t value corresponding to α and df=10</t>
  </si>
  <si>
    <t>H0 : µ1 =  µ2</t>
  </si>
  <si>
    <t>H1 : µ1 &lt;  µ2</t>
  </si>
  <si>
    <t>TWO SAMPLE - ONE TAILED - T TEST</t>
  </si>
  <si>
    <t xml:space="preserve">Since absolute value of t statistic is less than the critical t value, we accept the null hypothesis H0. That is, it is 95% confident that the mean weight of the patients treated with medicine A and medicine B are the same. So.it can be concluded that, medicine B does not increases the weight significantly. </t>
  </si>
  <si>
    <t>Total</t>
  </si>
  <si>
    <t>Obs.No.</t>
  </si>
  <si>
    <t>Observed Frequency</t>
  </si>
  <si>
    <t>Expected Frequency</t>
  </si>
  <si>
    <t>The theoritical ratio of frequencies of RY:WY:RG:WG is 9:3:3:1</t>
  </si>
  <si>
    <t>Round Yellow</t>
  </si>
  <si>
    <t>Round Green</t>
  </si>
  <si>
    <t>Wrinkled Green</t>
  </si>
  <si>
    <t>wrinkled Yellow</t>
  </si>
  <si>
    <t>H0 : There is no significant difference between the Observed and Expected frequencies.</t>
  </si>
  <si>
    <t>H1 :  There is significant difference between the Observed and Expected frequencies.</t>
  </si>
  <si>
    <t>n-1</t>
  </si>
  <si>
    <t>critical chi-square value corresponding to α= 0.05 and df=3</t>
  </si>
  <si>
    <t>Since calculated Chi square value is less than critical Chi square value, we accept the null hypothesis H0. That is, there is no significant difference between the observed and expected frequencies of the seed varieties.</t>
  </si>
  <si>
    <t>p-value</t>
  </si>
  <si>
    <t>Here p-value is greater than  α=0.05,  we confirm the acceptance of the null hypothesis H0.</t>
  </si>
  <si>
    <t>Here, p-value is greater than α=0.05, we confirm the acceptance of the null hypothesis H0.</t>
  </si>
  <si>
    <t>CHI SQUARE TEST: TEST FOR HOMOGENEITY</t>
  </si>
  <si>
    <t>CHI SQUARE TEST : TEST FOR INDEPENDANCE</t>
  </si>
  <si>
    <t>Merit</t>
  </si>
  <si>
    <t>Economic Condition</t>
  </si>
  <si>
    <t>Rich</t>
  </si>
  <si>
    <t>Middle class</t>
  </si>
  <si>
    <t>Poor</t>
  </si>
  <si>
    <t>Meritorius</t>
  </si>
  <si>
    <t>Not Meritorius</t>
  </si>
  <si>
    <t>Calculated Chi square value</t>
  </si>
  <si>
    <t>H0 : There is no significant difference between the Observed and Expected frequencies. That is, the factors Merit and Economic condition are independent.</t>
  </si>
  <si>
    <t>H1 : There is significant difference between the Observed and Expected frequencies.      That is, the factors Merit and Economic condition are dependent.</t>
  </si>
  <si>
    <t>(r-1)(c-1)</t>
  </si>
  <si>
    <t xml:space="preserve">Since the calculated Chi square value is greater than critical Chi square value, we reject the null hyothesis H0. That is, the factors Merit and Economic Condition are associated to each other. </t>
  </si>
  <si>
    <t>Intelligence of Son</t>
  </si>
  <si>
    <t>Skill of Father</t>
  </si>
  <si>
    <t>Skilled</t>
  </si>
  <si>
    <t>Unskilled</t>
  </si>
  <si>
    <t>Intelligent</t>
  </si>
  <si>
    <t>Unintelligent</t>
  </si>
  <si>
    <t>H0 : There is no significant difference between the Observed and Expected frequencies.        That is, the Skill of the Father and the Intelligence of the Son are independent.</t>
  </si>
  <si>
    <t>H1 : There is significant difference between the Observed and Expected frequencies.        That is, the Skill of the Father and the Intelligence of the Son are dependent.</t>
  </si>
  <si>
    <t>critical chi-square value corresponding to α= 0.05 and df=2</t>
  </si>
  <si>
    <t>critical chi-square value corresponding to α= 0.05 and df=1</t>
  </si>
  <si>
    <t>Infernce:</t>
  </si>
  <si>
    <t>Inference :</t>
  </si>
  <si>
    <t xml:space="preserve">Since p-value is less than α=0.05, we confirm the rejection of the null hypothesis H0. </t>
  </si>
  <si>
    <t xml:space="preserve">The confidence interval is ( 65.55 , 68.85) which means that it is 95% confident that the population mean will take value within the confidence limts. </t>
  </si>
  <si>
    <t>Given,</t>
  </si>
  <si>
    <r>
      <t xml:space="preserve">H0 : </t>
    </r>
    <r>
      <rPr>
        <b/>
        <sz val="11"/>
        <color theme="1"/>
        <rFont val="Calibri"/>
        <family val="2"/>
      </rPr>
      <t>µ = 140 dozen</t>
    </r>
    <r>
      <rPr>
        <b/>
        <sz val="11"/>
        <color theme="1"/>
        <rFont val="Calibri"/>
        <family val="2"/>
        <scheme val="minor"/>
      </rPr>
      <t xml:space="preserve"> </t>
    </r>
  </si>
  <si>
    <t># t test is best suitable for smple size &lt; 30 and when the popu. Variance is unknown</t>
  </si>
  <si>
    <r>
      <t xml:space="preserve">H0 : </t>
    </r>
    <r>
      <rPr>
        <b/>
        <sz val="11"/>
        <color theme="1"/>
        <rFont val="Calibri"/>
        <family val="2"/>
      </rPr>
      <t>µ1 =  µ2</t>
    </r>
  </si>
  <si>
    <r>
      <t xml:space="preserve">H1 :  µ1 </t>
    </r>
    <r>
      <rPr>
        <b/>
        <sz val="11"/>
        <color theme="1"/>
        <rFont val="Calibri"/>
        <family val="2"/>
      </rPr>
      <t>≠</t>
    </r>
    <r>
      <rPr>
        <b/>
        <sz val="11"/>
        <color theme="1"/>
        <rFont val="Calibri"/>
        <family val="2"/>
        <scheme val="minor"/>
      </rPr>
      <t xml:space="preserve">  µ2</t>
    </r>
  </si>
  <si>
    <t xml:space="preserve">Since the calculated Chi square value is greater than the critical Chi square value, we reject the null hypothesis H0. That is, there is  a significant difference between the Observed and Expected frequencies. So,  the Skill of the Father and the Intelligence of the Son are  associated to each other.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</si>
</sst>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11"/>
      <color theme="1"/>
      <name val="Calibri"/>
      <family val="2"/>
    </font>
    <font>
      <b/>
      <sz val="14"/>
      <color theme="1"/>
      <name val="Calibri"/>
      <family val="2"/>
      <scheme val="minor"/>
    </font>
    <font>
      <b/>
      <sz val="11"/>
      <color theme="1"/>
      <name val="Calibri"/>
      <family val="2"/>
    </font>
  </fonts>
  <fills count="5">
    <fill>
      <patternFill patternType="none"/>
    </fill>
    <fill>
      <patternFill patternType="gray125"/>
    </fill>
    <fill>
      <patternFill patternType="solid">
        <fgColor rgb="FFFFC000"/>
        <bgColor indexed="64"/>
      </patternFill>
    </fill>
    <fill>
      <patternFill patternType="solid">
        <fgColor theme="4" tint="0.39997558519241921"/>
        <bgColor indexed="64"/>
      </patternFill>
    </fill>
    <fill>
      <patternFill patternType="solid">
        <fgColor theme="8"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99">
    <xf numFmtId="0" fontId="0" fillId="0" borderId="0" xfId="0"/>
    <xf numFmtId="0" fontId="0" fillId="0" borderId="0" xfId="0"/>
    <xf numFmtId="0" fontId="0" fillId="0" borderId="0" xfId="0" applyAlignment="1"/>
    <xf numFmtId="0" fontId="0" fillId="0" borderId="0" xfId="0" applyAlignment="1">
      <alignment wrapText="1"/>
    </xf>
    <xf numFmtId="0" fontId="0" fillId="0" borderId="0" xfId="0" applyAlignment="1">
      <alignment vertical="top" wrapText="1"/>
    </xf>
    <xf numFmtId="9" fontId="0" fillId="0" borderId="0" xfId="0" applyNumberFormat="1"/>
    <xf numFmtId="0" fontId="0" fillId="0" borderId="0" xfId="0" applyAlignment="1">
      <alignment horizontal="center"/>
    </xf>
    <xf numFmtId="0" fontId="0" fillId="3" borderId="0" xfId="0" applyFill="1"/>
    <xf numFmtId="0" fontId="0" fillId="3" borderId="0" xfId="0" applyFill="1" applyAlignment="1">
      <alignment wrapText="1"/>
    </xf>
    <xf numFmtId="0" fontId="0" fillId="0" borderId="0" xfId="0" applyAlignment="1">
      <alignment horizontal="center" wrapText="1"/>
    </xf>
    <xf numFmtId="0" fontId="0" fillId="0" borderId="0" xfId="0" applyAlignment="1">
      <alignment horizontal="center" vertical="center"/>
    </xf>
    <xf numFmtId="0" fontId="2" fillId="0" borderId="0" xfId="0" applyFont="1"/>
    <xf numFmtId="0" fontId="0" fillId="2" borderId="1" xfId="0" applyFill="1" applyBorder="1"/>
    <xf numFmtId="0" fontId="0" fillId="0" borderId="1" xfId="0" applyBorder="1"/>
    <xf numFmtId="0" fontId="2" fillId="0" borderId="1" xfId="0" applyFont="1" applyBorder="1"/>
    <xf numFmtId="0" fontId="1" fillId="0" borderId="0" xfId="0" applyFont="1"/>
    <xf numFmtId="0" fontId="0" fillId="4" borderId="0" xfId="0" applyFill="1"/>
    <xf numFmtId="0" fontId="1" fillId="2" borderId="0" xfId="0" applyFont="1" applyFill="1"/>
    <xf numFmtId="0" fontId="0" fillId="2" borderId="1" xfId="0" applyFill="1" applyBorder="1" applyAlignment="1">
      <alignment wrapText="1"/>
    </xf>
    <xf numFmtId="0" fontId="0" fillId="2" borderId="1" xfId="0" applyFill="1" applyBorder="1" applyAlignment="1">
      <alignment vertical="center"/>
    </xf>
    <xf numFmtId="0" fontId="0" fillId="4" borderId="1" xfId="0" applyFill="1" applyBorder="1"/>
    <xf numFmtId="0" fontId="1" fillId="0" borderId="0" xfId="0" applyFont="1"/>
    <xf numFmtId="0" fontId="0" fillId="0" borderId="0" xfId="0"/>
    <xf numFmtId="0" fontId="0" fillId="0" borderId="1" xfId="0" applyBorder="1"/>
    <xf numFmtId="0" fontId="0" fillId="2" borderId="1" xfId="0" applyFill="1" applyBorder="1"/>
    <xf numFmtId="0" fontId="0" fillId="0" borderId="0" xfId="0" applyFill="1"/>
    <xf numFmtId="0" fontId="1" fillId="0" borderId="0" xfId="0" applyFont="1" applyFill="1" applyAlignment="1">
      <alignment horizontal="center" wrapText="1"/>
    </xf>
    <xf numFmtId="0" fontId="0" fillId="0" borderId="1" xfId="0" applyBorder="1" applyAlignment="1"/>
    <xf numFmtId="0" fontId="0" fillId="0" borderId="0" xfId="0" applyFill="1" applyAlignment="1">
      <alignment wrapText="1"/>
    </xf>
    <xf numFmtId="0" fontId="0" fillId="0" borderId="0" xfId="0" applyFill="1" applyAlignment="1">
      <alignment vertical="top" wrapText="1"/>
    </xf>
    <xf numFmtId="0" fontId="0" fillId="0" borderId="0" xfId="0" applyFill="1" applyAlignment="1">
      <alignment vertical="center"/>
    </xf>
    <xf numFmtId="0" fontId="1" fillId="2" borderId="0" xfId="0" applyFont="1" applyFill="1" applyAlignment="1">
      <alignment wrapText="1"/>
    </xf>
    <xf numFmtId="0" fontId="1" fillId="0" borderId="0" xfId="0" applyFont="1" applyFill="1" applyBorder="1"/>
    <xf numFmtId="0" fontId="0" fillId="0" borderId="0" xfId="0" applyFill="1" applyBorder="1"/>
    <xf numFmtId="0" fontId="0" fillId="0" borderId="1" xfId="0" applyBorder="1" applyAlignment="1">
      <alignment horizontal="left"/>
    </xf>
    <xf numFmtId="0" fontId="1" fillId="0" borderId="0" xfId="0" applyFont="1" applyFill="1"/>
    <xf numFmtId="0" fontId="1" fillId="2" borderId="0" xfId="0" applyFont="1" applyFill="1" applyAlignment="1">
      <alignment horizontal="center" wrapText="1"/>
    </xf>
    <xf numFmtId="0" fontId="1" fillId="0" borderId="0" xfId="0" applyFont="1" applyAlignment="1">
      <alignment horizontal="center"/>
    </xf>
    <xf numFmtId="0" fontId="0" fillId="0" borderId="0" xfId="0" applyAlignment="1">
      <alignment horizontal="center"/>
    </xf>
    <xf numFmtId="0" fontId="1" fillId="0" borderId="0" xfId="0" applyFont="1"/>
    <xf numFmtId="0" fontId="0" fillId="0" borderId="0" xfId="0"/>
    <xf numFmtId="0" fontId="0" fillId="2" borderId="0" xfId="0" applyFill="1" applyAlignment="1">
      <alignment horizontal="center" wrapText="1"/>
    </xf>
    <xf numFmtId="0" fontId="3" fillId="0" borderId="0" xfId="0" applyFont="1" applyAlignment="1">
      <alignment horizontal="center"/>
    </xf>
    <xf numFmtId="0" fontId="0" fillId="0" borderId="2" xfId="0" applyBorder="1" applyAlignment="1">
      <alignment horizontal="center" wrapText="1"/>
    </xf>
    <xf numFmtId="0" fontId="0" fillId="0" borderId="8"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0" fontId="0" fillId="0" borderId="0" xfId="0" applyBorder="1" applyAlignment="1">
      <alignment horizontal="center" wrapText="1"/>
    </xf>
    <xf numFmtId="0" fontId="0" fillId="0" borderId="5" xfId="0" applyBorder="1" applyAlignment="1">
      <alignment horizontal="center" wrapText="1"/>
    </xf>
    <xf numFmtId="0" fontId="0" fillId="0" borderId="6" xfId="0" applyBorder="1" applyAlignment="1">
      <alignment horizontal="center" wrapText="1"/>
    </xf>
    <xf numFmtId="0" fontId="0" fillId="0" borderId="9" xfId="0" applyBorder="1" applyAlignment="1">
      <alignment horizontal="center" wrapText="1"/>
    </xf>
    <xf numFmtId="0" fontId="0" fillId="0" borderId="7" xfId="0" applyBorder="1" applyAlignment="1">
      <alignment horizontal="center" wrapText="1"/>
    </xf>
    <xf numFmtId="0" fontId="3" fillId="0" borderId="2" xfId="0" applyFont="1" applyBorder="1" applyAlignment="1">
      <alignment horizontal="center"/>
    </xf>
    <xf numFmtId="0" fontId="3" fillId="0" borderId="8"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 fillId="0" borderId="0"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3" fillId="0" borderId="9" xfId="0" applyFont="1" applyBorder="1" applyAlignment="1">
      <alignment horizontal="center"/>
    </xf>
    <xf numFmtId="0" fontId="3" fillId="0" borderId="7" xfId="0" applyFont="1" applyBorder="1" applyAlignment="1">
      <alignment horizontal="center"/>
    </xf>
    <xf numFmtId="0" fontId="0" fillId="4" borderId="0" xfId="0" applyFill="1"/>
    <xf numFmtId="0" fontId="0" fillId="0" borderId="2" xfId="0" applyBorder="1" applyAlignment="1">
      <alignment horizontal="center"/>
    </xf>
    <xf numFmtId="0" fontId="0" fillId="0" borderId="8"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5" xfId="0" applyBorder="1" applyAlignment="1">
      <alignment horizontal="center"/>
    </xf>
    <xf numFmtId="0" fontId="0" fillId="0" borderId="9" xfId="0" applyBorder="1" applyAlignment="1">
      <alignment horizontal="center"/>
    </xf>
    <xf numFmtId="0" fontId="0" fillId="0" borderId="7" xfId="0" applyBorder="1" applyAlignment="1">
      <alignment horizontal="center"/>
    </xf>
    <xf numFmtId="0" fontId="0" fillId="4" borderId="0" xfId="0" applyFill="1" applyAlignment="1">
      <alignment horizontal="center" wrapText="1"/>
    </xf>
    <xf numFmtId="0" fontId="0" fillId="4" borderId="0" xfId="0" applyFill="1" applyAlignment="1">
      <alignment horizontal="center"/>
    </xf>
    <xf numFmtId="0" fontId="0" fillId="0" borderId="1" xfId="0" applyBorder="1" applyAlignment="1">
      <alignment horizontal="center"/>
    </xf>
    <xf numFmtId="0" fontId="1" fillId="2" borderId="0" xfId="0" applyFont="1" applyFill="1"/>
    <xf numFmtId="0" fontId="1" fillId="0" borderId="0" xfId="0" applyFont="1" applyAlignment="1">
      <alignment wrapText="1"/>
    </xf>
    <xf numFmtId="0" fontId="0" fillId="4" borderId="0" xfId="0" applyFill="1" applyAlignment="1">
      <alignment vertical="center"/>
    </xf>
    <xf numFmtId="0" fontId="0" fillId="4" borderId="1" xfId="0" applyFill="1" applyBorder="1" applyAlignment="1">
      <alignment horizontal="center"/>
    </xf>
    <xf numFmtId="0" fontId="2" fillId="2" borderId="1" xfId="0" applyFont="1" applyFill="1" applyBorder="1" applyAlignment="1">
      <alignment horizontal="center"/>
    </xf>
    <xf numFmtId="0" fontId="0" fillId="0" borderId="6" xfId="0" applyBorder="1" applyAlignment="1">
      <alignment horizontal="center"/>
    </xf>
    <xf numFmtId="0" fontId="0" fillId="4" borderId="0" xfId="0" applyFill="1" applyAlignment="1">
      <alignment wrapText="1"/>
    </xf>
    <xf numFmtId="0" fontId="1" fillId="2" borderId="0" xfId="0" applyFont="1" applyFill="1" applyAlignment="1">
      <alignment horizontal="center" vertical="center" wrapText="1"/>
    </xf>
    <xf numFmtId="0" fontId="0" fillId="2" borderId="0" xfId="0" applyFill="1" applyAlignment="1">
      <alignment horizontal="center" vertical="center" wrapText="1"/>
    </xf>
    <xf numFmtId="0" fontId="0" fillId="2" borderId="1" xfId="0" applyFill="1" applyBorder="1" applyAlignment="1">
      <alignment horizontal="center"/>
    </xf>
    <xf numFmtId="0" fontId="0" fillId="2" borderId="0" xfId="0" applyFill="1"/>
    <xf numFmtId="0" fontId="0" fillId="0" borderId="0" xfId="0" applyAlignment="1">
      <alignment horizontal="center" vertical="center" wrapText="1"/>
    </xf>
    <xf numFmtId="0" fontId="1" fillId="0" borderId="0" xfId="0" applyFont="1" applyAlignment="1"/>
    <xf numFmtId="0" fontId="0" fillId="0" borderId="0" xfId="0" applyAlignment="1"/>
    <xf numFmtId="0" fontId="0" fillId="4" borderId="0" xfId="0" applyFill="1" applyAlignment="1">
      <alignment horizontal="center" vertical="center"/>
    </xf>
    <xf numFmtId="0" fontId="0" fillId="2" borderId="1" xfId="0" applyFill="1" applyBorder="1"/>
    <xf numFmtId="0" fontId="0" fillId="0" borderId="1" xfId="0" applyBorder="1"/>
    <xf numFmtId="0" fontId="0" fillId="4" borderId="1" xfId="0" applyFill="1" applyBorder="1"/>
    <xf numFmtId="0" fontId="0" fillId="2" borderId="1" xfId="0" applyFill="1" applyBorder="1" applyAlignment="1">
      <alignment horizontal="center" vertical="center"/>
    </xf>
    <xf numFmtId="0" fontId="0" fillId="4" borderId="1" xfId="0" applyFill="1" applyBorder="1" applyAlignment="1">
      <alignment horizontal="center" wrapText="1"/>
    </xf>
    <xf numFmtId="0" fontId="1" fillId="0" borderId="0" xfId="0" applyFont="1" applyFill="1" applyAlignment="1">
      <alignment horizontal="center" wrapText="1"/>
    </xf>
    <xf numFmtId="0" fontId="0" fillId="0" borderId="0" xfId="0" applyFill="1" applyAlignment="1">
      <alignment horizontal="center" wrapText="1"/>
    </xf>
    <xf numFmtId="0" fontId="1" fillId="0" borderId="0" xfId="0" applyFont="1" applyAlignment="1">
      <alignment horizontal="center" wrapText="1"/>
    </xf>
    <xf numFmtId="0" fontId="0" fillId="0" borderId="0" xfId="0" applyAlignment="1">
      <alignment horizontal="center" wrapText="1"/>
    </xf>
    <xf numFmtId="0" fontId="0" fillId="2" borderId="1" xfId="0" applyFill="1" applyBorder="1" applyAlignment="1">
      <alignment horizontal="center" wrapText="1"/>
    </xf>
    <xf numFmtId="0" fontId="1"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gif"/></Relationships>
</file>

<file path=xl/drawings/drawing1.xml><?xml version="1.0" encoding="utf-8"?>
<xdr:wsDr xmlns:xdr="http://schemas.openxmlformats.org/drawingml/2006/spreadsheetDrawing" xmlns:a="http://schemas.openxmlformats.org/drawingml/2006/main">
  <xdr:twoCellAnchor editAs="oneCell">
    <xdr:from>
      <xdr:col>4</xdr:col>
      <xdr:colOff>160020</xdr:colOff>
      <xdr:row>1</xdr:row>
      <xdr:rowOff>53340</xdr:rowOff>
    </xdr:from>
    <xdr:to>
      <xdr:col>8</xdr:col>
      <xdr:colOff>457200</xdr:colOff>
      <xdr:row>14</xdr:row>
      <xdr:rowOff>83820</xdr:rowOff>
    </xdr:to>
    <xdr:pic>
      <xdr:nvPicPr>
        <xdr:cNvPr id="4" name="Picture 3" descr="Z and T-tests from Scratch. The Z and T-tests are both used for… | by Kayli  Leung | The Startup | Medium"/>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8040" y="236220"/>
          <a:ext cx="2735580" cy="2590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167640</xdr:colOff>
      <xdr:row>34</xdr:row>
      <xdr:rowOff>106680</xdr:rowOff>
    </xdr:from>
    <xdr:to>
      <xdr:col>9</xdr:col>
      <xdr:colOff>472440</xdr:colOff>
      <xdr:row>42</xdr:row>
      <xdr:rowOff>464820</xdr:rowOff>
    </xdr:to>
    <xdr:pic>
      <xdr:nvPicPr>
        <xdr:cNvPr id="5" name="Picture 4" descr="What Are Confidence Intervals? – PERPETUAL ENIGMA"/>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75660" y="7421880"/>
          <a:ext cx="3352800" cy="25984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220980</xdr:colOff>
      <xdr:row>35</xdr:row>
      <xdr:rowOff>114300</xdr:rowOff>
    </xdr:from>
    <xdr:to>
      <xdr:col>2</xdr:col>
      <xdr:colOff>396240</xdr:colOff>
      <xdr:row>39</xdr:row>
      <xdr:rowOff>60960</xdr:rowOff>
    </xdr:to>
    <xdr:pic>
      <xdr:nvPicPr>
        <xdr:cNvPr id="10" name="Picture 9" descr="How to Calculate Confidence Interval: 6 Steps (with Pictures)"/>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20980" y="7658100"/>
          <a:ext cx="2057400" cy="861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oneCellAnchor>
    <xdr:from>
      <xdr:col>3</xdr:col>
      <xdr:colOff>487680</xdr:colOff>
      <xdr:row>7</xdr:row>
      <xdr:rowOff>144780</xdr:rowOff>
    </xdr:from>
    <xdr:ext cx="1588770" cy="445891"/>
    <mc:AlternateContent xmlns:mc="http://schemas.openxmlformats.org/markup-compatibility/2006" xmlns:a14="http://schemas.microsoft.com/office/drawing/2010/main">
      <mc:Choice Requires="a14">
        <xdr:sp macro="" textlink="">
          <xdr:nvSpPr>
            <xdr:cNvPr id="2" name="TextBox 1"/>
            <xdr:cNvSpPr txBox="1"/>
          </xdr:nvSpPr>
          <xdr:spPr>
            <a:xfrm>
              <a:off x="2773680" y="1424940"/>
              <a:ext cx="1588770" cy="4458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sSup>
                      <m:sSupPr>
                        <m:ctrlPr>
                          <a:rPr lang="en-IN" sz="1100" i="1">
                            <a:latin typeface="Cambria Math"/>
                          </a:rPr>
                        </m:ctrlPr>
                      </m:sSupPr>
                      <m:e>
                        <m:r>
                          <m:rPr>
                            <m:sty m:val="p"/>
                          </m:rPr>
                          <a:rPr lang="el-GR" sz="1100" i="1">
                            <a:latin typeface="Cambria Math"/>
                          </a:rPr>
                          <m:t>χ</m:t>
                        </m:r>
                      </m:e>
                      <m:sup>
                        <m:r>
                          <a:rPr lang="en-IN" sz="1100" b="0" i="1">
                            <a:latin typeface="Cambria Math"/>
                          </a:rPr>
                          <m:t>2</m:t>
                        </m:r>
                      </m:sup>
                    </m:sSup>
                    <m:r>
                      <a:rPr lang="en-IN" sz="1100" b="0" i="1">
                        <a:latin typeface="Cambria Math"/>
                      </a:rPr>
                      <m:t>= </m:t>
                    </m:r>
                    <m:f>
                      <m:fPr>
                        <m:ctrlPr>
                          <a:rPr lang="en-IN" sz="1100" b="0" i="1">
                            <a:latin typeface="Cambria Math"/>
                          </a:rPr>
                        </m:ctrlPr>
                      </m:fPr>
                      <m:num>
                        <m:sSup>
                          <m:sSupPr>
                            <m:ctrlPr>
                              <a:rPr lang="en-IN" sz="1100" b="0" i="1">
                                <a:latin typeface="Cambria Math"/>
                              </a:rPr>
                            </m:ctrlPr>
                          </m:sSupPr>
                          <m:e>
                            <m:r>
                              <a:rPr lang="en-IN" sz="1100" b="0" i="1">
                                <a:latin typeface="Cambria Math"/>
                              </a:rPr>
                              <m:t>(</m:t>
                            </m:r>
                            <m:r>
                              <a:rPr lang="en-IN" sz="1100" b="0" i="1">
                                <a:latin typeface="Cambria Math"/>
                              </a:rPr>
                              <m:t>𝑂</m:t>
                            </m:r>
                            <m:r>
                              <a:rPr lang="en-IN" sz="1100" b="0" i="1">
                                <a:latin typeface="Cambria Math"/>
                              </a:rPr>
                              <m:t> −</m:t>
                            </m:r>
                            <m:r>
                              <a:rPr lang="en-IN" sz="1100" b="0" i="1">
                                <a:latin typeface="Cambria Math"/>
                              </a:rPr>
                              <m:t>𝐸</m:t>
                            </m:r>
                            <m:r>
                              <a:rPr lang="en-IN" sz="1100" b="0" i="1">
                                <a:latin typeface="Cambria Math"/>
                              </a:rPr>
                              <m:t>)</m:t>
                            </m:r>
                          </m:e>
                          <m:sup>
                            <m:r>
                              <a:rPr lang="en-IN" sz="1100" b="0" i="1">
                                <a:latin typeface="Cambria Math"/>
                              </a:rPr>
                              <m:t>2</m:t>
                            </m:r>
                          </m:sup>
                        </m:sSup>
                      </m:num>
                      <m:den>
                        <m:r>
                          <a:rPr lang="en-IN" sz="1100" b="0" i="1">
                            <a:latin typeface="Cambria Math"/>
                          </a:rPr>
                          <m:t>𝐸</m:t>
                        </m:r>
                      </m:den>
                    </m:f>
                  </m:oMath>
                </m:oMathPara>
              </a14:m>
              <a:endParaRPr lang="en-IN" sz="1100"/>
            </a:p>
          </xdr:txBody>
        </xdr:sp>
      </mc:Choice>
      <mc:Fallback xmlns="">
        <xdr:sp macro="" textlink="">
          <xdr:nvSpPr>
            <xdr:cNvPr id="2" name="TextBox 1"/>
            <xdr:cNvSpPr txBox="1"/>
          </xdr:nvSpPr>
          <xdr:spPr>
            <a:xfrm>
              <a:off x="2773680" y="1424940"/>
              <a:ext cx="1588770" cy="4458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l-GR" sz="1100" i="0">
                  <a:latin typeface="Cambria Math"/>
                </a:rPr>
                <a:t>χ</a:t>
              </a:r>
              <a:r>
                <a:rPr lang="en-IN" sz="1100" i="0">
                  <a:latin typeface="Cambria Math"/>
                </a:rPr>
                <a:t>^</a:t>
              </a:r>
              <a:r>
                <a:rPr lang="en-IN" sz="1100" b="0" i="0">
                  <a:latin typeface="Cambria Math"/>
                </a:rPr>
                <a:t>2=  〖(𝑂 −𝐸)〗^2/𝐸</a:t>
              </a:r>
              <a:endParaRPr lang="en-IN" sz="1100"/>
            </a:p>
          </xdr:txBody>
        </xdr:sp>
      </mc:Fallback>
    </mc:AlternateContent>
    <xdr:clientData/>
  </xdr:oneCellAnchor>
  <xdr:oneCellAnchor>
    <xdr:from>
      <xdr:col>7</xdr:col>
      <xdr:colOff>0</xdr:colOff>
      <xdr:row>10</xdr:row>
      <xdr:rowOff>0</xdr:rowOff>
    </xdr:from>
    <xdr:ext cx="1196340" cy="410433"/>
    <mc:AlternateContent xmlns:mc="http://schemas.openxmlformats.org/markup-compatibility/2006" xmlns:a14="http://schemas.microsoft.com/office/drawing/2010/main">
      <mc:Choice Requires="a14">
        <xdr:sp macro="" textlink="">
          <xdr:nvSpPr>
            <xdr:cNvPr id="3" name="TextBox 2"/>
            <xdr:cNvSpPr txBox="1"/>
          </xdr:nvSpPr>
          <xdr:spPr>
            <a:xfrm>
              <a:off x="4724400" y="2011680"/>
              <a:ext cx="1196340" cy="410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N" sz="1100" b="1" i="1">
                        <a:latin typeface="Cambria Math"/>
                      </a:rPr>
                      <m:t>𝑬</m:t>
                    </m:r>
                    <m:r>
                      <a:rPr lang="en-IN" sz="1100" b="1" i="1">
                        <a:latin typeface="Cambria Math"/>
                      </a:rPr>
                      <m:t>= </m:t>
                    </m:r>
                    <m:f>
                      <m:fPr>
                        <m:ctrlPr>
                          <a:rPr lang="en-IN" sz="1100" b="1" i="1">
                            <a:latin typeface="Cambria Math"/>
                          </a:rPr>
                        </m:ctrlPr>
                      </m:fPr>
                      <m:num>
                        <m:r>
                          <a:rPr lang="en-IN" sz="1100" b="1" i="1">
                            <a:latin typeface="Cambria Math"/>
                          </a:rPr>
                          <m:t>𝑹𝑻</m:t>
                        </m:r>
                        <m:r>
                          <a:rPr lang="en-IN" sz="1100" b="1" i="1">
                            <a:latin typeface="Cambria Math"/>
                          </a:rPr>
                          <m:t> ∗</m:t>
                        </m:r>
                        <m:r>
                          <a:rPr lang="en-IN" sz="1100" b="1" i="1">
                            <a:latin typeface="Cambria Math"/>
                          </a:rPr>
                          <m:t>𝑪𝑻</m:t>
                        </m:r>
                      </m:num>
                      <m:den>
                        <m:r>
                          <a:rPr lang="en-IN" sz="1100" b="1" i="1">
                            <a:latin typeface="Cambria Math"/>
                          </a:rPr>
                          <m:t>𝑮𝑻</m:t>
                        </m:r>
                      </m:den>
                    </m:f>
                  </m:oMath>
                </m:oMathPara>
              </a14:m>
              <a:endParaRPr lang="en-IN" sz="1100" b="1"/>
            </a:p>
          </xdr:txBody>
        </xdr:sp>
      </mc:Choice>
      <mc:Fallback xmlns="">
        <xdr:sp macro="" textlink="">
          <xdr:nvSpPr>
            <xdr:cNvPr id="3" name="TextBox 2"/>
            <xdr:cNvSpPr txBox="1"/>
          </xdr:nvSpPr>
          <xdr:spPr>
            <a:xfrm>
              <a:off x="4724400" y="2011680"/>
              <a:ext cx="1196340" cy="410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b="1" i="0">
                  <a:latin typeface="Cambria Math"/>
                </a:rPr>
                <a:t>𝑬=  (𝑹𝑻 ∗𝑪𝑻)/𝑮𝑻</a:t>
              </a:r>
              <a:endParaRPr lang="en-IN" sz="1100" b="1"/>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editAs="oneCell">
    <xdr:from>
      <xdr:col>5</xdr:col>
      <xdr:colOff>259080</xdr:colOff>
      <xdr:row>1</xdr:row>
      <xdr:rowOff>7620</xdr:rowOff>
    </xdr:from>
    <xdr:to>
      <xdr:col>10</xdr:col>
      <xdr:colOff>251460</xdr:colOff>
      <xdr:row>8</xdr:row>
      <xdr:rowOff>160020</xdr:rowOff>
    </xdr:to>
    <xdr:pic>
      <xdr:nvPicPr>
        <xdr:cNvPr id="2" name="Picture 1" descr="Comparison of Two Mean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96640" y="190500"/>
          <a:ext cx="3124200" cy="14325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3</xdr:col>
      <xdr:colOff>11430</xdr:colOff>
      <xdr:row>0</xdr:row>
      <xdr:rowOff>26670</xdr:rowOff>
    </xdr:from>
    <xdr:ext cx="1466850" cy="936090"/>
    <mc:AlternateContent xmlns:mc="http://schemas.openxmlformats.org/markup-compatibility/2006" xmlns:a14="http://schemas.microsoft.com/office/drawing/2010/main">
      <mc:Choice Requires="a14">
        <xdr:sp macro="" textlink="">
          <xdr:nvSpPr>
            <xdr:cNvPr id="2" name="TextBox 1"/>
            <xdr:cNvSpPr txBox="1"/>
          </xdr:nvSpPr>
          <xdr:spPr>
            <a:xfrm>
              <a:off x="2099310" y="26670"/>
              <a:ext cx="1466850" cy="936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2400" b="1"/>
                <a:t>t = </a:t>
              </a:r>
              <a14:m>
                <m:oMath xmlns:m="http://schemas.openxmlformats.org/officeDocument/2006/math">
                  <m:f>
                    <m:fPr>
                      <m:ctrlPr>
                        <a:rPr lang="en-IN" sz="2800" b="1" i="1">
                          <a:latin typeface="Cambria Math"/>
                        </a:rPr>
                      </m:ctrlPr>
                    </m:fPr>
                    <m:num>
                      <m:acc>
                        <m:accPr>
                          <m:chr m:val="̅"/>
                          <m:ctrlPr>
                            <a:rPr lang="en-IN" sz="2800" b="1" i="1">
                              <a:latin typeface="Cambria Math"/>
                            </a:rPr>
                          </m:ctrlPr>
                        </m:accPr>
                        <m:e>
                          <m:r>
                            <a:rPr lang="en-IN" sz="2800" b="1" i="1">
                              <a:latin typeface="Cambria Math"/>
                            </a:rPr>
                            <m:t>𝑿</m:t>
                          </m:r>
                        </m:e>
                      </m:acc>
                      <m:r>
                        <a:rPr lang="en-IN" sz="2800" b="1" i="1">
                          <a:latin typeface="Cambria Math"/>
                        </a:rPr>
                        <m:t>− </m:t>
                      </m:r>
                      <m:r>
                        <a:rPr lang="en-IN" sz="2800" b="1" i="1">
                          <a:latin typeface="Cambria Math"/>
                          <a:ea typeface="Cambria Math"/>
                        </a:rPr>
                        <m:t>𝝁</m:t>
                      </m:r>
                      <m:r>
                        <a:rPr lang="en-IN" sz="2800" b="1" i="1">
                          <a:latin typeface="Cambria Math"/>
                          <a:ea typeface="Cambria Math"/>
                        </a:rPr>
                        <m:t>𝟎</m:t>
                      </m:r>
                    </m:num>
                    <m:den>
                      <m:r>
                        <a:rPr lang="en-IN" sz="2800" b="1" i="1">
                          <a:latin typeface="Cambria Math"/>
                        </a:rPr>
                        <m:t>(</m:t>
                      </m:r>
                      <m:f>
                        <m:fPr>
                          <m:ctrlPr>
                            <a:rPr lang="en-IN" sz="2800" b="1" i="1">
                              <a:latin typeface="Cambria Math"/>
                            </a:rPr>
                          </m:ctrlPr>
                        </m:fPr>
                        <m:num>
                          <m:r>
                            <a:rPr lang="en-IN" sz="2800" b="1" i="1">
                              <a:latin typeface="Cambria Math"/>
                            </a:rPr>
                            <m:t>𝒔</m:t>
                          </m:r>
                        </m:num>
                        <m:den>
                          <m:rad>
                            <m:radPr>
                              <m:degHide m:val="on"/>
                              <m:ctrlPr>
                                <a:rPr lang="en-IN" sz="2800" b="1" i="1">
                                  <a:latin typeface="Cambria Math"/>
                                </a:rPr>
                              </m:ctrlPr>
                            </m:radPr>
                            <m:deg/>
                            <m:e>
                              <m:r>
                                <a:rPr lang="en-IN" sz="2800" b="1" i="1">
                                  <a:latin typeface="Cambria Math"/>
                                </a:rPr>
                                <m:t>𝒏</m:t>
                              </m:r>
                              <m:r>
                                <a:rPr lang="en-IN" sz="2800" b="1" i="1">
                                  <a:latin typeface="Cambria Math"/>
                                </a:rPr>
                                <m:t>−</m:t>
                              </m:r>
                              <m:r>
                                <a:rPr lang="en-IN" sz="2800" b="1" i="1">
                                  <a:latin typeface="Cambria Math"/>
                                </a:rPr>
                                <m:t>𝟏</m:t>
                              </m:r>
                            </m:e>
                          </m:rad>
                        </m:den>
                      </m:f>
                      <m:r>
                        <a:rPr lang="en-IN" sz="2800" b="1" i="1">
                          <a:latin typeface="Cambria Math"/>
                        </a:rPr>
                        <m:t>)</m:t>
                      </m:r>
                    </m:den>
                  </m:f>
                </m:oMath>
              </a14:m>
              <a:endParaRPr lang="en-IN" sz="2400" b="1"/>
            </a:p>
          </xdr:txBody>
        </xdr:sp>
      </mc:Choice>
      <mc:Fallback xmlns="">
        <xdr:sp macro="" textlink="">
          <xdr:nvSpPr>
            <xdr:cNvPr id="2" name="TextBox 1"/>
            <xdr:cNvSpPr txBox="1"/>
          </xdr:nvSpPr>
          <xdr:spPr>
            <a:xfrm>
              <a:off x="2099310" y="26670"/>
              <a:ext cx="1466850" cy="936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2400" b="1"/>
                <a:t>t = </a:t>
              </a:r>
              <a:r>
                <a:rPr lang="en-IN" sz="2800" b="1" i="0">
                  <a:latin typeface="Cambria Math"/>
                </a:rPr>
                <a:t>(𝑿 ̅− </a:t>
              </a:r>
              <a:r>
                <a:rPr lang="en-IN" sz="2800" b="1" i="0">
                  <a:latin typeface="Cambria Math"/>
                  <a:ea typeface="Cambria Math"/>
                </a:rPr>
                <a:t>𝝁𝟎)/(</a:t>
              </a:r>
              <a:r>
                <a:rPr lang="en-IN" sz="2800" b="1" i="0">
                  <a:latin typeface="Cambria Math"/>
                </a:rPr>
                <a:t>(𝒔/√(𝒏−𝟏)))</a:t>
              </a:r>
              <a:endParaRPr lang="en-IN" sz="2400" b="1"/>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oneCellAnchor>
    <xdr:from>
      <xdr:col>3</xdr:col>
      <xdr:colOff>453390</xdr:colOff>
      <xdr:row>2</xdr:row>
      <xdr:rowOff>64770</xdr:rowOff>
    </xdr:from>
    <xdr:ext cx="1588770" cy="445891"/>
    <mc:AlternateContent xmlns:mc="http://schemas.openxmlformats.org/markup-compatibility/2006" xmlns:a14="http://schemas.microsoft.com/office/drawing/2010/main">
      <mc:Choice Requires="a14">
        <xdr:sp macro="" textlink="">
          <xdr:nvSpPr>
            <xdr:cNvPr id="2" name="TextBox 1"/>
            <xdr:cNvSpPr txBox="1"/>
          </xdr:nvSpPr>
          <xdr:spPr>
            <a:xfrm>
              <a:off x="2556510" y="430530"/>
              <a:ext cx="1588770" cy="4458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sSup>
                      <m:sSupPr>
                        <m:ctrlPr>
                          <a:rPr lang="en-IN" sz="1100" i="1">
                            <a:latin typeface="Cambria Math"/>
                          </a:rPr>
                        </m:ctrlPr>
                      </m:sSupPr>
                      <m:e>
                        <m:r>
                          <m:rPr>
                            <m:sty m:val="p"/>
                          </m:rPr>
                          <a:rPr lang="el-GR" sz="1100" i="1">
                            <a:latin typeface="Cambria Math"/>
                          </a:rPr>
                          <m:t>χ</m:t>
                        </m:r>
                      </m:e>
                      <m:sup>
                        <m:r>
                          <a:rPr lang="en-IN" sz="1100" b="0" i="1">
                            <a:latin typeface="Cambria Math"/>
                          </a:rPr>
                          <m:t>2</m:t>
                        </m:r>
                      </m:sup>
                    </m:sSup>
                    <m:r>
                      <a:rPr lang="en-IN" sz="1100" b="0" i="1">
                        <a:latin typeface="Cambria Math"/>
                      </a:rPr>
                      <m:t>= </m:t>
                    </m:r>
                    <m:f>
                      <m:fPr>
                        <m:ctrlPr>
                          <a:rPr lang="en-IN" sz="1100" b="0" i="1">
                            <a:latin typeface="Cambria Math"/>
                          </a:rPr>
                        </m:ctrlPr>
                      </m:fPr>
                      <m:num>
                        <m:sSup>
                          <m:sSupPr>
                            <m:ctrlPr>
                              <a:rPr lang="en-IN" sz="1100" b="0" i="1">
                                <a:latin typeface="Cambria Math"/>
                              </a:rPr>
                            </m:ctrlPr>
                          </m:sSupPr>
                          <m:e>
                            <m:r>
                              <a:rPr lang="en-IN" sz="1100" b="0" i="1">
                                <a:latin typeface="Cambria Math"/>
                              </a:rPr>
                              <m:t>(</m:t>
                            </m:r>
                            <m:r>
                              <a:rPr lang="en-IN" sz="1100" b="0" i="1">
                                <a:latin typeface="Cambria Math"/>
                              </a:rPr>
                              <m:t>𝑂</m:t>
                            </m:r>
                            <m:r>
                              <a:rPr lang="en-IN" sz="1100" b="0" i="1">
                                <a:latin typeface="Cambria Math"/>
                              </a:rPr>
                              <m:t> −</m:t>
                            </m:r>
                            <m:r>
                              <a:rPr lang="en-IN" sz="1100" b="0" i="1">
                                <a:latin typeface="Cambria Math"/>
                              </a:rPr>
                              <m:t>𝐸</m:t>
                            </m:r>
                            <m:r>
                              <a:rPr lang="en-IN" sz="1100" b="0" i="1">
                                <a:latin typeface="Cambria Math"/>
                              </a:rPr>
                              <m:t>)</m:t>
                            </m:r>
                          </m:e>
                          <m:sup>
                            <m:r>
                              <a:rPr lang="en-IN" sz="1100" b="0" i="1">
                                <a:latin typeface="Cambria Math"/>
                              </a:rPr>
                              <m:t>2</m:t>
                            </m:r>
                          </m:sup>
                        </m:sSup>
                      </m:num>
                      <m:den>
                        <m:r>
                          <a:rPr lang="en-IN" sz="1100" b="0" i="1">
                            <a:latin typeface="Cambria Math"/>
                          </a:rPr>
                          <m:t>𝐸</m:t>
                        </m:r>
                      </m:den>
                    </m:f>
                  </m:oMath>
                </m:oMathPara>
              </a14:m>
              <a:endParaRPr lang="en-IN" sz="1100"/>
            </a:p>
          </xdr:txBody>
        </xdr:sp>
      </mc:Choice>
      <mc:Fallback xmlns="">
        <xdr:sp macro="" textlink="">
          <xdr:nvSpPr>
            <xdr:cNvPr id="2" name="TextBox 1"/>
            <xdr:cNvSpPr txBox="1"/>
          </xdr:nvSpPr>
          <xdr:spPr>
            <a:xfrm>
              <a:off x="2556510" y="430530"/>
              <a:ext cx="1588770" cy="4458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l-GR" sz="1100" i="0">
                  <a:latin typeface="Cambria Math"/>
                </a:rPr>
                <a:t>χ</a:t>
              </a:r>
              <a:r>
                <a:rPr lang="en-IN" sz="1100" i="0">
                  <a:latin typeface="Cambria Math"/>
                </a:rPr>
                <a:t>^</a:t>
              </a:r>
              <a:r>
                <a:rPr lang="en-IN" sz="1100" b="0" i="0">
                  <a:latin typeface="Cambria Math"/>
                </a:rPr>
                <a:t>2=  〖(𝑂 −𝐸)〗^2/𝐸</a:t>
              </a:r>
              <a:endParaRPr lang="en-IN" sz="1100"/>
            </a:p>
          </xdr:txBody>
        </xdr:sp>
      </mc:Fallback>
    </mc:AlternateContent>
    <xdr:clientData/>
  </xdr:oneCellAnchor>
  <xdr:oneCellAnchor>
    <xdr:from>
      <xdr:col>2</xdr:col>
      <xdr:colOff>476250</xdr:colOff>
      <xdr:row>12</xdr:row>
      <xdr:rowOff>133350</xdr:rowOff>
    </xdr:from>
    <xdr:ext cx="1101090" cy="267702"/>
    <mc:AlternateContent xmlns:mc="http://schemas.openxmlformats.org/markup-compatibility/2006" xmlns:a14="http://schemas.microsoft.com/office/drawing/2010/main">
      <mc:Choice Requires="a14">
        <xdr:sp macro="" textlink="">
          <xdr:nvSpPr>
            <xdr:cNvPr id="3" name="TextBox 2"/>
            <xdr:cNvSpPr txBox="1"/>
          </xdr:nvSpPr>
          <xdr:spPr>
            <a:xfrm>
              <a:off x="2000250" y="2693670"/>
              <a:ext cx="1101090"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14:m>
                <m:oMath xmlns:m="http://schemas.openxmlformats.org/officeDocument/2006/math">
                  <m:sSup>
                    <m:sSupPr>
                      <m:ctrlPr>
                        <a:rPr lang="en-IN" sz="1100" i="1">
                          <a:latin typeface="Cambria Math"/>
                        </a:rPr>
                      </m:ctrlPr>
                    </m:sSupPr>
                    <m:e>
                      <m:r>
                        <a:rPr lang="en-IN" sz="1100" b="0" i="1">
                          <a:latin typeface="Cambria Math"/>
                        </a:rPr>
                        <m:t>         </m:t>
                      </m:r>
                      <m:r>
                        <m:rPr>
                          <m:sty m:val="p"/>
                        </m:rPr>
                        <a:rPr lang="el-GR" sz="1100" i="1">
                          <a:latin typeface="Cambria Math"/>
                        </a:rPr>
                        <m:t>χ</m:t>
                      </m:r>
                    </m:e>
                    <m:sup>
                      <m:r>
                        <a:rPr lang="en-IN" sz="1100" b="0" i="1">
                          <a:latin typeface="Cambria Math"/>
                        </a:rPr>
                        <m:t>2</m:t>
                      </m:r>
                    </m:sup>
                  </m:sSup>
                </m:oMath>
              </a14:m>
              <a:r>
                <a:rPr lang="en-IN" sz="1100"/>
                <a:t> value</a:t>
              </a:r>
            </a:p>
          </xdr:txBody>
        </xdr:sp>
      </mc:Choice>
      <mc:Fallback xmlns="">
        <xdr:sp macro="" textlink="">
          <xdr:nvSpPr>
            <xdr:cNvPr id="3" name="TextBox 2"/>
            <xdr:cNvSpPr txBox="1"/>
          </xdr:nvSpPr>
          <xdr:spPr>
            <a:xfrm>
              <a:off x="2000250" y="2693670"/>
              <a:ext cx="1101090"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i="0">
                  <a:latin typeface="Cambria Math"/>
                </a:rPr>
                <a:t>〖</a:t>
              </a:r>
              <a:r>
                <a:rPr lang="en-IN" sz="1100" b="0" i="0">
                  <a:latin typeface="Cambria Math"/>
                </a:rPr>
                <a:t>         </a:t>
              </a:r>
              <a:r>
                <a:rPr lang="el-GR" sz="1100" i="0">
                  <a:latin typeface="Cambria Math"/>
                </a:rPr>
                <a:t>χ</a:t>
              </a:r>
              <a:r>
                <a:rPr lang="en-IN" sz="1100" i="0">
                  <a:latin typeface="Cambria Math"/>
                </a:rPr>
                <a:t>〗^</a:t>
              </a:r>
              <a:r>
                <a:rPr lang="en-IN" sz="1100" b="0" i="0">
                  <a:latin typeface="Cambria Math"/>
                </a:rPr>
                <a:t>2</a:t>
              </a:r>
              <a:r>
                <a:rPr lang="en-IN" sz="1100"/>
                <a:t> value</a:t>
              </a:r>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oneCellAnchor>
    <xdr:from>
      <xdr:col>5</xdr:col>
      <xdr:colOff>0</xdr:colOff>
      <xdr:row>4</xdr:row>
      <xdr:rowOff>0</xdr:rowOff>
    </xdr:from>
    <xdr:ext cx="1466850" cy="936090"/>
    <mc:AlternateContent xmlns:mc="http://schemas.openxmlformats.org/markup-compatibility/2006" xmlns:a14="http://schemas.microsoft.com/office/drawing/2010/main">
      <mc:Choice Requires="a14">
        <xdr:sp macro="" textlink="">
          <xdr:nvSpPr>
            <xdr:cNvPr id="2" name="TextBox 1"/>
            <xdr:cNvSpPr txBox="1"/>
          </xdr:nvSpPr>
          <xdr:spPr>
            <a:xfrm>
              <a:off x="3253740" y="731520"/>
              <a:ext cx="1466850" cy="936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2400" b="1"/>
                <a:t>t = </a:t>
              </a:r>
              <a14:m>
                <m:oMath xmlns:m="http://schemas.openxmlformats.org/officeDocument/2006/math">
                  <m:f>
                    <m:fPr>
                      <m:ctrlPr>
                        <a:rPr lang="en-IN" sz="2800" b="1" i="1">
                          <a:latin typeface="Cambria Math"/>
                        </a:rPr>
                      </m:ctrlPr>
                    </m:fPr>
                    <m:num>
                      <m:acc>
                        <m:accPr>
                          <m:chr m:val="̅"/>
                          <m:ctrlPr>
                            <a:rPr lang="en-IN" sz="2800" b="1" i="1">
                              <a:latin typeface="Cambria Math"/>
                            </a:rPr>
                          </m:ctrlPr>
                        </m:accPr>
                        <m:e>
                          <m:r>
                            <a:rPr lang="en-IN" sz="2800" b="1" i="1">
                              <a:latin typeface="Cambria Math"/>
                            </a:rPr>
                            <m:t>𝑿</m:t>
                          </m:r>
                        </m:e>
                      </m:acc>
                      <m:r>
                        <a:rPr lang="en-IN" sz="2800" b="1" i="1">
                          <a:latin typeface="Cambria Math"/>
                        </a:rPr>
                        <m:t>− </m:t>
                      </m:r>
                      <m:r>
                        <a:rPr lang="en-IN" sz="2800" b="1" i="1">
                          <a:latin typeface="Cambria Math"/>
                          <a:ea typeface="Cambria Math"/>
                        </a:rPr>
                        <m:t>𝝁</m:t>
                      </m:r>
                      <m:r>
                        <a:rPr lang="en-IN" sz="2800" b="1" i="1">
                          <a:latin typeface="Cambria Math"/>
                          <a:ea typeface="Cambria Math"/>
                        </a:rPr>
                        <m:t>𝟎</m:t>
                      </m:r>
                    </m:num>
                    <m:den>
                      <m:r>
                        <a:rPr lang="en-IN" sz="2800" b="1" i="1">
                          <a:latin typeface="Cambria Math"/>
                        </a:rPr>
                        <m:t>(</m:t>
                      </m:r>
                      <m:f>
                        <m:fPr>
                          <m:ctrlPr>
                            <a:rPr lang="en-IN" sz="2800" b="1" i="1">
                              <a:latin typeface="Cambria Math"/>
                            </a:rPr>
                          </m:ctrlPr>
                        </m:fPr>
                        <m:num>
                          <m:r>
                            <a:rPr lang="en-IN" sz="2800" b="1" i="1">
                              <a:latin typeface="Cambria Math"/>
                            </a:rPr>
                            <m:t>𝒔</m:t>
                          </m:r>
                        </m:num>
                        <m:den>
                          <m:rad>
                            <m:radPr>
                              <m:degHide m:val="on"/>
                              <m:ctrlPr>
                                <a:rPr lang="en-IN" sz="2800" b="1" i="1">
                                  <a:latin typeface="Cambria Math"/>
                                </a:rPr>
                              </m:ctrlPr>
                            </m:radPr>
                            <m:deg/>
                            <m:e>
                              <m:r>
                                <a:rPr lang="en-IN" sz="2800" b="1" i="1">
                                  <a:latin typeface="Cambria Math"/>
                                </a:rPr>
                                <m:t>𝒏</m:t>
                              </m:r>
                              <m:r>
                                <a:rPr lang="en-IN" sz="2800" b="1" i="1">
                                  <a:latin typeface="Cambria Math"/>
                                </a:rPr>
                                <m:t>−</m:t>
                              </m:r>
                              <m:r>
                                <a:rPr lang="en-IN" sz="2800" b="1" i="1">
                                  <a:latin typeface="Cambria Math"/>
                                </a:rPr>
                                <m:t>𝟏</m:t>
                              </m:r>
                            </m:e>
                          </m:rad>
                        </m:den>
                      </m:f>
                      <m:r>
                        <a:rPr lang="en-IN" sz="2800" b="1" i="1">
                          <a:latin typeface="Cambria Math"/>
                        </a:rPr>
                        <m:t>)</m:t>
                      </m:r>
                    </m:den>
                  </m:f>
                </m:oMath>
              </a14:m>
              <a:endParaRPr lang="en-IN" sz="2400" b="1"/>
            </a:p>
          </xdr:txBody>
        </xdr:sp>
      </mc:Choice>
      <mc:Fallback xmlns="">
        <xdr:sp macro="" textlink="">
          <xdr:nvSpPr>
            <xdr:cNvPr id="2" name="TextBox 1"/>
            <xdr:cNvSpPr txBox="1"/>
          </xdr:nvSpPr>
          <xdr:spPr>
            <a:xfrm>
              <a:off x="3253740" y="731520"/>
              <a:ext cx="1466850" cy="936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2400" b="1"/>
                <a:t>t = </a:t>
              </a:r>
              <a:r>
                <a:rPr lang="en-IN" sz="2800" b="1" i="0">
                  <a:latin typeface="Cambria Math"/>
                </a:rPr>
                <a:t>(𝑿 ̅− </a:t>
              </a:r>
              <a:r>
                <a:rPr lang="en-IN" sz="2800" b="1" i="0">
                  <a:latin typeface="Cambria Math"/>
                  <a:ea typeface="Cambria Math"/>
                </a:rPr>
                <a:t>𝝁𝟎)/(</a:t>
              </a:r>
              <a:r>
                <a:rPr lang="en-IN" sz="2800" b="1" i="0">
                  <a:latin typeface="Cambria Math"/>
                </a:rPr>
                <a:t>(𝒔/√(𝒏−𝟏)))</a:t>
              </a:r>
              <a:endParaRPr lang="en-IN" sz="2400" b="1"/>
            </a:p>
          </xdr:txBody>
        </xdr:sp>
      </mc:Fallback>
    </mc:AlternateContent>
    <xdr:clientData/>
  </xdr:oneCellAnchor>
</xdr:wsDr>
</file>

<file path=xl/drawings/drawing6.xml><?xml version="1.0" encoding="utf-8"?>
<xdr:wsDr xmlns:xdr="http://schemas.openxmlformats.org/drawingml/2006/spreadsheetDrawing" xmlns:a="http://schemas.openxmlformats.org/drawingml/2006/main">
  <xdr:oneCellAnchor>
    <xdr:from>
      <xdr:col>5</xdr:col>
      <xdr:colOff>7620</xdr:colOff>
      <xdr:row>0</xdr:row>
      <xdr:rowOff>148590</xdr:rowOff>
    </xdr:from>
    <xdr:ext cx="1798320" cy="793615"/>
    <mc:AlternateContent xmlns:mc="http://schemas.openxmlformats.org/markup-compatibility/2006" xmlns:a14="http://schemas.microsoft.com/office/drawing/2010/main">
      <mc:Choice Requires="a14">
        <xdr:sp macro="" textlink="">
          <xdr:nvSpPr>
            <xdr:cNvPr id="2" name="TextBox 1"/>
            <xdr:cNvSpPr txBox="1"/>
          </xdr:nvSpPr>
          <xdr:spPr>
            <a:xfrm>
              <a:off x="3878580" y="148590"/>
              <a:ext cx="1798320" cy="7936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N" sz="1400" b="1" i="1">
                        <a:latin typeface="Cambria Math"/>
                      </a:rPr>
                      <m:t>𝒕</m:t>
                    </m:r>
                    <m:r>
                      <a:rPr lang="en-IN" sz="1400" b="1" i="1">
                        <a:latin typeface="Cambria Math"/>
                      </a:rPr>
                      <m:t>= </m:t>
                    </m:r>
                    <m:f>
                      <m:fPr>
                        <m:ctrlPr>
                          <a:rPr lang="en-IN" sz="1400" b="1" i="1">
                            <a:latin typeface="Cambria Math"/>
                          </a:rPr>
                        </m:ctrlPr>
                      </m:fPr>
                      <m:num>
                        <m:acc>
                          <m:accPr>
                            <m:chr m:val="̅"/>
                            <m:ctrlPr>
                              <a:rPr lang="en-IN" sz="1400" b="1" i="1">
                                <a:latin typeface="Cambria Math"/>
                              </a:rPr>
                            </m:ctrlPr>
                          </m:accPr>
                          <m:e>
                            <m:r>
                              <a:rPr lang="en-IN" sz="1400" b="1" i="1">
                                <a:latin typeface="Cambria Math"/>
                              </a:rPr>
                              <m:t>𝒙</m:t>
                            </m:r>
                            <m:r>
                              <a:rPr lang="en-IN" sz="1400" b="1" i="1">
                                <a:latin typeface="Cambria Math"/>
                              </a:rPr>
                              <m:t>𝟏</m:t>
                            </m:r>
                          </m:e>
                        </m:acc>
                        <m:r>
                          <a:rPr lang="en-IN" sz="1400" b="1" i="1">
                            <a:latin typeface="Cambria Math"/>
                          </a:rPr>
                          <m:t>−</m:t>
                        </m:r>
                        <m:acc>
                          <m:accPr>
                            <m:chr m:val="̅"/>
                            <m:ctrlPr>
                              <a:rPr lang="en-IN" sz="1400" b="1" i="1">
                                <a:latin typeface="Cambria Math"/>
                              </a:rPr>
                            </m:ctrlPr>
                          </m:accPr>
                          <m:e>
                            <m:r>
                              <a:rPr lang="en-IN" sz="1400" b="1" i="1">
                                <a:latin typeface="Cambria Math"/>
                              </a:rPr>
                              <m:t>𝒙</m:t>
                            </m:r>
                            <m:r>
                              <a:rPr lang="en-IN" sz="1400" b="1" i="1">
                                <a:latin typeface="Cambria Math"/>
                              </a:rPr>
                              <m:t>𝟐</m:t>
                            </m:r>
                          </m:e>
                        </m:acc>
                      </m:num>
                      <m:den>
                        <m:sSub>
                          <m:sSubPr>
                            <m:ctrlPr>
                              <a:rPr lang="en-IN" sz="1400" b="1" i="1">
                                <a:latin typeface="Cambria Math"/>
                              </a:rPr>
                            </m:ctrlPr>
                          </m:sSubPr>
                          <m:e>
                            <m:r>
                              <a:rPr lang="en-IN" sz="1400" b="1" i="1">
                                <a:latin typeface="Cambria Math"/>
                              </a:rPr>
                              <m:t>𝑺</m:t>
                            </m:r>
                          </m:e>
                          <m:sub>
                            <m:r>
                              <a:rPr lang="en-IN" sz="1400" b="1" i="1">
                                <a:latin typeface="Cambria Math"/>
                              </a:rPr>
                              <m:t>𝒙</m:t>
                            </m:r>
                            <m:r>
                              <a:rPr lang="en-IN" sz="1400" b="1" i="1">
                                <a:latin typeface="Cambria Math"/>
                              </a:rPr>
                              <m:t>𝟏</m:t>
                            </m:r>
                            <m:r>
                              <a:rPr lang="en-IN" sz="1400" b="1" i="1">
                                <a:latin typeface="Cambria Math"/>
                              </a:rPr>
                              <m:t>𝒙</m:t>
                            </m:r>
                            <m:r>
                              <a:rPr lang="en-IN" sz="1400" b="1" i="1">
                                <a:latin typeface="Cambria Math"/>
                              </a:rPr>
                              <m:t>𝟐</m:t>
                            </m:r>
                          </m:sub>
                        </m:sSub>
                        <m:rad>
                          <m:radPr>
                            <m:degHide m:val="on"/>
                            <m:ctrlPr>
                              <a:rPr lang="en-IN" sz="1400" b="1" i="1">
                                <a:latin typeface="Cambria Math"/>
                              </a:rPr>
                            </m:ctrlPr>
                          </m:radPr>
                          <m:deg/>
                          <m:e>
                            <m:f>
                              <m:fPr>
                                <m:ctrlPr>
                                  <a:rPr lang="en-IN" sz="1400" b="1" i="1">
                                    <a:latin typeface="Cambria Math"/>
                                  </a:rPr>
                                </m:ctrlPr>
                              </m:fPr>
                              <m:num>
                                <m:r>
                                  <a:rPr lang="en-IN" sz="1400" b="1" i="1">
                                    <a:latin typeface="Cambria Math"/>
                                  </a:rPr>
                                  <m:t>𝟏</m:t>
                                </m:r>
                              </m:num>
                              <m:den>
                                <m:r>
                                  <a:rPr lang="en-IN" sz="1400" b="1" i="1">
                                    <a:latin typeface="Cambria Math"/>
                                  </a:rPr>
                                  <m:t>𝒏</m:t>
                                </m:r>
                                <m:r>
                                  <a:rPr lang="en-IN" sz="1400" b="1" i="1">
                                    <a:latin typeface="Cambria Math"/>
                                  </a:rPr>
                                  <m:t>𝟏</m:t>
                                </m:r>
                              </m:den>
                            </m:f>
                            <m:r>
                              <a:rPr lang="en-IN" sz="1400" b="1" i="1">
                                <a:latin typeface="Cambria Math"/>
                              </a:rPr>
                              <m:t>+</m:t>
                            </m:r>
                            <m:f>
                              <m:fPr>
                                <m:ctrlPr>
                                  <a:rPr lang="en-IN" sz="1400" b="1" i="1">
                                    <a:latin typeface="Cambria Math"/>
                                  </a:rPr>
                                </m:ctrlPr>
                              </m:fPr>
                              <m:num>
                                <m:r>
                                  <a:rPr lang="en-IN" sz="1400" b="1" i="1">
                                    <a:latin typeface="Cambria Math"/>
                                  </a:rPr>
                                  <m:t>𝟏</m:t>
                                </m:r>
                              </m:num>
                              <m:den>
                                <m:r>
                                  <a:rPr lang="en-IN" sz="1400" b="1" i="1">
                                    <a:latin typeface="Cambria Math"/>
                                  </a:rPr>
                                  <m:t>𝒏</m:t>
                                </m:r>
                                <m:r>
                                  <a:rPr lang="en-IN" sz="1400" b="1" i="1">
                                    <a:latin typeface="Cambria Math"/>
                                  </a:rPr>
                                  <m:t>𝟐</m:t>
                                </m:r>
                              </m:den>
                            </m:f>
                          </m:e>
                        </m:rad>
                      </m:den>
                    </m:f>
                  </m:oMath>
                </m:oMathPara>
              </a14:m>
              <a:endParaRPr lang="en-IN" sz="1400" b="1"/>
            </a:p>
          </xdr:txBody>
        </xdr:sp>
      </mc:Choice>
      <mc:Fallback xmlns="">
        <xdr:sp macro="" textlink="">
          <xdr:nvSpPr>
            <xdr:cNvPr id="2" name="TextBox 1"/>
            <xdr:cNvSpPr txBox="1"/>
          </xdr:nvSpPr>
          <xdr:spPr>
            <a:xfrm>
              <a:off x="3878580" y="148590"/>
              <a:ext cx="1798320" cy="7936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N" sz="1400" b="1" i="0">
                  <a:latin typeface="Cambria Math"/>
                </a:rPr>
                <a:t>𝒕=  ((𝒙𝟏) ̅−(𝒙𝟐) ̅)/(𝑺_𝒙𝟏𝒙𝟐 √(𝟏/𝒏𝟏+𝟏/𝒏𝟐))</a:t>
              </a:r>
              <a:endParaRPr lang="en-IN" sz="1400" b="1"/>
            </a:p>
          </xdr:txBody>
        </xdr:sp>
      </mc:Fallback>
    </mc:AlternateContent>
    <xdr:clientData/>
  </xdr:oneCellAnchor>
  <xdr:oneCellAnchor>
    <xdr:from>
      <xdr:col>5</xdr:col>
      <xdr:colOff>0</xdr:colOff>
      <xdr:row>5</xdr:row>
      <xdr:rowOff>167640</xdr:rowOff>
    </xdr:from>
    <xdr:ext cx="2346960" cy="609600"/>
    <mc:AlternateContent xmlns:mc="http://schemas.openxmlformats.org/markup-compatibility/2006" xmlns:a14="http://schemas.microsoft.com/office/drawing/2010/main">
      <mc:Choice Requires="a14">
        <xdr:sp macro="" textlink="">
          <xdr:nvSpPr>
            <xdr:cNvPr id="3" name="TextBox 2"/>
            <xdr:cNvSpPr txBox="1"/>
          </xdr:nvSpPr>
          <xdr:spPr>
            <a:xfrm>
              <a:off x="3870960" y="1082040"/>
              <a:ext cx="234696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1"/>
                <a:t>Let </a:t>
              </a:r>
              <a14:m>
                <m:oMath xmlns:m="http://schemas.openxmlformats.org/officeDocument/2006/math">
                  <m:sSub>
                    <m:sSubPr>
                      <m:ctrlPr>
                        <a:rPr lang="en-IN" sz="1400" b="1" i="1">
                          <a:latin typeface="Cambria Math"/>
                        </a:rPr>
                      </m:ctrlPr>
                    </m:sSubPr>
                    <m:e>
                      <m:r>
                        <a:rPr lang="en-IN" sz="1400" b="1" i="1">
                          <a:latin typeface="Cambria Math"/>
                        </a:rPr>
                        <m:t>𝑺</m:t>
                      </m:r>
                    </m:e>
                    <m:sub>
                      <m:r>
                        <a:rPr lang="en-IN" sz="1400" b="1" i="1">
                          <a:latin typeface="Cambria Math"/>
                        </a:rPr>
                        <m:t>𝒙</m:t>
                      </m:r>
                      <m:r>
                        <a:rPr lang="en-IN" sz="1400" b="1" i="1">
                          <a:latin typeface="Cambria Math"/>
                        </a:rPr>
                        <m:t>𝟏</m:t>
                      </m:r>
                      <m:r>
                        <a:rPr lang="en-IN" sz="1400" b="1" i="1">
                          <a:latin typeface="Cambria Math"/>
                        </a:rPr>
                        <m:t>𝒙</m:t>
                      </m:r>
                      <m:r>
                        <a:rPr lang="en-IN" sz="1400" b="1" i="1">
                          <a:latin typeface="Cambria Math"/>
                        </a:rPr>
                        <m:t>𝟐</m:t>
                      </m:r>
                    </m:sub>
                  </m:sSub>
                  <m:r>
                    <a:rPr lang="en-IN" sz="1400" b="1" i="1">
                      <a:latin typeface="Cambria Math"/>
                    </a:rPr>
                    <m:t>=</m:t>
                  </m:r>
                  <m:r>
                    <a:rPr lang="en-IN" sz="1400" b="1" i="1">
                      <a:latin typeface="Cambria Math"/>
                    </a:rPr>
                    <m:t>𝑺</m:t>
                  </m:r>
                </m:oMath>
              </a14:m>
              <a:r>
                <a:rPr lang="en-IN" sz="1400" b="1"/>
                <a:t> = </a:t>
              </a:r>
              <a14:m>
                <m:oMath xmlns:m="http://schemas.openxmlformats.org/officeDocument/2006/math">
                  <m:rad>
                    <m:radPr>
                      <m:degHide m:val="on"/>
                      <m:ctrlPr>
                        <a:rPr lang="en-IN" sz="1400" b="1" i="1">
                          <a:latin typeface="Cambria Math"/>
                        </a:rPr>
                      </m:ctrlPr>
                    </m:radPr>
                    <m:deg/>
                    <m:e>
                      <m:f>
                        <m:fPr>
                          <m:ctrlPr>
                            <a:rPr lang="en-IN" sz="1400" b="1" i="1">
                              <a:latin typeface="Cambria Math"/>
                            </a:rPr>
                          </m:ctrlPr>
                        </m:fPr>
                        <m:num>
                          <m:r>
                            <a:rPr lang="en-IN" sz="1400" b="1" i="1">
                              <a:latin typeface="Cambria Math"/>
                            </a:rPr>
                            <m:t>𝒏</m:t>
                          </m:r>
                          <m:r>
                            <a:rPr lang="en-IN" sz="1400" b="1" i="1">
                              <a:latin typeface="Cambria Math"/>
                            </a:rPr>
                            <m:t>𝟏</m:t>
                          </m:r>
                          <m:sSup>
                            <m:sSupPr>
                              <m:ctrlPr>
                                <a:rPr lang="en-IN" sz="1400" b="1" i="1">
                                  <a:latin typeface="Cambria Math"/>
                                </a:rPr>
                              </m:ctrlPr>
                            </m:sSupPr>
                            <m:e>
                              <m:r>
                                <a:rPr lang="en-IN" sz="1400" b="1" i="1">
                                  <a:latin typeface="Cambria Math"/>
                                </a:rPr>
                                <m:t>𝒔</m:t>
                              </m:r>
                              <m:r>
                                <a:rPr lang="en-IN" sz="1400" b="1" i="1">
                                  <a:latin typeface="Cambria Math"/>
                                </a:rPr>
                                <m:t>𝟏</m:t>
                              </m:r>
                            </m:e>
                            <m:sup>
                              <m:r>
                                <a:rPr lang="en-IN" sz="1400" b="1" i="1">
                                  <a:latin typeface="Cambria Math"/>
                                </a:rPr>
                                <m:t>𝟐</m:t>
                              </m:r>
                            </m:sup>
                          </m:sSup>
                          <m:r>
                            <a:rPr lang="en-IN" sz="1400" b="1" i="1">
                              <a:latin typeface="Cambria Math"/>
                            </a:rPr>
                            <m:t>+</m:t>
                          </m:r>
                          <m:r>
                            <a:rPr lang="en-IN" sz="1400" b="1" i="1">
                              <a:latin typeface="Cambria Math"/>
                            </a:rPr>
                            <m:t>𝒏</m:t>
                          </m:r>
                          <m:r>
                            <a:rPr lang="en-IN" sz="1400" b="1" i="1">
                              <a:latin typeface="Cambria Math"/>
                            </a:rPr>
                            <m:t>𝟐</m:t>
                          </m:r>
                          <m:sSup>
                            <m:sSupPr>
                              <m:ctrlPr>
                                <a:rPr lang="en-IN" sz="1400" b="1" i="1">
                                  <a:latin typeface="Cambria Math"/>
                                </a:rPr>
                              </m:ctrlPr>
                            </m:sSupPr>
                            <m:e>
                              <m:r>
                                <a:rPr lang="en-IN" sz="1400" b="1" i="1">
                                  <a:latin typeface="Cambria Math"/>
                                </a:rPr>
                                <m:t>𝒔</m:t>
                              </m:r>
                              <m:r>
                                <a:rPr lang="en-IN" sz="1400" b="1" i="1">
                                  <a:latin typeface="Cambria Math"/>
                                </a:rPr>
                                <m:t>𝟐</m:t>
                              </m:r>
                            </m:e>
                            <m:sup>
                              <m:r>
                                <a:rPr lang="en-IN" sz="1400" b="1" i="1">
                                  <a:latin typeface="Cambria Math"/>
                                </a:rPr>
                                <m:t>𝟐</m:t>
                              </m:r>
                            </m:sup>
                          </m:sSup>
                        </m:num>
                        <m:den>
                          <m:r>
                            <a:rPr lang="en-IN" sz="1400" b="1" i="1">
                              <a:latin typeface="Cambria Math"/>
                            </a:rPr>
                            <m:t>𝒏</m:t>
                          </m:r>
                          <m:r>
                            <a:rPr lang="en-IN" sz="1400" b="1" i="1">
                              <a:latin typeface="Cambria Math"/>
                            </a:rPr>
                            <m:t>𝟏</m:t>
                          </m:r>
                          <m:r>
                            <a:rPr lang="en-IN" sz="1400" b="1" i="1">
                              <a:latin typeface="Cambria Math"/>
                            </a:rPr>
                            <m:t>+</m:t>
                          </m:r>
                          <m:r>
                            <a:rPr lang="en-IN" sz="1400" b="1" i="1">
                              <a:latin typeface="Cambria Math"/>
                            </a:rPr>
                            <m:t>𝒏</m:t>
                          </m:r>
                          <m:r>
                            <a:rPr lang="en-IN" sz="1400" b="1" i="1">
                              <a:latin typeface="Cambria Math"/>
                            </a:rPr>
                            <m:t>𝟐</m:t>
                          </m:r>
                          <m:r>
                            <a:rPr lang="en-IN" sz="1400" b="1" i="1">
                              <a:latin typeface="Cambria Math"/>
                            </a:rPr>
                            <m:t>−</m:t>
                          </m:r>
                          <m:r>
                            <a:rPr lang="en-IN" sz="1400" b="1" i="1">
                              <a:latin typeface="Cambria Math"/>
                            </a:rPr>
                            <m:t>𝟐</m:t>
                          </m:r>
                        </m:den>
                      </m:f>
                    </m:e>
                  </m:rad>
                </m:oMath>
              </a14:m>
              <a:endParaRPr lang="en-IN" sz="1400" b="1"/>
            </a:p>
          </xdr:txBody>
        </xdr:sp>
      </mc:Choice>
      <mc:Fallback xmlns="">
        <xdr:sp macro="" textlink="">
          <xdr:nvSpPr>
            <xdr:cNvPr id="3" name="TextBox 2"/>
            <xdr:cNvSpPr txBox="1"/>
          </xdr:nvSpPr>
          <xdr:spPr>
            <a:xfrm>
              <a:off x="3870960" y="1082040"/>
              <a:ext cx="234696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1"/>
                <a:t>Let </a:t>
              </a:r>
              <a:r>
                <a:rPr lang="en-IN" sz="1400" b="1" i="0">
                  <a:latin typeface="Cambria Math"/>
                </a:rPr>
                <a:t>𝑺_𝒙𝟏𝒙𝟐=𝑺</a:t>
              </a:r>
              <a:r>
                <a:rPr lang="en-IN" sz="1400" b="1"/>
                <a:t> = </a:t>
              </a:r>
              <a:r>
                <a:rPr lang="en-IN" sz="1400" b="1" i="0">
                  <a:latin typeface="Cambria Math"/>
                </a:rPr>
                <a:t>√((𝒏𝟏〖𝒔𝟏〗^𝟐+𝒏𝟐〖𝒔𝟐〗^𝟐)/(𝒏𝟏+𝒏𝟐−𝟐))</a:t>
              </a:r>
              <a:endParaRPr lang="en-IN" sz="1400" b="1"/>
            </a:p>
          </xdr:txBody>
        </xdr:sp>
      </mc:Fallback>
    </mc:AlternateContent>
    <xdr:clientData/>
  </xdr:oneCellAnchor>
</xdr:wsDr>
</file>

<file path=xl/drawings/drawing7.xml><?xml version="1.0" encoding="utf-8"?>
<xdr:wsDr xmlns:xdr="http://schemas.openxmlformats.org/drawingml/2006/spreadsheetDrawing" xmlns:a="http://schemas.openxmlformats.org/drawingml/2006/main">
  <xdr:oneCellAnchor>
    <xdr:from>
      <xdr:col>6</xdr:col>
      <xdr:colOff>0</xdr:colOff>
      <xdr:row>0</xdr:row>
      <xdr:rowOff>0</xdr:rowOff>
    </xdr:from>
    <xdr:ext cx="1798320" cy="793615"/>
    <mc:AlternateContent xmlns:mc="http://schemas.openxmlformats.org/markup-compatibility/2006" xmlns:a14="http://schemas.microsoft.com/office/drawing/2010/main">
      <mc:Choice Requires="a14">
        <xdr:sp macro="" textlink="">
          <xdr:nvSpPr>
            <xdr:cNvPr id="2" name="TextBox 1"/>
            <xdr:cNvSpPr txBox="1"/>
          </xdr:nvSpPr>
          <xdr:spPr>
            <a:xfrm>
              <a:off x="3810000" y="0"/>
              <a:ext cx="1798320" cy="7936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N" sz="1400" b="1" i="1">
                        <a:latin typeface="Cambria Math"/>
                      </a:rPr>
                      <m:t>𝒕</m:t>
                    </m:r>
                    <m:r>
                      <a:rPr lang="en-IN" sz="1400" b="1" i="1">
                        <a:latin typeface="Cambria Math"/>
                      </a:rPr>
                      <m:t>= </m:t>
                    </m:r>
                    <m:f>
                      <m:fPr>
                        <m:ctrlPr>
                          <a:rPr lang="en-IN" sz="1400" b="1" i="1">
                            <a:latin typeface="Cambria Math"/>
                          </a:rPr>
                        </m:ctrlPr>
                      </m:fPr>
                      <m:num>
                        <m:acc>
                          <m:accPr>
                            <m:chr m:val="̅"/>
                            <m:ctrlPr>
                              <a:rPr lang="en-IN" sz="1400" b="1" i="1">
                                <a:latin typeface="Cambria Math"/>
                              </a:rPr>
                            </m:ctrlPr>
                          </m:accPr>
                          <m:e>
                            <m:r>
                              <a:rPr lang="en-IN" sz="1400" b="1" i="1">
                                <a:latin typeface="Cambria Math"/>
                              </a:rPr>
                              <m:t>𝒙</m:t>
                            </m:r>
                            <m:r>
                              <a:rPr lang="en-IN" sz="1400" b="1" i="1">
                                <a:latin typeface="Cambria Math"/>
                              </a:rPr>
                              <m:t>𝟏</m:t>
                            </m:r>
                          </m:e>
                        </m:acc>
                        <m:r>
                          <a:rPr lang="en-IN" sz="1400" b="1" i="1">
                            <a:latin typeface="Cambria Math"/>
                          </a:rPr>
                          <m:t>−</m:t>
                        </m:r>
                        <m:acc>
                          <m:accPr>
                            <m:chr m:val="̅"/>
                            <m:ctrlPr>
                              <a:rPr lang="en-IN" sz="1400" b="1" i="1">
                                <a:latin typeface="Cambria Math"/>
                              </a:rPr>
                            </m:ctrlPr>
                          </m:accPr>
                          <m:e>
                            <m:r>
                              <a:rPr lang="en-IN" sz="1400" b="1" i="1">
                                <a:latin typeface="Cambria Math"/>
                              </a:rPr>
                              <m:t>𝒙</m:t>
                            </m:r>
                            <m:r>
                              <a:rPr lang="en-IN" sz="1400" b="1" i="1">
                                <a:latin typeface="Cambria Math"/>
                              </a:rPr>
                              <m:t>𝟐</m:t>
                            </m:r>
                          </m:e>
                        </m:acc>
                      </m:num>
                      <m:den>
                        <m:sSub>
                          <m:sSubPr>
                            <m:ctrlPr>
                              <a:rPr lang="en-IN" sz="1400" b="1" i="1">
                                <a:latin typeface="Cambria Math"/>
                              </a:rPr>
                            </m:ctrlPr>
                          </m:sSubPr>
                          <m:e>
                            <m:r>
                              <a:rPr lang="en-IN" sz="1400" b="1" i="1">
                                <a:latin typeface="Cambria Math"/>
                              </a:rPr>
                              <m:t>𝑺</m:t>
                            </m:r>
                          </m:e>
                          <m:sub>
                            <m:r>
                              <a:rPr lang="en-IN" sz="1400" b="1" i="1">
                                <a:latin typeface="Cambria Math"/>
                              </a:rPr>
                              <m:t>𝒙</m:t>
                            </m:r>
                            <m:r>
                              <a:rPr lang="en-IN" sz="1400" b="1" i="1">
                                <a:latin typeface="Cambria Math"/>
                              </a:rPr>
                              <m:t>𝟏</m:t>
                            </m:r>
                            <m:r>
                              <a:rPr lang="en-IN" sz="1400" b="1" i="1">
                                <a:latin typeface="Cambria Math"/>
                              </a:rPr>
                              <m:t>𝒙</m:t>
                            </m:r>
                            <m:r>
                              <a:rPr lang="en-IN" sz="1400" b="1" i="1">
                                <a:latin typeface="Cambria Math"/>
                              </a:rPr>
                              <m:t>𝟐</m:t>
                            </m:r>
                          </m:sub>
                        </m:sSub>
                        <m:rad>
                          <m:radPr>
                            <m:degHide m:val="on"/>
                            <m:ctrlPr>
                              <a:rPr lang="en-IN" sz="1400" b="1" i="1">
                                <a:latin typeface="Cambria Math"/>
                              </a:rPr>
                            </m:ctrlPr>
                          </m:radPr>
                          <m:deg/>
                          <m:e>
                            <m:f>
                              <m:fPr>
                                <m:ctrlPr>
                                  <a:rPr lang="en-IN" sz="1400" b="1" i="1">
                                    <a:latin typeface="Cambria Math"/>
                                  </a:rPr>
                                </m:ctrlPr>
                              </m:fPr>
                              <m:num>
                                <m:r>
                                  <a:rPr lang="en-IN" sz="1400" b="1" i="1">
                                    <a:latin typeface="Cambria Math"/>
                                  </a:rPr>
                                  <m:t>𝟏</m:t>
                                </m:r>
                              </m:num>
                              <m:den>
                                <m:r>
                                  <a:rPr lang="en-IN" sz="1400" b="1" i="1">
                                    <a:latin typeface="Cambria Math"/>
                                  </a:rPr>
                                  <m:t>𝒏</m:t>
                                </m:r>
                                <m:r>
                                  <a:rPr lang="en-IN" sz="1400" b="1" i="1">
                                    <a:latin typeface="Cambria Math"/>
                                  </a:rPr>
                                  <m:t>𝟏</m:t>
                                </m:r>
                              </m:den>
                            </m:f>
                            <m:r>
                              <a:rPr lang="en-IN" sz="1400" b="1" i="1">
                                <a:latin typeface="Cambria Math"/>
                              </a:rPr>
                              <m:t>+</m:t>
                            </m:r>
                            <m:f>
                              <m:fPr>
                                <m:ctrlPr>
                                  <a:rPr lang="en-IN" sz="1400" b="1" i="1">
                                    <a:latin typeface="Cambria Math"/>
                                  </a:rPr>
                                </m:ctrlPr>
                              </m:fPr>
                              <m:num>
                                <m:r>
                                  <a:rPr lang="en-IN" sz="1400" b="1" i="1">
                                    <a:latin typeface="Cambria Math"/>
                                  </a:rPr>
                                  <m:t>𝟏</m:t>
                                </m:r>
                              </m:num>
                              <m:den>
                                <m:r>
                                  <a:rPr lang="en-IN" sz="1400" b="1" i="1">
                                    <a:latin typeface="Cambria Math"/>
                                  </a:rPr>
                                  <m:t>𝒏</m:t>
                                </m:r>
                                <m:r>
                                  <a:rPr lang="en-IN" sz="1400" b="1" i="1">
                                    <a:latin typeface="Cambria Math"/>
                                  </a:rPr>
                                  <m:t>𝟐</m:t>
                                </m:r>
                              </m:den>
                            </m:f>
                          </m:e>
                        </m:rad>
                      </m:den>
                    </m:f>
                  </m:oMath>
                </m:oMathPara>
              </a14:m>
              <a:endParaRPr lang="en-IN" sz="1400" b="1"/>
            </a:p>
          </xdr:txBody>
        </xdr:sp>
      </mc:Choice>
      <mc:Fallback xmlns="">
        <xdr:sp macro="" textlink="">
          <xdr:nvSpPr>
            <xdr:cNvPr id="2" name="TextBox 1"/>
            <xdr:cNvSpPr txBox="1"/>
          </xdr:nvSpPr>
          <xdr:spPr>
            <a:xfrm>
              <a:off x="3810000" y="0"/>
              <a:ext cx="1798320" cy="7936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1" i="0">
                  <a:latin typeface="Cambria Math"/>
                </a:rPr>
                <a:t>𝒕=  ((𝒙𝟏) ̅−(𝒙𝟐) ̅)/(𝑺_𝒙𝟏𝒙𝟐 √(𝟏/𝒏𝟏+𝟏/𝒏𝟐))</a:t>
              </a:r>
              <a:endParaRPr lang="en-IN" sz="1400" b="1"/>
            </a:p>
          </xdr:txBody>
        </xdr:sp>
      </mc:Fallback>
    </mc:AlternateContent>
    <xdr:clientData/>
  </xdr:oneCellAnchor>
  <xdr:oneCellAnchor>
    <xdr:from>
      <xdr:col>6</xdr:col>
      <xdr:colOff>0</xdr:colOff>
      <xdr:row>5</xdr:row>
      <xdr:rowOff>0</xdr:rowOff>
    </xdr:from>
    <xdr:ext cx="2346960" cy="609600"/>
    <mc:AlternateContent xmlns:mc="http://schemas.openxmlformats.org/markup-compatibility/2006" xmlns:a14="http://schemas.microsoft.com/office/drawing/2010/main">
      <mc:Choice Requires="a14">
        <xdr:sp macro="" textlink="">
          <xdr:nvSpPr>
            <xdr:cNvPr id="3" name="TextBox 2"/>
            <xdr:cNvSpPr txBox="1"/>
          </xdr:nvSpPr>
          <xdr:spPr>
            <a:xfrm>
              <a:off x="3810000" y="914400"/>
              <a:ext cx="234696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1"/>
                <a:t>Let </a:t>
              </a:r>
              <a14:m>
                <m:oMath xmlns:m="http://schemas.openxmlformats.org/officeDocument/2006/math">
                  <m:sSub>
                    <m:sSubPr>
                      <m:ctrlPr>
                        <a:rPr lang="en-IN" sz="1400" b="1" i="1">
                          <a:latin typeface="Cambria Math"/>
                        </a:rPr>
                      </m:ctrlPr>
                    </m:sSubPr>
                    <m:e>
                      <m:r>
                        <a:rPr lang="en-IN" sz="1400" b="1" i="1">
                          <a:latin typeface="Cambria Math"/>
                        </a:rPr>
                        <m:t>𝑺</m:t>
                      </m:r>
                    </m:e>
                    <m:sub>
                      <m:r>
                        <a:rPr lang="en-IN" sz="1400" b="1" i="1">
                          <a:latin typeface="Cambria Math"/>
                        </a:rPr>
                        <m:t>𝒙</m:t>
                      </m:r>
                      <m:r>
                        <a:rPr lang="en-IN" sz="1400" b="1" i="1">
                          <a:latin typeface="Cambria Math"/>
                        </a:rPr>
                        <m:t>𝟏</m:t>
                      </m:r>
                      <m:r>
                        <a:rPr lang="en-IN" sz="1400" b="1" i="1">
                          <a:latin typeface="Cambria Math"/>
                        </a:rPr>
                        <m:t>𝒙</m:t>
                      </m:r>
                      <m:r>
                        <a:rPr lang="en-IN" sz="1400" b="1" i="1">
                          <a:latin typeface="Cambria Math"/>
                        </a:rPr>
                        <m:t>𝟐</m:t>
                      </m:r>
                    </m:sub>
                  </m:sSub>
                  <m:r>
                    <a:rPr lang="en-IN" sz="1400" b="1" i="1">
                      <a:latin typeface="Cambria Math"/>
                    </a:rPr>
                    <m:t>=</m:t>
                  </m:r>
                  <m:r>
                    <a:rPr lang="en-IN" sz="1400" b="1" i="1">
                      <a:latin typeface="Cambria Math"/>
                    </a:rPr>
                    <m:t>𝑺</m:t>
                  </m:r>
                </m:oMath>
              </a14:m>
              <a:r>
                <a:rPr lang="en-IN" sz="1400" b="1"/>
                <a:t> = </a:t>
              </a:r>
              <a14:m>
                <m:oMath xmlns:m="http://schemas.openxmlformats.org/officeDocument/2006/math">
                  <m:rad>
                    <m:radPr>
                      <m:degHide m:val="on"/>
                      <m:ctrlPr>
                        <a:rPr lang="en-IN" sz="1400" b="1" i="1">
                          <a:latin typeface="Cambria Math"/>
                        </a:rPr>
                      </m:ctrlPr>
                    </m:radPr>
                    <m:deg/>
                    <m:e>
                      <m:f>
                        <m:fPr>
                          <m:ctrlPr>
                            <a:rPr lang="en-IN" sz="1400" b="1" i="1">
                              <a:latin typeface="Cambria Math"/>
                            </a:rPr>
                          </m:ctrlPr>
                        </m:fPr>
                        <m:num>
                          <m:r>
                            <a:rPr lang="en-IN" sz="1400" b="1" i="1">
                              <a:latin typeface="Cambria Math"/>
                            </a:rPr>
                            <m:t>𝒏</m:t>
                          </m:r>
                          <m:r>
                            <a:rPr lang="en-IN" sz="1400" b="1" i="1">
                              <a:latin typeface="Cambria Math"/>
                            </a:rPr>
                            <m:t>𝟏</m:t>
                          </m:r>
                          <m:sSup>
                            <m:sSupPr>
                              <m:ctrlPr>
                                <a:rPr lang="en-IN" sz="1400" b="1" i="1">
                                  <a:latin typeface="Cambria Math"/>
                                </a:rPr>
                              </m:ctrlPr>
                            </m:sSupPr>
                            <m:e>
                              <m:r>
                                <a:rPr lang="en-IN" sz="1400" b="1" i="1">
                                  <a:latin typeface="Cambria Math"/>
                                </a:rPr>
                                <m:t>𝒔</m:t>
                              </m:r>
                              <m:r>
                                <a:rPr lang="en-IN" sz="1400" b="1" i="1">
                                  <a:latin typeface="Cambria Math"/>
                                </a:rPr>
                                <m:t>𝟏</m:t>
                              </m:r>
                            </m:e>
                            <m:sup>
                              <m:r>
                                <a:rPr lang="en-IN" sz="1400" b="1" i="1">
                                  <a:latin typeface="Cambria Math"/>
                                </a:rPr>
                                <m:t>𝟐</m:t>
                              </m:r>
                            </m:sup>
                          </m:sSup>
                          <m:r>
                            <a:rPr lang="en-IN" sz="1400" b="1" i="1">
                              <a:latin typeface="Cambria Math"/>
                            </a:rPr>
                            <m:t>+</m:t>
                          </m:r>
                          <m:r>
                            <a:rPr lang="en-IN" sz="1400" b="1" i="1">
                              <a:latin typeface="Cambria Math"/>
                            </a:rPr>
                            <m:t>𝒏</m:t>
                          </m:r>
                          <m:r>
                            <a:rPr lang="en-IN" sz="1400" b="1" i="1">
                              <a:latin typeface="Cambria Math"/>
                            </a:rPr>
                            <m:t>𝟐</m:t>
                          </m:r>
                          <m:sSup>
                            <m:sSupPr>
                              <m:ctrlPr>
                                <a:rPr lang="en-IN" sz="1400" b="1" i="1">
                                  <a:latin typeface="Cambria Math"/>
                                </a:rPr>
                              </m:ctrlPr>
                            </m:sSupPr>
                            <m:e>
                              <m:r>
                                <a:rPr lang="en-IN" sz="1400" b="1" i="1">
                                  <a:latin typeface="Cambria Math"/>
                                </a:rPr>
                                <m:t>𝒔</m:t>
                              </m:r>
                              <m:r>
                                <a:rPr lang="en-IN" sz="1400" b="1" i="1">
                                  <a:latin typeface="Cambria Math"/>
                                </a:rPr>
                                <m:t>𝟐</m:t>
                              </m:r>
                            </m:e>
                            <m:sup>
                              <m:r>
                                <a:rPr lang="en-IN" sz="1400" b="1" i="1">
                                  <a:latin typeface="Cambria Math"/>
                                </a:rPr>
                                <m:t>𝟐</m:t>
                              </m:r>
                            </m:sup>
                          </m:sSup>
                        </m:num>
                        <m:den>
                          <m:r>
                            <a:rPr lang="en-IN" sz="1400" b="1" i="1">
                              <a:latin typeface="Cambria Math"/>
                            </a:rPr>
                            <m:t>𝒏</m:t>
                          </m:r>
                          <m:r>
                            <a:rPr lang="en-IN" sz="1400" b="1" i="1">
                              <a:latin typeface="Cambria Math"/>
                            </a:rPr>
                            <m:t>𝟏</m:t>
                          </m:r>
                          <m:r>
                            <a:rPr lang="en-IN" sz="1400" b="1" i="1">
                              <a:latin typeface="Cambria Math"/>
                            </a:rPr>
                            <m:t>+</m:t>
                          </m:r>
                          <m:r>
                            <a:rPr lang="en-IN" sz="1400" b="1" i="1">
                              <a:latin typeface="Cambria Math"/>
                            </a:rPr>
                            <m:t>𝒏</m:t>
                          </m:r>
                          <m:r>
                            <a:rPr lang="en-IN" sz="1400" b="1" i="1">
                              <a:latin typeface="Cambria Math"/>
                            </a:rPr>
                            <m:t>𝟐</m:t>
                          </m:r>
                          <m:r>
                            <a:rPr lang="en-IN" sz="1400" b="1" i="1">
                              <a:latin typeface="Cambria Math"/>
                            </a:rPr>
                            <m:t>−</m:t>
                          </m:r>
                          <m:r>
                            <a:rPr lang="en-IN" sz="1400" b="1" i="1">
                              <a:latin typeface="Cambria Math"/>
                            </a:rPr>
                            <m:t>𝟐</m:t>
                          </m:r>
                        </m:den>
                      </m:f>
                    </m:e>
                  </m:rad>
                </m:oMath>
              </a14:m>
              <a:endParaRPr lang="en-IN" sz="1400" b="1"/>
            </a:p>
          </xdr:txBody>
        </xdr:sp>
      </mc:Choice>
      <mc:Fallback xmlns="">
        <xdr:sp macro="" textlink="">
          <xdr:nvSpPr>
            <xdr:cNvPr id="3" name="TextBox 2"/>
            <xdr:cNvSpPr txBox="1"/>
          </xdr:nvSpPr>
          <xdr:spPr>
            <a:xfrm>
              <a:off x="3810000" y="914400"/>
              <a:ext cx="234696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1"/>
                <a:t>Let </a:t>
              </a:r>
              <a:r>
                <a:rPr lang="en-IN" sz="1400" b="1" i="0">
                  <a:latin typeface="Cambria Math"/>
                </a:rPr>
                <a:t>𝑺_𝒙𝟏𝒙𝟐=𝑺</a:t>
              </a:r>
              <a:r>
                <a:rPr lang="en-IN" sz="1400" b="1"/>
                <a:t> = </a:t>
              </a:r>
              <a:r>
                <a:rPr lang="en-IN" sz="1400" b="1" i="0">
                  <a:latin typeface="Cambria Math"/>
                </a:rPr>
                <a:t>√((𝒏𝟏〖𝒔𝟏〗^𝟐+𝒏𝟐〖𝒔𝟐〗^𝟐)/(𝒏𝟏+𝒏𝟐−𝟐))</a:t>
              </a:r>
              <a:endParaRPr lang="en-IN" sz="1400" b="1"/>
            </a:p>
          </xdr:txBody>
        </xdr:sp>
      </mc:Fallback>
    </mc:AlternateContent>
    <xdr:clientData/>
  </xdr:oneCellAnchor>
</xdr:wsDr>
</file>

<file path=xl/drawings/drawing8.xml><?xml version="1.0" encoding="utf-8"?>
<xdr:wsDr xmlns:xdr="http://schemas.openxmlformats.org/drawingml/2006/spreadsheetDrawing" xmlns:a="http://schemas.openxmlformats.org/drawingml/2006/main">
  <xdr:oneCellAnchor>
    <xdr:from>
      <xdr:col>3</xdr:col>
      <xdr:colOff>411480</xdr:colOff>
      <xdr:row>7</xdr:row>
      <xdr:rowOff>152400</xdr:rowOff>
    </xdr:from>
    <xdr:ext cx="1588770" cy="445891"/>
    <mc:AlternateContent xmlns:mc="http://schemas.openxmlformats.org/markup-compatibility/2006" xmlns:a14="http://schemas.microsoft.com/office/drawing/2010/main">
      <mc:Choice Requires="a14">
        <xdr:sp macro="" textlink="">
          <xdr:nvSpPr>
            <xdr:cNvPr id="2" name="TextBox 1"/>
            <xdr:cNvSpPr txBox="1"/>
          </xdr:nvSpPr>
          <xdr:spPr>
            <a:xfrm>
              <a:off x="2697480" y="1432560"/>
              <a:ext cx="1588770" cy="4458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sSup>
                      <m:sSupPr>
                        <m:ctrlPr>
                          <a:rPr lang="en-IN" sz="1100" i="1">
                            <a:latin typeface="Cambria Math"/>
                          </a:rPr>
                        </m:ctrlPr>
                      </m:sSupPr>
                      <m:e>
                        <m:r>
                          <m:rPr>
                            <m:sty m:val="p"/>
                          </m:rPr>
                          <a:rPr lang="el-GR" sz="1100" i="1">
                            <a:latin typeface="Cambria Math"/>
                          </a:rPr>
                          <m:t>χ</m:t>
                        </m:r>
                      </m:e>
                      <m:sup>
                        <m:r>
                          <a:rPr lang="en-IN" sz="1100" b="0" i="1">
                            <a:latin typeface="Cambria Math"/>
                          </a:rPr>
                          <m:t>2</m:t>
                        </m:r>
                      </m:sup>
                    </m:sSup>
                    <m:r>
                      <a:rPr lang="en-IN" sz="1100" b="0" i="1">
                        <a:latin typeface="Cambria Math"/>
                      </a:rPr>
                      <m:t>= </m:t>
                    </m:r>
                    <m:f>
                      <m:fPr>
                        <m:ctrlPr>
                          <a:rPr lang="en-IN" sz="1100" b="0" i="1">
                            <a:latin typeface="Cambria Math"/>
                          </a:rPr>
                        </m:ctrlPr>
                      </m:fPr>
                      <m:num>
                        <m:sSup>
                          <m:sSupPr>
                            <m:ctrlPr>
                              <a:rPr lang="en-IN" sz="1100" b="0" i="1">
                                <a:latin typeface="Cambria Math"/>
                              </a:rPr>
                            </m:ctrlPr>
                          </m:sSupPr>
                          <m:e>
                            <m:r>
                              <a:rPr lang="en-IN" sz="1100" b="0" i="1">
                                <a:latin typeface="Cambria Math"/>
                              </a:rPr>
                              <m:t>(</m:t>
                            </m:r>
                            <m:r>
                              <a:rPr lang="en-IN" sz="1100" b="0" i="1">
                                <a:latin typeface="Cambria Math"/>
                              </a:rPr>
                              <m:t>𝑂</m:t>
                            </m:r>
                            <m:r>
                              <a:rPr lang="en-IN" sz="1100" b="0" i="1">
                                <a:latin typeface="Cambria Math"/>
                              </a:rPr>
                              <m:t> −</m:t>
                            </m:r>
                            <m:r>
                              <a:rPr lang="en-IN" sz="1100" b="0" i="1">
                                <a:latin typeface="Cambria Math"/>
                              </a:rPr>
                              <m:t>𝐸</m:t>
                            </m:r>
                            <m:r>
                              <a:rPr lang="en-IN" sz="1100" b="0" i="1">
                                <a:latin typeface="Cambria Math"/>
                              </a:rPr>
                              <m:t>)</m:t>
                            </m:r>
                          </m:e>
                          <m:sup>
                            <m:r>
                              <a:rPr lang="en-IN" sz="1100" b="0" i="1">
                                <a:latin typeface="Cambria Math"/>
                              </a:rPr>
                              <m:t>2</m:t>
                            </m:r>
                          </m:sup>
                        </m:sSup>
                      </m:num>
                      <m:den>
                        <m:r>
                          <a:rPr lang="en-IN" sz="1100" b="0" i="1">
                            <a:latin typeface="Cambria Math"/>
                          </a:rPr>
                          <m:t>𝐸</m:t>
                        </m:r>
                      </m:den>
                    </m:f>
                  </m:oMath>
                </m:oMathPara>
              </a14:m>
              <a:endParaRPr lang="en-IN" sz="1100"/>
            </a:p>
          </xdr:txBody>
        </xdr:sp>
      </mc:Choice>
      <mc:Fallback xmlns="">
        <xdr:sp macro="" textlink="">
          <xdr:nvSpPr>
            <xdr:cNvPr id="2" name="TextBox 1"/>
            <xdr:cNvSpPr txBox="1"/>
          </xdr:nvSpPr>
          <xdr:spPr>
            <a:xfrm>
              <a:off x="2697480" y="1432560"/>
              <a:ext cx="1588770" cy="4458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l-GR" sz="1100" i="0">
                  <a:latin typeface="Cambria Math"/>
                </a:rPr>
                <a:t>χ</a:t>
              </a:r>
              <a:r>
                <a:rPr lang="en-IN" sz="1100" i="0">
                  <a:latin typeface="Cambria Math"/>
                </a:rPr>
                <a:t>^</a:t>
              </a:r>
              <a:r>
                <a:rPr lang="en-IN" sz="1100" b="0" i="0">
                  <a:latin typeface="Cambria Math"/>
                </a:rPr>
                <a:t>2=  〖(𝑂 −𝐸)〗^2/𝐸</a:t>
              </a:r>
              <a:endParaRPr lang="en-IN" sz="1100"/>
            </a:p>
          </xdr:txBody>
        </xdr:sp>
      </mc:Fallback>
    </mc:AlternateContent>
    <xdr:clientData/>
  </xdr:oneCellAnchor>
  <xdr:oneCellAnchor>
    <xdr:from>
      <xdr:col>2</xdr:col>
      <xdr:colOff>365760</xdr:colOff>
      <xdr:row>12</xdr:row>
      <xdr:rowOff>152400</xdr:rowOff>
    </xdr:from>
    <xdr:ext cx="1101090" cy="267702"/>
    <mc:AlternateContent xmlns:mc="http://schemas.openxmlformats.org/markup-compatibility/2006" xmlns:a14="http://schemas.microsoft.com/office/drawing/2010/main">
      <mc:Choice Requires="a14">
        <xdr:sp macro="" textlink="">
          <xdr:nvSpPr>
            <xdr:cNvPr id="3" name="TextBox 2"/>
            <xdr:cNvSpPr txBox="1"/>
          </xdr:nvSpPr>
          <xdr:spPr>
            <a:xfrm>
              <a:off x="1973580" y="2529840"/>
              <a:ext cx="1101090"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14:m>
                <m:oMath xmlns:m="http://schemas.openxmlformats.org/officeDocument/2006/math">
                  <m:sSup>
                    <m:sSupPr>
                      <m:ctrlPr>
                        <a:rPr lang="en-IN" sz="1100" i="1">
                          <a:latin typeface="Cambria Math"/>
                        </a:rPr>
                      </m:ctrlPr>
                    </m:sSupPr>
                    <m:e>
                      <m:r>
                        <a:rPr lang="en-IN" sz="1100" b="0" i="1">
                          <a:latin typeface="Cambria Math"/>
                        </a:rPr>
                        <m:t>         </m:t>
                      </m:r>
                      <m:r>
                        <m:rPr>
                          <m:sty m:val="p"/>
                        </m:rPr>
                        <a:rPr lang="el-GR" sz="1100" i="1">
                          <a:latin typeface="Cambria Math"/>
                        </a:rPr>
                        <m:t>χ</m:t>
                      </m:r>
                    </m:e>
                    <m:sup>
                      <m:r>
                        <a:rPr lang="en-IN" sz="1100" b="0" i="1">
                          <a:latin typeface="Cambria Math"/>
                        </a:rPr>
                        <m:t>2</m:t>
                      </m:r>
                    </m:sup>
                  </m:sSup>
                </m:oMath>
              </a14:m>
              <a:r>
                <a:rPr lang="en-IN" sz="1100"/>
                <a:t> value</a:t>
              </a:r>
            </a:p>
          </xdr:txBody>
        </xdr:sp>
      </mc:Choice>
      <mc:Fallback xmlns="">
        <xdr:sp macro="" textlink="">
          <xdr:nvSpPr>
            <xdr:cNvPr id="3" name="TextBox 2"/>
            <xdr:cNvSpPr txBox="1"/>
          </xdr:nvSpPr>
          <xdr:spPr>
            <a:xfrm>
              <a:off x="1973580" y="2529840"/>
              <a:ext cx="1101090"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i="0">
                  <a:latin typeface="Cambria Math"/>
                </a:rPr>
                <a:t>〖</a:t>
              </a:r>
              <a:r>
                <a:rPr lang="en-IN" sz="1100" b="0" i="0">
                  <a:latin typeface="Cambria Math"/>
                </a:rPr>
                <a:t>         </a:t>
              </a:r>
              <a:r>
                <a:rPr lang="el-GR" sz="1100" i="0">
                  <a:latin typeface="Cambria Math"/>
                </a:rPr>
                <a:t>χ</a:t>
              </a:r>
              <a:r>
                <a:rPr lang="en-IN" sz="1100" i="0">
                  <a:latin typeface="Cambria Math"/>
                </a:rPr>
                <a:t>〗^</a:t>
              </a:r>
              <a:r>
                <a:rPr lang="en-IN" sz="1100" b="0" i="0">
                  <a:latin typeface="Cambria Math"/>
                </a:rPr>
                <a:t>2</a:t>
              </a:r>
              <a:r>
                <a:rPr lang="en-IN" sz="1100"/>
                <a:t> value</a:t>
              </a:r>
            </a:p>
          </xdr:txBody>
        </xdr:sp>
      </mc:Fallback>
    </mc:AlternateContent>
    <xdr:clientData/>
  </xdr:oneCellAnchor>
</xdr:wsDr>
</file>

<file path=xl/drawings/drawing9.xml><?xml version="1.0" encoding="utf-8"?>
<xdr:wsDr xmlns:xdr="http://schemas.openxmlformats.org/drawingml/2006/spreadsheetDrawing" xmlns:a="http://schemas.openxmlformats.org/drawingml/2006/main">
  <xdr:oneCellAnchor>
    <xdr:from>
      <xdr:col>3</xdr:col>
      <xdr:colOff>449580</xdr:colOff>
      <xdr:row>7</xdr:row>
      <xdr:rowOff>137160</xdr:rowOff>
    </xdr:from>
    <xdr:ext cx="1588770" cy="445891"/>
    <mc:AlternateContent xmlns:mc="http://schemas.openxmlformats.org/markup-compatibility/2006" xmlns:a14="http://schemas.microsoft.com/office/drawing/2010/main">
      <mc:Choice Requires="a14">
        <xdr:sp macro="" textlink="">
          <xdr:nvSpPr>
            <xdr:cNvPr id="2" name="TextBox 1"/>
            <xdr:cNvSpPr txBox="1"/>
          </xdr:nvSpPr>
          <xdr:spPr>
            <a:xfrm>
              <a:off x="2766060" y="1417320"/>
              <a:ext cx="1588770" cy="4458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sSup>
                      <m:sSupPr>
                        <m:ctrlPr>
                          <a:rPr lang="en-IN" sz="1100" i="1">
                            <a:latin typeface="Cambria Math"/>
                          </a:rPr>
                        </m:ctrlPr>
                      </m:sSupPr>
                      <m:e>
                        <m:r>
                          <m:rPr>
                            <m:sty m:val="p"/>
                          </m:rPr>
                          <a:rPr lang="el-GR" sz="1100" i="1">
                            <a:latin typeface="Cambria Math"/>
                          </a:rPr>
                          <m:t>χ</m:t>
                        </m:r>
                      </m:e>
                      <m:sup>
                        <m:r>
                          <a:rPr lang="en-IN" sz="1100" b="0" i="1">
                            <a:latin typeface="Cambria Math"/>
                          </a:rPr>
                          <m:t>2</m:t>
                        </m:r>
                      </m:sup>
                    </m:sSup>
                    <m:r>
                      <a:rPr lang="en-IN" sz="1100" b="0" i="1">
                        <a:latin typeface="Cambria Math"/>
                      </a:rPr>
                      <m:t>= </m:t>
                    </m:r>
                    <m:f>
                      <m:fPr>
                        <m:ctrlPr>
                          <a:rPr lang="en-IN" sz="1100" b="0" i="1">
                            <a:latin typeface="Cambria Math"/>
                          </a:rPr>
                        </m:ctrlPr>
                      </m:fPr>
                      <m:num>
                        <m:sSup>
                          <m:sSupPr>
                            <m:ctrlPr>
                              <a:rPr lang="en-IN" sz="1100" b="0" i="1">
                                <a:latin typeface="Cambria Math"/>
                              </a:rPr>
                            </m:ctrlPr>
                          </m:sSupPr>
                          <m:e>
                            <m:r>
                              <a:rPr lang="en-IN" sz="1100" b="0" i="1">
                                <a:latin typeface="Cambria Math"/>
                              </a:rPr>
                              <m:t>(</m:t>
                            </m:r>
                            <m:r>
                              <a:rPr lang="en-IN" sz="1100" b="0" i="1">
                                <a:latin typeface="Cambria Math"/>
                              </a:rPr>
                              <m:t>𝑂</m:t>
                            </m:r>
                            <m:r>
                              <a:rPr lang="en-IN" sz="1100" b="0" i="1">
                                <a:latin typeface="Cambria Math"/>
                              </a:rPr>
                              <m:t> −</m:t>
                            </m:r>
                            <m:r>
                              <a:rPr lang="en-IN" sz="1100" b="0" i="1">
                                <a:latin typeface="Cambria Math"/>
                              </a:rPr>
                              <m:t>𝐸</m:t>
                            </m:r>
                            <m:r>
                              <a:rPr lang="en-IN" sz="1100" b="0" i="1">
                                <a:latin typeface="Cambria Math"/>
                              </a:rPr>
                              <m:t>)</m:t>
                            </m:r>
                          </m:e>
                          <m:sup>
                            <m:r>
                              <a:rPr lang="en-IN" sz="1100" b="0" i="1">
                                <a:latin typeface="Cambria Math"/>
                              </a:rPr>
                              <m:t>2</m:t>
                            </m:r>
                          </m:sup>
                        </m:sSup>
                      </m:num>
                      <m:den>
                        <m:r>
                          <a:rPr lang="en-IN" sz="1100" b="0" i="1">
                            <a:latin typeface="Cambria Math"/>
                          </a:rPr>
                          <m:t>𝐸</m:t>
                        </m:r>
                      </m:den>
                    </m:f>
                  </m:oMath>
                </m:oMathPara>
              </a14:m>
              <a:endParaRPr lang="en-IN" sz="1100"/>
            </a:p>
          </xdr:txBody>
        </xdr:sp>
      </mc:Choice>
      <mc:Fallback xmlns="">
        <xdr:sp macro="" textlink="">
          <xdr:nvSpPr>
            <xdr:cNvPr id="2" name="TextBox 1"/>
            <xdr:cNvSpPr txBox="1"/>
          </xdr:nvSpPr>
          <xdr:spPr>
            <a:xfrm>
              <a:off x="2766060" y="1417320"/>
              <a:ext cx="1588770" cy="4458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l-GR" sz="1100" i="0">
                  <a:latin typeface="Cambria Math"/>
                </a:rPr>
                <a:t>χ</a:t>
              </a:r>
              <a:r>
                <a:rPr lang="en-IN" sz="1100" i="0">
                  <a:latin typeface="Cambria Math"/>
                </a:rPr>
                <a:t>^</a:t>
              </a:r>
              <a:r>
                <a:rPr lang="en-IN" sz="1100" b="0" i="0">
                  <a:latin typeface="Cambria Math"/>
                </a:rPr>
                <a:t>2=  〖(𝑂 −𝐸)〗^2/𝐸</a:t>
              </a:r>
              <a:endParaRPr lang="en-IN" sz="1100"/>
            </a:p>
          </xdr:txBody>
        </xdr:sp>
      </mc:Fallback>
    </mc:AlternateContent>
    <xdr:clientData/>
  </xdr:oneCellAnchor>
  <xdr:oneCellAnchor>
    <xdr:from>
      <xdr:col>7</xdr:col>
      <xdr:colOff>30480</xdr:colOff>
      <xdr:row>9</xdr:row>
      <xdr:rowOff>64770</xdr:rowOff>
    </xdr:from>
    <xdr:ext cx="1196340" cy="410433"/>
    <mc:AlternateContent xmlns:mc="http://schemas.openxmlformats.org/markup-compatibility/2006" xmlns:a14="http://schemas.microsoft.com/office/drawing/2010/main">
      <mc:Choice Requires="a14">
        <xdr:sp macro="" textlink="">
          <xdr:nvSpPr>
            <xdr:cNvPr id="3" name="TextBox 2"/>
            <xdr:cNvSpPr txBox="1"/>
          </xdr:nvSpPr>
          <xdr:spPr>
            <a:xfrm>
              <a:off x="4785360" y="1893570"/>
              <a:ext cx="1196340" cy="410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N" sz="1100" b="1" i="1">
                        <a:latin typeface="Cambria Math"/>
                      </a:rPr>
                      <m:t>𝑬</m:t>
                    </m:r>
                    <m:r>
                      <a:rPr lang="en-IN" sz="1100" b="1" i="1">
                        <a:latin typeface="Cambria Math"/>
                      </a:rPr>
                      <m:t>= </m:t>
                    </m:r>
                    <m:f>
                      <m:fPr>
                        <m:ctrlPr>
                          <a:rPr lang="en-IN" sz="1100" b="1" i="1">
                            <a:latin typeface="Cambria Math"/>
                          </a:rPr>
                        </m:ctrlPr>
                      </m:fPr>
                      <m:num>
                        <m:r>
                          <a:rPr lang="en-IN" sz="1100" b="1" i="1">
                            <a:latin typeface="Cambria Math"/>
                          </a:rPr>
                          <m:t>𝑹𝑻</m:t>
                        </m:r>
                        <m:r>
                          <a:rPr lang="en-IN" sz="1100" b="1" i="1">
                            <a:latin typeface="Cambria Math"/>
                          </a:rPr>
                          <m:t> ∗</m:t>
                        </m:r>
                        <m:r>
                          <a:rPr lang="en-IN" sz="1100" b="1" i="1">
                            <a:latin typeface="Cambria Math"/>
                          </a:rPr>
                          <m:t>𝑪𝑻</m:t>
                        </m:r>
                      </m:num>
                      <m:den>
                        <m:r>
                          <a:rPr lang="en-IN" sz="1100" b="1" i="1">
                            <a:latin typeface="Cambria Math"/>
                          </a:rPr>
                          <m:t>𝑮𝑻</m:t>
                        </m:r>
                      </m:den>
                    </m:f>
                  </m:oMath>
                </m:oMathPara>
              </a14:m>
              <a:endParaRPr lang="en-IN" sz="1100" b="1"/>
            </a:p>
          </xdr:txBody>
        </xdr:sp>
      </mc:Choice>
      <mc:Fallback xmlns="">
        <xdr:sp macro="" textlink="">
          <xdr:nvSpPr>
            <xdr:cNvPr id="3" name="TextBox 2"/>
            <xdr:cNvSpPr txBox="1"/>
          </xdr:nvSpPr>
          <xdr:spPr>
            <a:xfrm>
              <a:off x="4785360" y="1893570"/>
              <a:ext cx="1196340" cy="410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b="1" i="0">
                  <a:latin typeface="Cambria Math"/>
                </a:rPr>
                <a:t>𝑬=  (𝑹𝑻 ∗𝑪𝑻)/𝑮𝑻</a:t>
              </a:r>
              <a:endParaRPr lang="en-IN" sz="1100" b="1"/>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workbookViewId="0">
      <selection activeCell="T28" sqref="T28"/>
    </sheetView>
  </sheetViews>
  <sheetFormatPr defaultRowHeight="14.4" x14ac:dyDescent="0.3"/>
  <cols>
    <col min="1" max="1" width="15.21875" customWidth="1"/>
    <col min="2" max="2" width="12.21875" customWidth="1"/>
    <col min="3" max="3" width="10.44140625" customWidth="1"/>
  </cols>
  <sheetData>
    <row r="1" spans="1:9" x14ac:dyDescent="0.3">
      <c r="A1" s="37" t="s">
        <v>16</v>
      </c>
      <c r="B1" s="38"/>
      <c r="C1" s="38"/>
      <c r="D1" s="38"/>
    </row>
    <row r="2" spans="1:9" s="2" customFormat="1" x14ac:dyDescent="0.3">
      <c r="A2" s="27" t="s">
        <v>0</v>
      </c>
      <c r="B2" s="27" t="s">
        <v>1</v>
      </c>
      <c r="E2" s="38"/>
      <c r="F2" s="38"/>
      <c r="G2" s="38"/>
      <c r="H2" s="38"/>
      <c r="I2" s="38"/>
    </row>
    <row r="3" spans="1:9" x14ac:dyDescent="0.3">
      <c r="A3" s="23">
        <v>1</v>
      </c>
      <c r="B3" s="23">
        <v>65</v>
      </c>
      <c r="E3" s="38"/>
      <c r="F3" s="38"/>
      <c r="G3" s="38"/>
      <c r="H3" s="38"/>
      <c r="I3" s="38"/>
    </row>
    <row r="4" spans="1:9" x14ac:dyDescent="0.3">
      <c r="A4" s="23">
        <v>2</v>
      </c>
      <c r="B4" s="23">
        <v>71</v>
      </c>
      <c r="E4" s="38"/>
      <c r="F4" s="38"/>
      <c r="G4" s="38"/>
      <c r="H4" s="38"/>
      <c r="I4" s="38"/>
    </row>
    <row r="5" spans="1:9" x14ac:dyDescent="0.3">
      <c r="A5" s="23">
        <v>3</v>
      </c>
      <c r="B5" s="23">
        <v>64</v>
      </c>
      <c r="E5" s="38"/>
      <c r="F5" s="38"/>
      <c r="G5" s="38"/>
      <c r="H5" s="38"/>
      <c r="I5" s="38"/>
    </row>
    <row r="6" spans="1:9" x14ac:dyDescent="0.3">
      <c r="A6" s="23">
        <v>4</v>
      </c>
      <c r="B6" s="23">
        <v>71</v>
      </c>
      <c r="E6" s="38"/>
      <c r="F6" s="38"/>
      <c r="G6" s="38"/>
      <c r="H6" s="38"/>
      <c r="I6" s="38"/>
    </row>
    <row r="7" spans="1:9" x14ac:dyDescent="0.3">
      <c r="A7" s="23">
        <v>5</v>
      </c>
      <c r="B7" s="23">
        <v>70</v>
      </c>
      <c r="E7" s="38"/>
      <c r="F7" s="38"/>
      <c r="G7" s="38"/>
      <c r="H7" s="38"/>
      <c r="I7" s="38"/>
    </row>
    <row r="8" spans="1:9" x14ac:dyDescent="0.3">
      <c r="A8" s="23">
        <v>6</v>
      </c>
      <c r="B8" s="23">
        <v>69</v>
      </c>
      <c r="E8" s="38"/>
      <c r="F8" s="38"/>
      <c r="G8" s="38"/>
      <c r="H8" s="38"/>
      <c r="I8" s="38"/>
    </row>
    <row r="9" spans="1:9" x14ac:dyDescent="0.3">
      <c r="A9" s="23">
        <v>7</v>
      </c>
      <c r="B9" s="23">
        <v>64</v>
      </c>
      <c r="E9" s="38"/>
      <c r="F9" s="38"/>
      <c r="G9" s="38"/>
      <c r="H9" s="38"/>
      <c r="I9" s="38"/>
    </row>
    <row r="10" spans="1:9" x14ac:dyDescent="0.3">
      <c r="A10" s="23">
        <v>8</v>
      </c>
      <c r="B10" s="23">
        <v>63</v>
      </c>
      <c r="E10" s="38"/>
      <c r="F10" s="38"/>
      <c r="G10" s="38"/>
      <c r="H10" s="38"/>
      <c r="I10" s="38"/>
    </row>
    <row r="11" spans="1:9" x14ac:dyDescent="0.3">
      <c r="A11" s="23">
        <v>9</v>
      </c>
      <c r="B11" s="23">
        <v>67</v>
      </c>
      <c r="E11" s="38"/>
      <c r="F11" s="38"/>
      <c r="G11" s="38"/>
      <c r="H11" s="38"/>
      <c r="I11" s="38"/>
    </row>
    <row r="12" spans="1:9" x14ac:dyDescent="0.3">
      <c r="A12" s="23">
        <v>10</v>
      </c>
      <c r="B12" s="23">
        <v>68</v>
      </c>
      <c r="E12" s="38"/>
      <c r="F12" s="38"/>
      <c r="G12" s="38"/>
      <c r="H12" s="38"/>
      <c r="I12" s="38"/>
    </row>
    <row r="13" spans="1:9" x14ac:dyDescent="0.3">
      <c r="E13" s="38"/>
      <c r="F13" s="38"/>
      <c r="G13" s="38"/>
      <c r="H13" s="38"/>
      <c r="I13" s="38"/>
    </row>
    <row r="14" spans="1:9" ht="28.8" x14ac:dyDescent="0.3">
      <c r="A14" s="28" t="s">
        <v>2</v>
      </c>
      <c r="B14" s="25">
        <f>AVERAGE(B3:B12)</f>
        <v>67.2</v>
      </c>
      <c r="E14" s="38"/>
      <c r="F14" s="38"/>
      <c r="G14" s="38"/>
      <c r="H14" s="38"/>
      <c r="I14" s="38"/>
    </row>
    <row r="15" spans="1:9" x14ac:dyDescent="0.3">
      <c r="E15" s="38"/>
      <c r="F15" s="38"/>
      <c r="G15" s="38"/>
      <c r="H15" s="38"/>
      <c r="I15" s="38"/>
    </row>
    <row r="16" spans="1:9" ht="28.8" x14ac:dyDescent="0.3">
      <c r="A16" s="4" t="s">
        <v>3</v>
      </c>
      <c r="B16">
        <v>7.056</v>
      </c>
    </row>
    <row r="18" spans="1:8" x14ac:dyDescent="0.3">
      <c r="A18" s="25" t="s">
        <v>4</v>
      </c>
      <c r="B18" s="25">
        <f>SQRT(B16)</f>
        <v>2.6563132345414386</v>
      </c>
    </row>
    <row r="20" spans="1:8" x14ac:dyDescent="0.3">
      <c r="A20" s="25" t="s">
        <v>5</v>
      </c>
      <c r="B20" s="25">
        <v>10</v>
      </c>
    </row>
    <row r="22" spans="1:8" x14ac:dyDescent="0.3">
      <c r="A22" s="15" t="s">
        <v>6</v>
      </c>
      <c r="B22" s="39" t="s">
        <v>33</v>
      </c>
      <c r="C22" s="40"/>
      <c r="D22" s="40"/>
    </row>
    <row r="23" spans="1:8" x14ac:dyDescent="0.3">
      <c r="B23" s="39" t="s">
        <v>34</v>
      </c>
      <c r="C23" s="40"/>
      <c r="D23" s="40"/>
    </row>
    <row r="25" spans="1:8" x14ac:dyDescent="0.3">
      <c r="A25" s="7" t="s">
        <v>7</v>
      </c>
      <c r="B25" s="7">
        <f>(B14-69)/(B18/SQRT(B20))</f>
        <v>-2.1428571428571397</v>
      </c>
    </row>
    <row r="27" spans="1:8" x14ac:dyDescent="0.3">
      <c r="A27" t="s">
        <v>8</v>
      </c>
      <c r="B27" s="5">
        <v>0.95</v>
      </c>
    </row>
    <row r="28" spans="1:8" ht="28.8" x14ac:dyDescent="0.3">
      <c r="A28" s="3" t="s">
        <v>9</v>
      </c>
      <c r="B28">
        <v>0.05</v>
      </c>
    </row>
    <row r="30" spans="1:8" ht="57.6" x14ac:dyDescent="0.3">
      <c r="A30" s="8" t="s">
        <v>51</v>
      </c>
      <c r="B30" s="7">
        <v>1.96</v>
      </c>
    </row>
    <row r="32" spans="1:8" x14ac:dyDescent="0.3">
      <c r="A32" s="31" t="s">
        <v>14</v>
      </c>
      <c r="B32" s="41" t="s">
        <v>15</v>
      </c>
      <c r="C32" s="41"/>
      <c r="D32" s="41"/>
      <c r="E32" s="41"/>
      <c r="F32" s="41"/>
      <c r="G32" s="41"/>
      <c r="H32" s="41"/>
    </row>
    <row r="33" spans="1:10" x14ac:dyDescent="0.3">
      <c r="B33" s="41"/>
      <c r="C33" s="41"/>
      <c r="D33" s="41"/>
      <c r="E33" s="41"/>
      <c r="F33" s="41"/>
      <c r="G33" s="41"/>
      <c r="H33" s="41"/>
    </row>
    <row r="34" spans="1:10" x14ac:dyDescent="0.3">
      <c r="B34" s="9"/>
      <c r="C34" s="9"/>
      <c r="D34" s="9"/>
      <c r="E34" s="9"/>
      <c r="F34" s="9"/>
      <c r="G34" s="9"/>
      <c r="H34" s="9"/>
    </row>
    <row r="35" spans="1:10" ht="18" x14ac:dyDescent="0.35">
      <c r="A35" s="42" t="s">
        <v>12</v>
      </c>
      <c r="B35" s="38"/>
      <c r="C35" s="9"/>
      <c r="D35" s="9"/>
      <c r="E35" s="43"/>
      <c r="F35" s="44"/>
      <c r="G35" s="44"/>
      <c r="H35" s="44"/>
      <c r="I35" s="44"/>
      <c r="J35" s="45"/>
    </row>
    <row r="36" spans="1:10" ht="18" customHeight="1" x14ac:dyDescent="0.3">
      <c r="A36" s="52"/>
      <c r="B36" s="53"/>
      <c r="C36" s="54"/>
      <c r="D36" s="9"/>
      <c r="E36" s="46"/>
      <c r="F36" s="47"/>
      <c r="G36" s="47"/>
      <c r="H36" s="47"/>
      <c r="I36" s="47"/>
      <c r="J36" s="48"/>
    </row>
    <row r="37" spans="1:10" ht="18" customHeight="1" x14ac:dyDescent="0.3">
      <c r="A37" s="55"/>
      <c r="B37" s="56"/>
      <c r="C37" s="57"/>
      <c r="D37" s="9"/>
      <c r="E37" s="46"/>
      <c r="F37" s="47"/>
      <c r="G37" s="47"/>
      <c r="H37" s="47"/>
      <c r="I37" s="47"/>
      <c r="J37" s="48"/>
    </row>
    <row r="38" spans="1:10" ht="18" customHeight="1" x14ac:dyDescent="0.3">
      <c r="A38" s="55"/>
      <c r="B38" s="56"/>
      <c r="C38" s="57"/>
      <c r="D38" s="9"/>
      <c r="E38" s="46"/>
      <c r="F38" s="47"/>
      <c r="G38" s="47"/>
      <c r="H38" s="47"/>
      <c r="I38" s="47"/>
      <c r="J38" s="48"/>
    </row>
    <row r="39" spans="1:10" ht="18" customHeight="1" x14ac:dyDescent="0.3">
      <c r="A39" s="55"/>
      <c r="B39" s="56"/>
      <c r="C39" s="57"/>
      <c r="D39" s="9"/>
      <c r="E39" s="46"/>
      <c r="F39" s="47"/>
      <c r="G39" s="47"/>
      <c r="H39" s="47"/>
      <c r="I39" s="47"/>
      <c r="J39" s="48"/>
    </row>
    <row r="40" spans="1:10" x14ac:dyDescent="0.3">
      <c r="A40" s="58"/>
      <c r="B40" s="59"/>
      <c r="C40" s="60"/>
      <c r="E40" s="46"/>
      <c r="F40" s="47"/>
      <c r="G40" s="47"/>
      <c r="H40" s="47"/>
      <c r="I40" s="47"/>
      <c r="J40" s="48"/>
    </row>
    <row r="41" spans="1:10" ht="57.6" x14ac:dyDescent="0.3">
      <c r="A41" s="28" t="s">
        <v>13</v>
      </c>
      <c r="B41" s="25">
        <f>_xlfn.CONFIDENCE.NORM(B28,B18,B20)</f>
        <v>1.6463697470136449</v>
      </c>
      <c r="C41" s="30"/>
      <c r="D41" s="30"/>
      <c r="E41" s="46"/>
      <c r="F41" s="47"/>
      <c r="G41" s="47"/>
      <c r="H41" s="47"/>
      <c r="I41" s="47"/>
      <c r="J41" s="48"/>
    </row>
    <row r="42" spans="1:10" x14ac:dyDescent="0.3">
      <c r="A42" s="28"/>
      <c r="B42" s="25"/>
      <c r="C42" s="10"/>
      <c r="D42" s="10"/>
      <c r="E42" s="46"/>
      <c r="F42" s="47"/>
      <c r="G42" s="47"/>
      <c r="H42" s="47"/>
      <c r="I42" s="47"/>
      <c r="J42" s="48"/>
    </row>
    <row r="43" spans="1:10" ht="58.8" customHeight="1" x14ac:dyDescent="0.3">
      <c r="A43" s="29" t="s">
        <v>10</v>
      </c>
      <c r="B43">
        <f>B14-B41</f>
        <v>65.553630252986352</v>
      </c>
      <c r="C43" s="28" t="s">
        <v>11</v>
      </c>
      <c r="D43">
        <f>B14+B41</f>
        <v>68.846369747013654</v>
      </c>
      <c r="E43" s="49"/>
      <c r="F43" s="50"/>
      <c r="G43" s="50"/>
      <c r="H43" s="50"/>
      <c r="I43" s="50"/>
      <c r="J43" s="51"/>
    </row>
    <row r="45" spans="1:10" ht="14.4" customHeight="1" x14ac:dyDescent="0.3">
      <c r="A45" s="36" t="s">
        <v>146</v>
      </c>
      <c r="B45" s="36"/>
      <c r="C45" s="36"/>
      <c r="D45" s="36"/>
      <c r="E45" s="36"/>
      <c r="F45" s="36"/>
      <c r="G45" s="36"/>
    </row>
    <row r="46" spans="1:10" x14ac:dyDescent="0.3">
      <c r="A46" s="36"/>
      <c r="B46" s="36"/>
      <c r="C46" s="36"/>
      <c r="D46" s="36"/>
      <c r="E46" s="36"/>
      <c r="F46" s="36"/>
      <c r="G46" s="36"/>
    </row>
  </sheetData>
  <mergeCells count="9">
    <mergeCell ref="A45:G46"/>
    <mergeCell ref="A1:D1"/>
    <mergeCell ref="B22:D22"/>
    <mergeCell ref="B23:D23"/>
    <mergeCell ref="B32:H33"/>
    <mergeCell ref="A35:B35"/>
    <mergeCell ref="E2:I15"/>
    <mergeCell ref="E35:J43"/>
    <mergeCell ref="A36:C40"/>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opLeftCell="A8" workbookViewId="0">
      <selection activeCell="B35" sqref="B35"/>
    </sheetView>
  </sheetViews>
  <sheetFormatPr defaultRowHeight="14.4" x14ac:dyDescent="0.3"/>
  <cols>
    <col min="1" max="1" width="12.6640625" customWidth="1"/>
    <col min="2" max="2" width="10.5546875" customWidth="1"/>
    <col min="3" max="3" width="10.109375" customWidth="1"/>
  </cols>
  <sheetData>
    <row r="1" spans="1:9" x14ac:dyDescent="0.3">
      <c r="A1" s="37" t="s">
        <v>120</v>
      </c>
      <c r="B1" s="38"/>
      <c r="C1" s="38"/>
      <c r="D1" s="38"/>
      <c r="E1" s="38"/>
    </row>
    <row r="3" spans="1:9" x14ac:dyDescent="0.3">
      <c r="A3" s="97" t="s">
        <v>133</v>
      </c>
      <c r="B3" s="82" t="s">
        <v>134</v>
      </c>
      <c r="C3" s="82"/>
      <c r="D3" s="91" t="s">
        <v>102</v>
      </c>
    </row>
    <row r="4" spans="1:9" x14ac:dyDescent="0.3">
      <c r="A4" s="97"/>
      <c r="B4" s="12" t="s">
        <v>135</v>
      </c>
      <c r="C4" s="12" t="s">
        <v>136</v>
      </c>
      <c r="D4" s="91"/>
    </row>
    <row r="5" spans="1:9" x14ac:dyDescent="0.3">
      <c r="A5" s="12" t="s">
        <v>137</v>
      </c>
      <c r="B5" s="13">
        <v>40</v>
      </c>
      <c r="C5" s="13">
        <v>35</v>
      </c>
      <c r="D5" s="13">
        <f>SUM(B5:C5)</f>
        <v>75</v>
      </c>
    </row>
    <row r="6" spans="1:9" x14ac:dyDescent="0.3">
      <c r="A6" s="12" t="s">
        <v>138</v>
      </c>
      <c r="B6" s="13">
        <v>40</v>
      </c>
      <c r="C6" s="13">
        <v>85</v>
      </c>
      <c r="D6" s="13">
        <f>SUM(B6:C6)</f>
        <v>125</v>
      </c>
    </row>
    <row r="7" spans="1:9" x14ac:dyDescent="0.3">
      <c r="A7" s="12" t="s">
        <v>102</v>
      </c>
      <c r="B7" s="13">
        <f>SUM(B5:B6)</f>
        <v>80</v>
      </c>
      <c r="C7" s="13">
        <f>SUM(C5:C6)</f>
        <v>120</v>
      </c>
      <c r="D7" s="13">
        <f>SUM(D5:D6)</f>
        <v>200</v>
      </c>
    </row>
    <row r="9" spans="1:9" ht="28.8" x14ac:dyDescent="0.3">
      <c r="A9" s="12" t="s">
        <v>103</v>
      </c>
      <c r="B9" s="18" t="s">
        <v>104</v>
      </c>
      <c r="C9" s="18" t="s">
        <v>105</v>
      </c>
      <c r="D9" s="12" t="s">
        <v>60</v>
      </c>
      <c r="E9" s="82"/>
      <c r="F9" s="82"/>
    </row>
    <row r="10" spans="1:9" x14ac:dyDescent="0.3">
      <c r="A10" s="13">
        <v>1</v>
      </c>
      <c r="B10" s="13">
        <v>40</v>
      </c>
      <c r="C10" s="13">
        <f>(D5*B7)/D7</f>
        <v>30</v>
      </c>
      <c r="D10" s="13">
        <f>(B10-C10)^2</f>
        <v>100</v>
      </c>
      <c r="E10" s="89">
        <f>D10/C10</f>
        <v>3.3333333333333335</v>
      </c>
      <c r="F10" s="89"/>
    </row>
    <row r="11" spans="1:9" x14ac:dyDescent="0.3">
      <c r="A11" s="13">
        <v>2</v>
      </c>
      <c r="B11" s="13">
        <v>40</v>
      </c>
      <c r="C11" s="13">
        <f>(D6*B7)/D7</f>
        <v>50</v>
      </c>
      <c r="D11" s="13">
        <f t="shared" ref="D11:D13" si="0">(B11-C11)^2</f>
        <v>100</v>
      </c>
      <c r="E11" s="89">
        <f t="shared" ref="E11:E13" si="1">D11/C11</f>
        <v>2</v>
      </c>
      <c r="F11" s="89"/>
      <c r="H11" s="62"/>
      <c r="I11" s="64"/>
    </row>
    <row r="12" spans="1:9" x14ac:dyDescent="0.3">
      <c r="A12" s="13">
        <v>3</v>
      </c>
      <c r="B12" s="13">
        <v>35</v>
      </c>
      <c r="C12" s="13">
        <f>(D5*C7)/D7</f>
        <v>45</v>
      </c>
      <c r="D12" s="13">
        <f t="shared" si="0"/>
        <v>100</v>
      </c>
      <c r="E12" s="89">
        <f t="shared" si="1"/>
        <v>2.2222222222222223</v>
      </c>
      <c r="F12" s="89"/>
      <c r="H12" s="78"/>
      <c r="I12" s="69"/>
    </row>
    <row r="13" spans="1:9" x14ac:dyDescent="0.3">
      <c r="A13" s="13">
        <v>4</v>
      </c>
      <c r="B13" s="13">
        <v>85</v>
      </c>
      <c r="C13" s="13">
        <f>(D6*C7)/D7</f>
        <v>75</v>
      </c>
      <c r="D13" s="13">
        <f t="shared" si="0"/>
        <v>100</v>
      </c>
      <c r="E13" s="89">
        <f t="shared" si="1"/>
        <v>1.3333333333333333</v>
      </c>
      <c r="F13" s="89"/>
    </row>
    <row r="14" spans="1:9" x14ac:dyDescent="0.3">
      <c r="A14" s="13"/>
      <c r="B14" s="13"/>
      <c r="C14" s="92" t="s">
        <v>128</v>
      </c>
      <c r="D14" s="92"/>
      <c r="E14" s="90">
        <f>SUM(E10:F13)</f>
        <v>8.8888888888888893</v>
      </c>
      <c r="F14" s="90"/>
    </row>
    <row r="16" spans="1:9" x14ac:dyDescent="0.3">
      <c r="A16" s="35" t="s">
        <v>31</v>
      </c>
      <c r="B16" s="95" t="s">
        <v>139</v>
      </c>
      <c r="C16" s="96"/>
      <c r="D16" s="96"/>
      <c r="E16" s="96"/>
      <c r="F16" s="96"/>
      <c r="G16" s="96"/>
      <c r="H16" s="96"/>
      <c r="I16" s="96"/>
    </row>
    <row r="17" spans="1:10" x14ac:dyDescent="0.3">
      <c r="B17" s="96"/>
      <c r="C17" s="96"/>
      <c r="D17" s="96"/>
      <c r="E17" s="96"/>
      <c r="F17" s="96"/>
      <c r="G17" s="96"/>
      <c r="H17" s="96"/>
      <c r="I17" s="96"/>
    </row>
    <row r="18" spans="1:10" x14ac:dyDescent="0.3">
      <c r="B18" s="95" t="s">
        <v>140</v>
      </c>
      <c r="C18" s="96"/>
      <c r="D18" s="96"/>
      <c r="E18" s="96"/>
      <c r="F18" s="96"/>
      <c r="G18" s="96"/>
      <c r="H18" s="96"/>
      <c r="I18" s="96"/>
    </row>
    <row r="19" spans="1:10" x14ac:dyDescent="0.3">
      <c r="B19" s="96"/>
      <c r="C19" s="96"/>
      <c r="D19" s="96"/>
      <c r="E19" s="96"/>
      <c r="F19" s="96"/>
      <c r="G19" s="96"/>
      <c r="H19" s="96"/>
      <c r="I19" s="96"/>
    </row>
    <row r="21" spans="1:10" ht="28.8" x14ac:dyDescent="0.3">
      <c r="A21" s="3" t="s">
        <v>61</v>
      </c>
      <c r="B21" s="1">
        <v>0.05</v>
      </c>
    </row>
    <row r="23" spans="1:10" x14ac:dyDescent="0.3">
      <c r="A23" t="s">
        <v>62</v>
      </c>
      <c r="B23" t="s">
        <v>131</v>
      </c>
      <c r="C23">
        <f>(2-1)*(2-1)</f>
        <v>1</v>
      </c>
    </row>
    <row r="25" spans="1:10" x14ac:dyDescent="0.3">
      <c r="A25" s="70" t="s">
        <v>142</v>
      </c>
      <c r="B25" s="70"/>
      <c r="C25" s="87">
        <f>CHIINV(B21,C23)</f>
        <v>3.8414588206941236</v>
      </c>
    </row>
    <row r="26" spans="1:10" x14ac:dyDescent="0.3">
      <c r="A26" s="70"/>
      <c r="B26" s="70"/>
      <c r="C26" s="87"/>
    </row>
    <row r="27" spans="1:10" x14ac:dyDescent="0.3">
      <c r="A27" s="70"/>
      <c r="B27" s="70"/>
      <c r="C27" s="87"/>
    </row>
    <row r="29" spans="1:10" ht="14.4" customHeight="1" x14ac:dyDescent="0.3">
      <c r="A29" s="17" t="s">
        <v>143</v>
      </c>
      <c r="B29" s="36" t="s">
        <v>152</v>
      </c>
      <c r="C29" s="36"/>
      <c r="D29" s="36"/>
      <c r="E29" s="36"/>
      <c r="F29" s="36"/>
      <c r="G29" s="36"/>
      <c r="H29" s="36"/>
      <c r="I29" s="36"/>
      <c r="J29" s="36"/>
    </row>
    <row r="30" spans="1:10" x14ac:dyDescent="0.3">
      <c r="B30" s="36"/>
      <c r="C30" s="36"/>
      <c r="D30" s="36"/>
      <c r="E30" s="36"/>
      <c r="F30" s="36"/>
      <c r="G30" s="36"/>
      <c r="H30" s="36"/>
      <c r="I30" s="36"/>
      <c r="J30" s="36"/>
    </row>
    <row r="31" spans="1:10" x14ac:dyDescent="0.3">
      <c r="B31" s="36"/>
      <c r="C31" s="36"/>
      <c r="D31" s="36"/>
      <c r="E31" s="36"/>
      <c r="F31" s="36"/>
      <c r="G31" s="36"/>
      <c r="H31" s="36"/>
      <c r="I31" s="36"/>
      <c r="J31" s="36"/>
    </row>
    <row r="32" spans="1:10" x14ac:dyDescent="0.3">
      <c r="B32" s="36"/>
      <c r="C32" s="36"/>
      <c r="D32" s="36"/>
      <c r="E32" s="36"/>
      <c r="F32" s="36"/>
      <c r="G32" s="36"/>
      <c r="H32" s="36"/>
      <c r="I32" s="36"/>
      <c r="J32" s="36"/>
    </row>
    <row r="33" spans="1:10" s="25" customFormat="1" x14ac:dyDescent="0.3">
      <c r="B33" s="26"/>
      <c r="C33" s="26"/>
      <c r="D33" s="26"/>
      <c r="E33" s="26"/>
      <c r="F33" s="26"/>
      <c r="G33" s="26"/>
      <c r="H33" s="26"/>
      <c r="I33" s="26"/>
      <c r="J33" s="26"/>
    </row>
    <row r="34" spans="1:10" x14ac:dyDescent="0.3">
      <c r="A34" t="s">
        <v>116</v>
      </c>
      <c r="B34">
        <f>_xlfn.CHISQ.TEST(B10:B13,C10:C13)</f>
        <v>3.0805233780489633E-2</v>
      </c>
    </row>
    <row r="36" spans="1:10" x14ac:dyDescent="0.3">
      <c r="A36" s="17" t="s">
        <v>144</v>
      </c>
      <c r="B36" s="98" t="s">
        <v>145</v>
      </c>
      <c r="C36" s="98"/>
      <c r="D36" s="98"/>
      <c r="E36" s="98"/>
      <c r="F36" s="98"/>
      <c r="G36" s="98"/>
      <c r="H36" s="98"/>
      <c r="I36" s="98"/>
    </row>
  </sheetData>
  <mergeCells count="18">
    <mergeCell ref="B36:I36"/>
    <mergeCell ref="B29:J32"/>
    <mergeCell ref="A1:E1"/>
    <mergeCell ref="B18:I19"/>
    <mergeCell ref="A25:B27"/>
    <mergeCell ref="C25:C27"/>
    <mergeCell ref="E12:F12"/>
    <mergeCell ref="E13:F13"/>
    <mergeCell ref="E14:F14"/>
    <mergeCell ref="H11:I12"/>
    <mergeCell ref="C14:D14"/>
    <mergeCell ref="B16:I17"/>
    <mergeCell ref="B3:C3"/>
    <mergeCell ref="A3:A4"/>
    <mergeCell ref="D3:D4"/>
    <mergeCell ref="E9:F9"/>
    <mergeCell ref="E10:F10"/>
    <mergeCell ref="E11:F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topLeftCell="A2" workbookViewId="0">
      <selection activeCell="B25" sqref="B25"/>
    </sheetView>
  </sheetViews>
  <sheetFormatPr defaultRowHeight="14.4" x14ac:dyDescent="0.3"/>
  <cols>
    <col min="1" max="1" width="13.109375" bestFit="1" customWidth="1"/>
    <col min="7" max="7" width="10.109375" customWidth="1"/>
  </cols>
  <sheetData>
    <row r="1" spans="1:11" x14ac:dyDescent="0.3">
      <c r="A1" s="37" t="s">
        <v>17</v>
      </c>
      <c r="B1" s="38"/>
      <c r="C1" s="38"/>
      <c r="D1" s="38"/>
      <c r="E1" s="38"/>
    </row>
    <row r="2" spans="1:11" x14ac:dyDescent="0.3">
      <c r="F2" s="62"/>
      <c r="G2" s="63"/>
      <c r="H2" s="63"/>
      <c r="I2" s="63"/>
      <c r="J2" s="63"/>
      <c r="K2" s="64"/>
    </row>
    <row r="3" spans="1:11" x14ac:dyDescent="0.3">
      <c r="A3" s="12"/>
      <c r="B3" s="12" t="s">
        <v>18</v>
      </c>
      <c r="C3" s="12" t="s">
        <v>19</v>
      </c>
      <c r="F3" s="65"/>
      <c r="G3" s="66"/>
      <c r="H3" s="66"/>
      <c r="I3" s="66"/>
      <c r="J3" s="66"/>
      <c r="K3" s="67"/>
    </row>
    <row r="4" spans="1:11" x14ac:dyDescent="0.3">
      <c r="A4" s="12" t="s">
        <v>20</v>
      </c>
      <c r="B4" s="13" t="s">
        <v>23</v>
      </c>
      <c r="C4" s="13" t="s">
        <v>24</v>
      </c>
      <c r="F4" s="65"/>
      <c r="G4" s="66"/>
      <c r="H4" s="66"/>
      <c r="I4" s="66"/>
      <c r="J4" s="66"/>
      <c r="K4" s="67"/>
    </row>
    <row r="5" spans="1:11" x14ac:dyDescent="0.3">
      <c r="A5" s="12" t="s">
        <v>21</v>
      </c>
      <c r="B5" s="13" t="s">
        <v>25</v>
      </c>
      <c r="C5" s="13" t="s">
        <v>27</v>
      </c>
      <c r="F5" s="65"/>
      <c r="G5" s="66"/>
      <c r="H5" s="66"/>
      <c r="I5" s="66"/>
      <c r="J5" s="66"/>
      <c r="K5" s="67"/>
    </row>
    <row r="6" spans="1:11" x14ac:dyDescent="0.3">
      <c r="A6" s="12" t="s">
        <v>22</v>
      </c>
      <c r="B6" s="14" t="s">
        <v>28</v>
      </c>
      <c r="C6" s="13" t="s">
        <v>30</v>
      </c>
      <c r="F6" s="65"/>
      <c r="G6" s="66"/>
      <c r="H6" s="66"/>
      <c r="I6" s="66"/>
      <c r="J6" s="66"/>
      <c r="K6" s="67"/>
    </row>
    <row r="7" spans="1:11" x14ac:dyDescent="0.3">
      <c r="A7" s="25"/>
      <c r="F7" s="65"/>
      <c r="G7" s="66"/>
      <c r="H7" s="66"/>
      <c r="I7" s="66"/>
      <c r="J7" s="66"/>
      <c r="K7" s="67"/>
    </row>
    <row r="8" spans="1:11" x14ac:dyDescent="0.3">
      <c r="A8" s="33" t="s">
        <v>147</v>
      </c>
      <c r="B8" s="24" t="s">
        <v>38</v>
      </c>
      <c r="C8" s="34">
        <v>10</v>
      </c>
      <c r="D8" s="24" t="s">
        <v>39</v>
      </c>
      <c r="E8" s="34">
        <v>12</v>
      </c>
      <c r="F8" s="66"/>
      <c r="G8" s="66"/>
      <c r="H8" s="66"/>
      <c r="I8" s="66"/>
      <c r="J8" s="66"/>
      <c r="K8" s="67"/>
    </row>
    <row r="9" spans="1:11" x14ac:dyDescent="0.3">
      <c r="A9" s="25"/>
      <c r="B9" s="24" t="s">
        <v>26</v>
      </c>
      <c r="C9" s="34">
        <v>20</v>
      </c>
      <c r="D9" s="24" t="s">
        <v>40</v>
      </c>
      <c r="E9" s="34">
        <v>27</v>
      </c>
      <c r="F9" s="68"/>
      <c r="G9" s="68"/>
      <c r="H9" s="68"/>
      <c r="I9" s="68"/>
      <c r="J9" s="68"/>
      <c r="K9" s="69"/>
    </row>
    <row r="10" spans="1:11" x14ac:dyDescent="0.3">
      <c r="B10" s="24" t="s">
        <v>29</v>
      </c>
      <c r="C10" s="34">
        <v>8</v>
      </c>
      <c r="D10" s="24" t="s">
        <v>41</v>
      </c>
      <c r="E10" s="34">
        <v>6</v>
      </c>
    </row>
    <row r="12" spans="1:11" x14ac:dyDescent="0.3">
      <c r="A12" s="32" t="s">
        <v>31</v>
      </c>
      <c r="B12" s="39" t="s">
        <v>42</v>
      </c>
      <c r="C12" s="40"/>
      <c r="D12" s="40"/>
      <c r="E12" s="40"/>
      <c r="F12" s="40"/>
      <c r="G12" s="40"/>
    </row>
    <row r="13" spans="1:11" x14ac:dyDescent="0.3">
      <c r="B13" s="39" t="s">
        <v>32</v>
      </c>
      <c r="C13" s="40"/>
      <c r="D13" s="40"/>
      <c r="E13" s="40"/>
      <c r="F13" s="40"/>
      <c r="G13" s="40"/>
    </row>
    <row r="15" spans="1:11" ht="28.8" x14ac:dyDescent="0.3">
      <c r="A15" s="3" t="s">
        <v>35</v>
      </c>
      <c r="B15">
        <v>0.05</v>
      </c>
    </row>
    <row r="17" spans="1:7" x14ac:dyDescent="0.3">
      <c r="A17" s="61" t="s">
        <v>36</v>
      </c>
      <c r="B17" s="61"/>
      <c r="C17" s="61"/>
      <c r="D17" s="16">
        <v>1.645</v>
      </c>
    </row>
    <row r="19" spans="1:7" x14ac:dyDescent="0.3">
      <c r="A19" t="s">
        <v>37</v>
      </c>
      <c r="B19">
        <f>C9-E9</f>
        <v>-7</v>
      </c>
    </row>
    <row r="20" spans="1:7" x14ac:dyDescent="0.3">
      <c r="A20" s="11" t="s">
        <v>43</v>
      </c>
      <c r="B20">
        <v>0</v>
      </c>
      <c r="C20" s="38" t="s">
        <v>44</v>
      </c>
      <c r="D20" s="38"/>
      <c r="E20" s="38"/>
    </row>
    <row r="21" spans="1:7" x14ac:dyDescent="0.3">
      <c r="A21" s="11" t="s">
        <v>46</v>
      </c>
      <c r="B21">
        <f>B19-B20</f>
        <v>-7</v>
      </c>
      <c r="C21" s="6"/>
      <c r="D21" s="6"/>
      <c r="E21" s="6"/>
    </row>
    <row r="22" spans="1:7" x14ac:dyDescent="0.3">
      <c r="A22" t="s">
        <v>45</v>
      </c>
      <c r="B22">
        <f>SQRT((C10^2/C8)+(E10^2/E8))</f>
        <v>3.0659419433511785</v>
      </c>
    </row>
    <row r="24" spans="1:7" x14ac:dyDescent="0.3">
      <c r="A24" s="16" t="s">
        <v>7</v>
      </c>
      <c r="B24" s="16">
        <f>B21/B22</f>
        <v>-2.2831482556870477</v>
      </c>
    </row>
    <row r="26" spans="1:7" ht="14.4" customHeight="1" x14ac:dyDescent="0.3">
      <c r="A26" s="17" t="s">
        <v>14</v>
      </c>
      <c r="B26" s="36" t="s">
        <v>47</v>
      </c>
      <c r="C26" s="41"/>
      <c r="D26" s="41"/>
      <c r="E26" s="41"/>
      <c r="F26" s="41"/>
      <c r="G26" s="41"/>
    </row>
    <row r="27" spans="1:7" x14ac:dyDescent="0.3">
      <c r="B27" s="41"/>
      <c r="C27" s="41"/>
      <c r="D27" s="41"/>
      <c r="E27" s="41"/>
      <c r="F27" s="41"/>
      <c r="G27" s="41"/>
    </row>
    <row r="28" spans="1:7" x14ac:dyDescent="0.3">
      <c r="B28" s="41"/>
      <c r="C28" s="41"/>
      <c r="D28" s="41"/>
      <c r="E28" s="41"/>
      <c r="F28" s="41"/>
      <c r="G28" s="41"/>
    </row>
  </sheetData>
  <mergeCells count="7">
    <mergeCell ref="B26:G28"/>
    <mergeCell ref="A1:E1"/>
    <mergeCell ref="B12:G12"/>
    <mergeCell ref="B13:G13"/>
    <mergeCell ref="A17:C17"/>
    <mergeCell ref="C20:E20"/>
    <mergeCell ref="F2:K9"/>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H7" sqref="H7"/>
    </sheetView>
  </sheetViews>
  <sheetFormatPr defaultRowHeight="14.4" x14ac:dyDescent="0.3"/>
  <cols>
    <col min="1" max="1" width="13.88671875" bestFit="1" customWidth="1"/>
    <col min="2" max="2" width="9.6640625" bestFit="1" customWidth="1"/>
  </cols>
  <sheetData>
    <row r="1" spans="1:8" x14ac:dyDescent="0.3">
      <c r="A1" s="37" t="s">
        <v>71</v>
      </c>
      <c r="B1" s="37"/>
      <c r="C1" s="37"/>
    </row>
    <row r="3" spans="1:8" x14ac:dyDescent="0.3">
      <c r="A3" s="12" t="s">
        <v>48</v>
      </c>
      <c r="B3" s="13">
        <v>20</v>
      </c>
    </row>
    <row r="4" spans="1:8" x14ac:dyDescent="0.3">
      <c r="A4" s="12" t="s">
        <v>49</v>
      </c>
      <c r="B4" s="13">
        <v>42</v>
      </c>
    </row>
    <row r="5" spans="1:8" x14ac:dyDescent="0.3">
      <c r="A5" s="12" t="s">
        <v>50</v>
      </c>
      <c r="B5" s="13">
        <v>6</v>
      </c>
    </row>
    <row r="7" spans="1:8" x14ac:dyDescent="0.3">
      <c r="A7" s="17" t="s">
        <v>6</v>
      </c>
      <c r="B7" s="15" t="s">
        <v>55</v>
      </c>
    </row>
    <row r="8" spans="1:8" x14ac:dyDescent="0.3">
      <c r="B8" s="15" t="s">
        <v>56</v>
      </c>
    </row>
    <row r="10" spans="1:8" ht="28.8" x14ac:dyDescent="0.3">
      <c r="A10" s="3" t="s">
        <v>35</v>
      </c>
      <c r="B10">
        <v>0.05</v>
      </c>
    </row>
    <row r="11" spans="1:8" x14ac:dyDescent="0.3">
      <c r="A11" s="3"/>
    </row>
    <row r="12" spans="1:8" ht="14.4" customHeight="1" x14ac:dyDescent="0.3">
      <c r="A12" s="70" t="s">
        <v>72</v>
      </c>
      <c r="B12" s="70"/>
      <c r="C12" s="70"/>
      <c r="D12" s="71">
        <v>2.09</v>
      </c>
    </row>
    <row r="13" spans="1:8" ht="14.4" customHeight="1" x14ac:dyDescent="0.3">
      <c r="A13" s="70"/>
      <c r="B13" s="70"/>
      <c r="C13" s="70"/>
      <c r="D13" s="71"/>
      <c r="F13">
        <f>_xlfn.T.INV(B10,19)</f>
        <v>-1.7291328115213698</v>
      </c>
      <c r="H13">
        <f>_xlfn.T.INV.2T(B10,19)</f>
        <v>2.0930240544083096</v>
      </c>
    </row>
    <row r="15" spans="1:8" x14ac:dyDescent="0.3">
      <c r="A15" t="s">
        <v>46</v>
      </c>
      <c r="B15">
        <f>B4-44</f>
        <v>-2</v>
      </c>
    </row>
    <row r="16" spans="1:8" x14ac:dyDescent="0.3">
      <c r="A16" t="s">
        <v>45</v>
      </c>
      <c r="B16">
        <f>B5/(SQRT(B3-1))</f>
        <v>1.3764944032233704</v>
      </c>
    </row>
    <row r="18" spans="1:8" x14ac:dyDescent="0.3">
      <c r="A18" s="16" t="s">
        <v>52</v>
      </c>
      <c r="B18" s="16">
        <f>B15/B16</f>
        <v>-1.4529663145135581</v>
      </c>
    </row>
    <row r="20" spans="1:8" ht="14.4" customHeight="1" x14ac:dyDescent="0.3">
      <c r="A20" s="17" t="s">
        <v>53</v>
      </c>
      <c r="B20" s="36" t="s">
        <v>54</v>
      </c>
      <c r="C20" s="41"/>
      <c r="D20" s="41"/>
      <c r="E20" s="41"/>
      <c r="F20" s="41"/>
      <c r="G20" s="41"/>
      <c r="H20" s="41"/>
    </row>
    <row r="21" spans="1:8" x14ac:dyDescent="0.3">
      <c r="B21" s="41"/>
      <c r="C21" s="41"/>
      <c r="D21" s="41"/>
      <c r="E21" s="41"/>
      <c r="F21" s="41"/>
      <c r="G21" s="41"/>
      <c r="H21" s="41"/>
    </row>
    <row r="22" spans="1:8" x14ac:dyDescent="0.3">
      <c r="B22" s="41"/>
      <c r="C22" s="41"/>
      <c r="D22" s="41"/>
      <c r="E22" s="41"/>
      <c r="F22" s="41"/>
      <c r="G22" s="41"/>
      <c r="H22" s="41"/>
    </row>
  </sheetData>
  <mergeCells count="4">
    <mergeCell ref="A1:C1"/>
    <mergeCell ref="B20:H22"/>
    <mergeCell ref="A12:C13"/>
    <mergeCell ref="D12:D1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topLeftCell="A5" workbookViewId="0">
      <selection activeCell="A34" sqref="A34:I34"/>
    </sheetView>
  </sheetViews>
  <sheetFormatPr defaultRowHeight="14.4" x14ac:dyDescent="0.3"/>
  <cols>
    <col min="1" max="1" width="11" customWidth="1"/>
    <col min="2" max="2" width="11.21875" customWidth="1"/>
    <col min="3" max="3" width="10.5546875" customWidth="1"/>
    <col min="4" max="4" width="9.88671875" customWidth="1"/>
    <col min="5" max="5" width="8.88671875" customWidth="1"/>
  </cols>
  <sheetData>
    <row r="1" spans="1:9" x14ac:dyDescent="0.3">
      <c r="A1" s="37" t="s">
        <v>66</v>
      </c>
      <c r="B1" s="38"/>
      <c r="C1" s="38"/>
      <c r="D1" s="38"/>
      <c r="E1" s="38"/>
    </row>
    <row r="3" spans="1:9" ht="43.2" customHeight="1" x14ac:dyDescent="0.3">
      <c r="A3" s="12" t="s">
        <v>57</v>
      </c>
      <c r="B3" s="18" t="s">
        <v>58</v>
      </c>
      <c r="C3" s="18" t="s">
        <v>59</v>
      </c>
      <c r="D3" s="19" t="s">
        <v>60</v>
      </c>
      <c r="E3" s="77"/>
      <c r="F3" s="77"/>
    </row>
    <row r="4" spans="1:9" x14ac:dyDescent="0.3">
      <c r="A4" s="13">
        <v>1</v>
      </c>
      <c r="B4" s="13">
        <v>11</v>
      </c>
      <c r="C4" s="13">
        <v>12</v>
      </c>
      <c r="D4" s="13">
        <f>(B4-C4)^2</f>
        <v>1</v>
      </c>
      <c r="E4" s="72">
        <f>D4/C4</f>
        <v>8.3333333333333329E-2</v>
      </c>
      <c r="F4" s="72"/>
    </row>
    <row r="5" spans="1:9" x14ac:dyDescent="0.3">
      <c r="A5" s="13">
        <v>2</v>
      </c>
      <c r="B5" s="13">
        <v>14</v>
      </c>
      <c r="C5" s="13">
        <v>12</v>
      </c>
      <c r="D5" s="13">
        <f t="shared" ref="D5:D13" si="0">(B5-C5)^2</f>
        <v>4</v>
      </c>
      <c r="E5" s="72">
        <f t="shared" ref="E5:E13" si="1">D5/C5</f>
        <v>0.33333333333333331</v>
      </c>
      <c r="F5" s="72"/>
    </row>
    <row r="6" spans="1:9" x14ac:dyDescent="0.3">
      <c r="A6" s="13">
        <v>3</v>
      </c>
      <c r="B6" s="13">
        <v>13</v>
      </c>
      <c r="C6" s="13">
        <v>12</v>
      </c>
      <c r="D6" s="13">
        <f t="shared" si="0"/>
        <v>1</v>
      </c>
      <c r="E6" s="72">
        <f t="shared" si="1"/>
        <v>8.3333333333333329E-2</v>
      </c>
      <c r="F6" s="72"/>
    </row>
    <row r="7" spans="1:9" x14ac:dyDescent="0.3">
      <c r="A7" s="13">
        <v>4</v>
      </c>
      <c r="B7" s="13">
        <v>12</v>
      </c>
      <c r="C7" s="13">
        <v>12</v>
      </c>
      <c r="D7" s="13">
        <f t="shared" si="0"/>
        <v>0</v>
      </c>
      <c r="E7" s="72">
        <f t="shared" si="1"/>
        <v>0</v>
      </c>
      <c r="F7" s="72"/>
    </row>
    <row r="8" spans="1:9" x14ac:dyDescent="0.3">
      <c r="A8" s="13">
        <v>5</v>
      </c>
      <c r="B8" s="13">
        <v>13</v>
      </c>
      <c r="C8" s="13">
        <v>12</v>
      </c>
      <c r="D8" s="13">
        <f t="shared" si="0"/>
        <v>1</v>
      </c>
      <c r="E8" s="72">
        <f t="shared" si="1"/>
        <v>8.3333333333333329E-2</v>
      </c>
      <c r="F8" s="72"/>
    </row>
    <row r="9" spans="1:9" x14ac:dyDescent="0.3">
      <c r="A9" s="13">
        <v>6</v>
      </c>
      <c r="B9" s="13">
        <v>12</v>
      </c>
      <c r="C9" s="13">
        <v>12</v>
      </c>
      <c r="D9" s="13">
        <f t="shared" si="0"/>
        <v>0</v>
      </c>
      <c r="E9" s="72">
        <f t="shared" si="1"/>
        <v>0</v>
      </c>
      <c r="F9" s="72"/>
    </row>
    <row r="10" spans="1:9" x14ac:dyDescent="0.3">
      <c r="A10" s="13">
        <v>7</v>
      </c>
      <c r="B10" s="13">
        <v>13</v>
      </c>
      <c r="C10" s="13">
        <v>12</v>
      </c>
      <c r="D10" s="13">
        <f t="shared" si="0"/>
        <v>1</v>
      </c>
      <c r="E10" s="72">
        <f t="shared" si="1"/>
        <v>8.3333333333333329E-2</v>
      </c>
      <c r="F10" s="72"/>
    </row>
    <row r="11" spans="1:9" x14ac:dyDescent="0.3">
      <c r="A11" s="13">
        <v>8</v>
      </c>
      <c r="B11" s="13">
        <v>14</v>
      </c>
      <c r="C11" s="13">
        <v>12</v>
      </c>
      <c r="D11" s="13">
        <f t="shared" si="0"/>
        <v>4</v>
      </c>
      <c r="E11" s="72">
        <f t="shared" si="1"/>
        <v>0.33333333333333331</v>
      </c>
      <c r="F11" s="72"/>
    </row>
    <row r="12" spans="1:9" x14ac:dyDescent="0.3">
      <c r="A12" s="13">
        <v>9</v>
      </c>
      <c r="B12" s="13">
        <v>11</v>
      </c>
      <c r="C12" s="13">
        <v>12</v>
      </c>
      <c r="D12" s="13">
        <f t="shared" si="0"/>
        <v>1</v>
      </c>
      <c r="E12" s="72">
        <f t="shared" si="1"/>
        <v>8.3333333333333329E-2</v>
      </c>
      <c r="F12" s="72"/>
    </row>
    <row r="13" spans="1:9" x14ac:dyDescent="0.3">
      <c r="A13" s="13">
        <v>10</v>
      </c>
      <c r="B13" s="13">
        <v>12</v>
      </c>
      <c r="C13" s="13">
        <v>12</v>
      </c>
      <c r="D13" s="13">
        <f t="shared" si="0"/>
        <v>0</v>
      </c>
      <c r="E13" s="72">
        <f t="shared" si="1"/>
        <v>0</v>
      </c>
      <c r="F13" s="72"/>
    </row>
    <row r="14" spans="1:9" x14ac:dyDescent="0.3">
      <c r="D14" s="20"/>
      <c r="E14" s="76">
        <f>SUM(E4:F13)</f>
        <v>1.0833333333333333</v>
      </c>
      <c r="F14" s="76"/>
    </row>
    <row r="16" spans="1:9" x14ac:dyDescent="0.3">
      <c r="A16" s="17" t="s">
        <v>31</v>
      </c>
      <c r="B16" s="74" t="s">
        <v>67</v>
      </c>
      <c r="C16" s="74"/>
      <c r="D16" s="74"/>
      <c r="E16" s="74"/>
      <c r="F16" s="74"/>
      <c r="G16" s="74"/>
      <c r="H16" s="74"/>
      <c r="I16" s="74"/>
    </row>
    <row r="17" spans="1:9" x14ac:dyDescent="0.3">
      <c r="A17" s="17"/>
      <c r="B17" s="74"/>
      <c r="C17" s="74"/>
      <c r="D17" s="74"/>
      <c r="E17" s="74"/>
      <c r="F17" s="74"/>
      <c r="G17" s="74"/>
      <c r="H17" s="74"/>
      <c r="I17" s="74"/>
    </row>
    <row r="18" spans="1:9" x14ac:dyDescent="0.3">
      <c r="B18" s="74" t="s">
        <v>68</v>
      </c>
      <c r="C18" s="74"/>
      <c r="D18" s="74"/>
      <c r="E18" s="74"/>
      <c r="F18" s="74"/>
      <c r="G18" s="74"/>
      <c r="H18" s="74"/>
      <c r="I18" s="74"/>
    </row>
    <row r="19" spans="1:9" x14ac:dyDescent="0.3">
      <c r="B19" s="74"/>
      <c r="C19" s="74"/>
      <c r="D19" s="74"/>
      <c r="E19" s="74"/>
      <c r="F19" s="74"/>
      <c r="G19" s="74"/>
      <c r="H19" s="74"/>
      <c r="I19" s="74"/>
    </row>
    <row r="20" spans="1:9" ht="28.8" x14ac:dyDescent="0.3">
      <c r="A20" s="3" t="s">
        <v>61</v>
      </c>
      <c r="B20">
        <v>0.05</v>
      </c>
    </row>
    <row r="22" spans="1:9" x14ac:dyDescent="0.3">
      <c r="A22" t="s">
        <v>63</v>
      </c>
      <c r="B22">
        <v>9</v>
      </c>
    </row>
    <row r="24" spans="1:9" ht="14.4" customHeight="1" x14ac:dyDescent="0.3">
      <c r="A24" s="70" t="s">
        <v>64</v>
      </c>
      <c r="B24" s="70"/>
      <c r="C24" s="75">
        <f>CHIINV(B20,B22)</f>
        <v>16.918977604620451</v>
      </c>
    </row>
    <row r="25" spans="1:9" x14ac:dyDescent="0.3">
      <c r="A25" s="70"/>
      <c r="B25" s="70"/>
      <c r="C25" s="75"/>
    </row>
    <row r="26" spans="1:9" x14ac:dyDescent="0.3">
      <c r="A26" s="70"/>
      <c r="B26" s="70"/>
      <c r="C26" s="75"/>
    </row>
    <row r="28" spans="1:9" x14ac:dyDescent="0.3">
      <c r="A28" s="17" t="s">
        <v>65</v>
      </c>
      <c r="B28" s="36" t="s">
        <v>69</v>
      </c>
      <c r="C28" s="41"/>
      <c r="D28" s="41"/>
      <c r="E28" s="41"/>
      <c r="F28" s="41"/>
      <c r="G28" s="41"/>
      <c r="H28" s="41"/>
      <c r="I28" s="41"/>
    </row>
    <row r="29" spans="1:9" x14ac:dyDescent="0.3">
      <c r="B29" s="41"/>
      <c r="C29" s="41"/>
      <c r="D29" s="41"/>
      <c r="E29" s="41"/>
      <c r="F29" s="41"/>
      <c r="G29" s="41"/>
      <c r="H29" s="41"/>
      <c r="I29" s="41"/>
    </row>
    <row r="30" spans="1:9" x14ac:dyDescent="0.3">
      <c r="B30" s="41"/>
      <c r="C30" s="41"/>
      <c r="D30" s="41"/>
      <c r="E30" s="41"/>
      <c r="F30" s="41"/>
      <c r="G30" s="41"/>
      <c r="H30" s="41"/>
      <c r="I30" s="41"/>
    </row>
    <row r="32" spans="1:9" x14ac:dyDescent="0.3">
      <c r="A32" t="s">
        <v>116</v>
      </c>
      <c r="B32">
        <f>_xlfn.CHISQ.TEST(B4:B13,C4:C13)</f>
        <v>0.99922022398614141</v>
      </c>
    </row>
    <row r="34" spans="1:9" x14ac:dyDescent="0.3">
      <c r="A34" s="17" t="s">
        <v>65</v>
      </c>
      <c r="B34" s="73" t="s">
        <v>118</v>
      </c>
      <c r="C34" s="73"/>
      <c r="D34" s="73"/>
      <c r="E34" s="73"/>
      <c r="F34" s="73"/>
      <c r="G34" s="73"/>
      <c r="H34" s="73"/>
      <c r="I34" s="73"/>
    </row>
  </sheetData>
  <mergeCells count="19">
    <mergeCell ref="A1:E1"/>
    <mergeCell ref="B16:I17"/>
    <mergeCell ref="B18:I19"/>
    <mergeCell ref="A24:B26"/>
    <mergeCell ref="C24:C26"/>
    <mergeCell ref="E9:F9"/>
    <mergeCell ref="E10:F10"/>
    <mergeCell ref="E11:F11"/>
    <mergeCell ref="E12:F12"/>
    <mergeCell ref="E13:F13"/>
    <mergeCell ref="E14:F14"/>
    <mergeCell ref="E3:F3"/>
    <mergeCell ref="E4:F4"/>
    <mergeCell ref="E5:F5"/>
    <mergeCell ref="E6:F6"/>
    <mergeCell ref="E7:F7"/>
    <mergeCell ref="E8:F8"/>
    <mergeCell ref="B34:I34"/>
    <mergeCell ref="B28:I3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abSelected="1" workbookViewId="0">
      <selection activeCell="E15" sqref="E15"/>
    </sheetView>
  </sheetViews>
  <sheetFormatPr defaultRowHeight="14.4" x14ac:dyDescent="0.3"/>
  <cols>
    <col min="1" max="1" width="11.88671875" bestFit="1" customWidth="1"/>
    <col min="2" max="2" width="10.6640625" bestFit="1" customWidth="1"/>
  </cols>
  <sheetData>
    <row r="1" spans="1:10" x14ac:dyDescent="0.3">
      <c r="A1" s="37" t="s">
        <v>70</v>
      </c>
      <c r="B1" s="38"/>
      <c r="C1" s="38"/>
      <c r="D1" s="38"/>
      <c r="E1" s="38"/>
    </row>
    <row r="3" spans="1:10" x14ac:dyDescent="0.3">
      <c r="A3" s="12" t="s">
        <v>48</v>
      </c>
      <c r="B3" s="13">
        <v>26</v>
      </c>
      <c r="C3" s="38" t="s">
        <v>149</v>
      </c>
      <c r="D3" s="38"/>
      <c r="E3" s="38"/>
      <c r="F3" s="38"/>
      <c r="G3" s="38"/>
      <c r="H3" s="38"/>
      <c r="I3" s="38"/>
      <c r="J3" s="38"/>
    </row>
    <row r="4" spans="1:10" x14ac:dyDescent="0.3">
      <c r="A4" s="12" t="s">
        <v>49</v>
      </c>
      <c r="B4" s="13">
        <v>147</v>
      </c>
    </row>
    <row r="5" spans="1:10" x14ac:dyDescent="0.3">
      <c r="A5" s="12" t="s">
        <v>50</v>
      </c>
      <c r="B5" s="13">
        <v>16</v>
      </c>
      <c r="F5" s="62"/>
      <c r="G5" s="63"/>
      <c r="H5" s="64"/>
    </row>
    <row r="6" spans="1:10" x14ac:dyDescent="0.3">
      <c r="F6" s="65"/>
      <c r="G6" s="66"/>
      <c r="H6" s="67"/>
    </row>
    <row r="7" spans="1:10" x14ac:dyDescent="0.3">
      <c r="A7" s="35" t="s">
        <v>31</v>
      </c>
      <c r="B7" s="39" t="s">
        <v>148</v>
      </c>
      <c r="C7" s="39"/>
      <c r="F7" s="65"/>
      <c r="G7" s="66"/>
      <c r="H7" s="67"/>
    </row>
    <row r="8" spans="1:10" x14ac:dyDescent="0.3">
      <c r="B8" s="39" t="s">
        <v>75</v>
      </c>
      <c r="C8" s="39"/>
      <c r="F8" s="65"/>
      <c r="G8" s="66"/>
      <c r="H8" s="67"/>
    </row>
    <row r="9" spans="1:10" x14ac:dyDescent="0.3">
      <c r="F9" s="78"/>
      <c r="G9" s="68"/>
      <c r="H9" s="69"/>
    </row>
    <row r="11" spans="1:10" ht="28.8" x14ac:dyDescent="0.3">
      <c r="A11" s="3" t="s">
        <v>61</v>
      </c>
      <c r="B11">
        <v>0.05</v>
      </c>
    </row>
    <row r="13" spans="1:10" x14ac:dyDescent="0.3">
      <c r="A13" s="70" t="s">
        <v>73</v>
      </c>
      <c r="B13" s="70"/>
      <c r="C13" s="71">
        <v>1.708</v>
      </c>
    </row>
    <row r="14" spans="1:10" x14ac:dyDescent="0.3">
      <c r="A14" s="70"/>
      <c r="B14" s="70"/>
      <c r="C14" s="71"/>
      <c r="E14">
        <f>_xlfn.T.INV(B11,25)</f>
        <v>-1.7081407612518986</v>
      </c>
    </row>
    <row r="16" spans="1:10" x14ac:dyDescent="0.3">
      <c r="A16" t="s">
        <v>46</v>
      </c>
      <c r="B16">
        <f>B4-140</f>
        <v>7</v>
      </c>
    </row>
    <row r="17" spans="1:10" x14ac:dyDescent="0.3">
      <c r="A17" t="s">
        <v>45</v>
      </c>
      <c r="B17">
        <f>B5/(SQRT(B3-1))</f>
        <v>3.2</v>
      </c>
    </row>
    <row r="19" spans="1:10" x14ac:dyDescent="0.3">
      <c r="A19" s="16" t="s">
        <v>52</v>
      </c>
      <c r="B19" s="16">
        <f>B16/B17</f>
        <v>2.1875</v>
      </c>
    </row>
    <row r="21" spans="1:10" ht="14.4" customHeight="1" x14ac:dyDescent="0.3">
      <c r="A21" s="17" t="s">
        <v>65</v>
      </c>
      <c r="B21" s="36" t="s">
        <v>74</v>
      </c>
      <c r="C21" s="41"/>
      <c r="D21" s="41"/>
      <c r="E21" s="41"/>
      <c r="F21" s="41"/>
      <c r="G21" s="41"/>
      <c r="H21" s="41"/>
      <c r="I21" s="41"/>
      <c r="J21" s="41"/>
    </row>
    <row r="22" spans="1:10" x14ac:dyDescent="0.3">
      <c r="B22" s="41"/>
      <c r="C22" s="41"/>
      <c r="D22" s="41"/>
      <c r="E22" s="41"/>
      <c r="F22" s="41"/>
      <c r="G22" s="41"/>
      <c r="H22" s="41"/>
      <c r="I22" s="41"/>
      <c r="J22" s="41"/>
    </row>
    <row r="23" spans="1:10" x14ac:dyDescent="0.3">
      <c r="B23" s="41"/>
      <c r="C23" s="41"/>
      <c r="D23" s="41"/>
      <c r="E23" s="41"/>
      <c r="F23" s="41"/>
      <c r="G23" s="41"/>
      <c r="H23" s="41"/>
      <c r="I23" s="41"/>
      <c r="J23" s="41"/>
    </row>
    <row r="24" spans="1:10" x14ac:dyDescent="0.3">
      <c r="B24" s="41"/>
      <c r="C24" s="41"/>
      <c r="D24" s="41"/>
      <c r="E24" s="41"/>
      <c r="F24" s="41"/>
      <c r="G24" s="41"/>
      <c r="H24" s="41"/>
      <c r="I24" s="41"/>
      <c r="J24" s="41"/>
    </row>
  </sheetData>
  <mergeCells count="8">
    <mergeCell ref="B21:J24"/>
    <mergeCell ref="B7:C7"/>
    <mergeCell ref="B8:C8"/>
    <mergeCell ref="A1:E1"/>
    <mergeCell ref="C3:J3"/>
    <mergeCell ref="A13:B14"/>
    <mergeCell ref="C13:C14"/>
    <mergeCell ref="F5:H9"/>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workbookViewId="0">
      <selection activeCell="C18" sqref="C18"/>
    </sheetView>
  </sheetViews>
  <sheetFormatPr defaultRowHeight="14.4" x14ac:dyDescent="0.3"/>
  <cols>
    <col min="1" max="1" width="12.109375" bestFit="1" customWidth="1"/>
    <col min="2" max="2" width="13.5546875" customWidth="1"/>
    <col min="3" max="3" width="13.77734375" bestFit="1" customWidth="1"/>
    <col min="4" max="4" width="8.109375" bestFit="1" customWidth="1"/>
  </cols>
  <sheetData>
    <row r="1" spans="1:9" x14ac:dyDescent="0.3">
      <c r="A1" s="37" t="s">
        <v>81</v>
      </c>
      <c r="B1" s="38"/>
      <c r="C1" s="38"/>
      <c r="D1" s="38"/>
    </row>
    <row r="2" spans="1:9" x14ac:dyDescent="0.3">
      <c r="F2" s="62"/>
      <c r="G2" s="63"/>
      <c r="H2" s="63"/>
      <c r="I2" s="64"/>
    </row>
    <row r="3" spans="1:9" x14ac:dyDescent="0.3">
      <c r="A3" s="12"/>
      <c r="B3" s="12" t="s">
        <v>76</v>
      </c>
      <c r="C3" s="12" t="s">
        <v>77</v>
      </c>
      <c r="D3" s="12" t="s">
        <v>78</v>
      </c>
      <c r="F3" s="65"/>
      <c r="G3" s="66"/>
      <c r="H3" s="66"/>
      <c r="I3" s="67"/>
    </row>
    <row r="4" spans="1:9" x14ac:dyDescent="0.3">
      <c r="A4" s="12" t="s">
        <v>79</v>
      </c>
      <c r="B4" s="13">
        <v>9</v>
      </c>
      <c r="C4" s="13">
        <v>600</v>
      </c>
      <c r="D4" s="13">
        <v>121</v>
      </c>
      <c r="F4" s="65"/>
      <c r="G4" s="66"/>
      <c r="H4" s="66"/>
      <c r="I4" s="67"/>
    </row>
    <row r="5" spans="1:9" x14ac:dyDescent="0.3">
      <c r="A5" s="12" t="s">
        <v>80</v>
      </c>
      <c r="B5" s="13">
        <v>8</v>
      </c>
      <c r="C5" s="13">
        <v>640</v>
      </c>
      <c r="D5" s="13">
        <v>144</v>
      </c>
      <c r="F5" s="65"/>
      <c r="G5" s="66"/>
      <c r="H5" s="66"/>
      <c r="I5" s="67"/>
    </row>
    <row r="6" spans="1:9" x14ac:dyDescent="0.3">
      <c r="F6" s="65"/>
      <c r="G6" s="66"/>
      <c r="H6" s="66"/>
      <c r="I6" s="67"/>
    </row>
    <row r="7" spans="1:9" x14ac:dyDescent="0.3">
      <c r="A7" s="35" t="s">
        <v>31</v>
      </c>
      <c r="B7" s="21" t="s">
        <v>150</v>
      </c>
      <c r="F7" s="65"/>
      <c r="G7" s="66"/>
      <c r="H7" s="66"/>
      <c r="I7" s="67"/>
    </row>
    <row r="8" spans="1:9" x14ac:dyDescent="0.3">
      <c r="B8" s="21" t="s">
        <v>151</v>
      </c>
      <c r="F8" s="65"/>
      <c r="G8" s="66"/>
      <c r="H8" s="66"/>
      <c r="I8" s="67"/>
    </row>
    <row r="9" spans="1:9" x14ac:dyDescent="0.3">
      <c r="F9" s="78"/>
      <c r="G9" s="68"/>
      <c r="H9" s="68"/>
      <c r="I9" s="69"/>
    </row>
    <row r="10" spans="1:9" ht="28.8" x14ac:dyDescent="0.3">
      <c r="A10" s="3" t="s">
        <v>61</v>
      </c>
      <c r="B10">
        <v>0.05</v>
      </c>
    </row>
    <row r="11" spans="1:9" x14ac:dyDescent="0.3">
      <c r="A11" s="3"/>
    </row>
    <row r="12" spans="1:9" x14ac:dyDescent="0.3">
      <c r="A12" t="s">
        <v>62</v>
      </c>
      <c r="B12" t="s">
        <v>83</v>
      </c>
      <c r="C12">
        <f>B4+B5-2</f>
        <v>15</v>
      </c>
    </row>
    <row r="14" spans="1:9" ht="14.4" customHeight="1" x14ac:dyDescent="0.3">
      <c r="A14" s="79" t="s">
        <v>82</v>
      </c>
      <c r="B14" s="79"/>
      <c r="C14" s="71">
        <v>2.31</v>
      </c>
    </row>
    <row r="15" spans="1:9" x14ac:dyDescent="0.3">
      <c r="A15" s="79"/>
      <c r="B15" s="79"/>
      <c r="C15" s="71"/>
    </row>
    <row r="17" spans="1:9" x14ac:dyDescent="0.3">
      <c r="A17" t="s">
        <v>86</v>
      </c>
      <c r="B17">
        <f>SQRT((B4*D4+B5*D5)/C12)</f>
        <v>12.222929272478018</v>
      </c>
    </row>
    <row r="19" spans="1:9" x14ac:dyDescent="0.3">
      <c r="A19" t="s">
        <v>84</v>
      </c>
      <c r="B19">
        <f>C4-C5</f>
        <v>-40</v>
      </c>
    </row>
    <row r="20" spans="1:9" x14ac:dyDescent="0.3">
      <c r="A20" t="s">
        <v>85</v>
      </c>
      <c r="B20">
        <f>B17*SQRT((1/B4)+(1/B5))</f>
        <v>5.9392760501596484</v>
      </c>
    </row>
    <row r="22" spans="1:9" x14ac:dyDescent="0.3">
      <c r="A22" s="16" t="s">
        <v>52</v>
      </c>
      <c r="B22" s="16">
        <f>B19/B20</f>
        <v>-6.7348275551066186</v>
      </c>
    </row>
    <row r="24" spans="1:9" x14ac:dyDescent="0.3">
      <c r="A24" s="17" t="s">
        <v>87</v>
      </c>
      <c r="B24" s="80" t="s">
        <v>88</v>
      </c>
      <c r="C24" s="81"/>
      <c r="D24" s="81"/>
      <c r="E24" s="81"/>
      <c r="F24" s="81"/>
      <c r="G24" s="81"/>
      <c r="H24" s="81"/>
      <c r="I24" s="81"/>
    </row>
    <row r="25" spans="1:9" x14ac:dyDescent="0.3">
      <c r="B25" s="81"/>
      <c r="C25" s="81"/>
      <c r="D25" s="81"/>
      <c r="E25" s="81"/>
      <c r="F25" s="81"/>
      <c r="G25" s="81"/>
      <c r="H25" s="81"/>
      <c r="I25" s="81"/>
    </row>
    <row r="26" spans="1:9" x14ac:dyDescent="0.3">
      <c r="B26" s="81"/>
      <c r="C26" s="81"/>
      <c r="D26" s="81"/>
      <c r="E26" s="81"/>
      <c r="F26" s="81"/>
      <c r="G26" s="81"/>
      <c r="H26" s="81"/>
      <c r="I26" s="81"/>
    </row>
  </sheetData>
  <mergeCells count="5">
    <mergeCell ref="A1:D1"/>
    <mergeCell ref="A14:B15"/>
    <mergeCell ref="C14:C15"/>
    <mergeCell ref="B24:I26"/>
    <mergeCell ref="F2:I9"/>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topLeftCell="A12" workbookViewId="0">
      <selection activeCell="D41" sqref="D41"/>
    </sheetView>
  </sheetViews>
  <sheetFormatPr defaultRowHeight="14.4" x14ac:dyDescent="0.3"/>
  <cols>
    <col min="1" max="1" width="12.6640625" customWidth="1"/>
    <col min="2" max="2" width="12.77734375" customWidth="1"/>
    <col min="3" max="3" width="11.77734375" customWidth="1"/>
  </cols>
  <sheetData>
    <row r="1" spans="1:6" x14ac:dyDescent="0.3">
      <c r="A1" s="37" t="s">
        <v>100</v>
      </c>
      <c r="B1" s="38"/>
      <c r="C1" s="38"/>
      <c r="D1" s="38"/>
      <c r="E1" s="2"/>
      <c r="F1" s="2"/>
    </row>
    <row r="3" spans="1:6" x14ac:dyDescent="0.3">
      <c r="A3" s="82" t="s">
        <v>92</v>
      </c>
      <c r="B3" s="82" t="s">
        <v>91</v>
      </c>
      <c r="C3" s="82"/>
    </row>
    <row r="4" spans="1:6" x14ac:dyDescent="0.3">
      <c r="A4" s="82"/>
      <c r="B4" s="12" t="s">
        <v>89</v>
      </c>
      <c r="C4" s="12" t="s">
        <v>90</v>
      </c>
    </row>
    <row r="5" spans="1:6" x14ac:dyDescent="0.3">
      <c r="A5" s="13">
        <v>1</v>
      </c>
      <c r="B5" s="13">
        <v>42</v>
      </c>
      <c r="C5" s="13">
        <v>38</v>
      </c>
    </row>
    <row r="6" spans="1:6" x14ac:dyDescent="0.3">
      <c r="A6" s="13">
        <v>2</v>
      </c>
      <c r="B6" s="13">
        <v>39</v>
      </c>
      <c r="C6" s="13">
        <v>42</v>
      </c>
    </row>
    <row r="7" spans="1:6" x14ac:dyDescent="0.3">
      <c r="A7" s="13">
        <v>3</v>
      </c>
      <c r="B7" s="13">
        <v>48</v>
      </c>
      <c r="C7" s="13">
        <v>56</v>
      </c>
    </row>
    <row r="8" spans="1:6" x14ac:dyDescent="0.3">
      <c r="A8" s="13">
        <v>4</v>
      </c>
      <c r="B8" s="13">
        <v>60</v>
      </c>
      <c r="C8" s="13">
        <v>64</v>
      </c>
    </row>
    <row r="9" spans="1:6" x14ac:dyDescent="0.3">
      <c r="A9" s="13">
        <v>5</v>
      </c>
      <c r="B9" s="13">
        <v>41</v>
      </c>
      <c r="C9" s="13">
        <v>68</v>
      </c>
    </row>
    <row r="10" spans="1:6" x14ac:dyDescent="0.3">
      <c r="A10" s="13">
        <v>6</v>
      </c>
      <c r="B10" s="13"/>
      <c r="C10" s="13">
        <v>69</v>
      </c>
    </row>
    <row r="11" spans="1:6" x14ac:dyDescent="0.3">
      <c r="A11" s="13">
        <v>7</v>
      </c>
      <c r="B11" s="13"/>
      <c r="C11" s="13">
        <v>62</v>
      </c>
    </row>
    <row r="13" spans="1:6" x14ac:dyDescent="0.3">
      <c r="A13" s="35" t="s">
        <v>31</v>
      </c>
      <c r="B13" s="21" t="s">
        <v>98</v>
      </c>
    </row>
    <row r="14" spans="1:6" x14ac:dyDescent="0.3">
      <c r="B14" s="21" t="s">
        <v>99</v>
      </c>
    </row>
    <row r="17" spans="1:4" x14ac:dyDescent="0.3">
      <c r="A17" s="24" t="s">
        <v>38</v>
      </c>
      <c r="B17" s="23">
        <v>5</v>
      </c>
      <c r="C17" s="24" t="s">
        <v>39</v>
      </c>
      <c r="D17" s="23">
        <v>7</v>
      </c>
    </row>
    <row r="18" spans="1:4" x14ac:dyDescent="0.3">
      <c r="A18" s="24" t="s">
        <v>93</v>
      </c>
      <c r="B18" s="23">
        <f>AVERAGE(B5:B9)</f>
        <v>46</v>
      </c>
      <c r="C18" s="24" t="s">
        <v>40</v>
      </c>
      <c r="D18" s="23">
        <f>AVERAGE(C5:C11)</f>
        <v>57</v>
      </c>
    </row>
    <row r="19" spans="1:4" x14ac:dyDescent="0.3">
      <c r="A19" s="24" t="s">
        <v>94</v>
      </c>
      <c r="B19" s="23">
        <f>_xlfn.VAR.S(B5:B9)</f>
        <v>72.5</v>
      </c>
      <c r="C19" s="24" t="s">
        <v>95</v>
      </c>
      <c r="D19" s="23">
        <f>_xlfn.VAR.S(C5:C11)</f>
        <v>154.33333333333334</v>
      </c>
    </row>
    <row r="21" spans="1:4" x14ac:dyDescent="0.3">
      <c r="A21" s="25" t="s">
        <v>86</v>
      </c>
      <c r="B21">
        <f>SQRT((B17*B19+D17*D19)/(B17+D17-2))</f>
        <v>12.011799754130658</v>
      </c>
    </row>
    <row r="23" spans="1:4" x14ac:dyDescent="0.3">
      <c r="A23" s="25" t="s">
        <v>62</v>
      </c>
      <c r="B23" t="s">
        <v>83</v>
      </c>
      <c r="C23" s="22">
        <f>B17+D17-2</f>
        <v>10</v>
      </c>
    </row>
    <row r="25" spans="1:4" x14ac:dyDescent="0.3">
      <c r="A25" t="s">
        <v>84</v>
      </c>
      <c r="B25">
        <f>B18-D18</f>
        <v>-11</v>
      </c>
    </row>
    <row r="26" spans="1:4" x14ac:dyDescent="0.3">
      <c r="A26" t="s">
        <v>96</v>
      </c>
      <c r="B26">
        <f>B21*SQRT((1/B17)+(1/D17))</f>
        <v>7.03338975377957</v>
      </c>
    </row>
    <row r="28" spans="1:4" x14ac:dyDescent="0.3">
      <c r="A28" s="16" t="s">
        <v>52</v>
      </c>
      <c r="B28" s="16">
        <f>B25/B26</f>
        <v>-1.5639684967108316</v>
      </c>
    </row>
    <row r="30" spans="1:4" ht="28.8" x14ac:dyDescent="0.3">
      <c r="A30" s="3" t="s">
        <v>61</v>
      </c>
      <c r="B30">
        <v>0.05</v>
      </c>
    </row>
    <row r="32" spans="1:4" x14ac:dyDescent="0.3">
      <c r="A32" s="79" t="s">
        <v>97</v>
      </c>
      <c r="B32" s="79"/>
      <c r="C32" s="71">
        <v>1.8120000000000001</v>
      </c>
    </row>
    <row r="33" spans="1:8" x14ac:dyDescent="0.3">
      <c r="A33" s="79"/>
      <c r="B33" s="79"/>
      <c r="C33" s="71"/>
    </row>
    <row r="35" spans="1:8" ht="14.4" customHeight="1" x14ac:dyDescent="0.3">
      <c r="A35" s="17" t="s">
        <v>65</v>
      </c>
      <c r="B35" s="36" t="s">
        <v>101</v>
      </c>
      <c r="C35" s="41"/>
      <c r="D35" s="41"/>
      <c r="E35" s="41"/>
      <c r="F35" s="41"/>
      <c r="G35" s="41"/>
      <c r="H35" s="41"/>
    </row>
    <row r="36" spans="1:8" x14ac:dyDescent="0.3">
      <c r="B36" s="41"/>
      <c r="C36" s="41"/>
      <c r="D36" s="41"/>
      <c r="E36" s="41"/>
      <c r="F36" s="41"/>
      <c r="G36" s="41"/>
      <c r="H36" s="41"/>
    </row>
    <row r="37" spans="1:8" x14ac:dyDescent="0.3">
      <c r="B37" s="41"/>
      <c r="C37" s="41"/>
      <c r="D37" s="41"/>
      <c r="E37" s="41"/>
      <c r="F37" s="41"/>
      <c r="G37" s="41"/>
      <c r="H37" s="41"/>
    </row>
    <row r="38" spans="1:8" x14ac:dyDescent="0.3">
      <c r="B38" s="41"/>
      <c r="C38" s="41"/>
      <c r="D38" s="41"/>
      <c r="E38" s="41"/>
      <c r="F38" s="41"/>
      <c r="G38" s="41"/>
      <c r="H38" s="41"/>
    </row>
  </sheetData>
  <mergeCells count="6">
    <mergeCell ref="A1:D1"/>
    <mergeCell ref="B35:H38"/>
    <mergeCell ref="B3:C3"/>
    <mergeCell ref="A3:A4"/>
    <mergeCell ref="A32:B33"/>
    <mergeCell ref="C32:C3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opLeftCell="A10" workbookViewId="0">
      <selection activeCell="F20" sqref="F20"/>
    </sheetView>
  </sheetViews>
  <sheetFormatPr defaultRowHeight="14.4" x14ac:dyDescent="0.3"/>
  <cols>
    <col min="1" max="1" width="13.88671875" bestFit="1" customWidth="1"/>
    <col min="2" max="2" width="9.5546875" customWidth="1"/>
    <col min="3" max="3" width="9.88671875" customWidth="1"/>
    <col min="4" max="4" width="9.21875" customWidth="1"/>
  </cols>
  <sheetData>
    <row r="1" spans="1:11" x14ac:dyDescent="0.3">
      <c r="A1" s="37" t="s">
        <v>119</v>
      </c>
      <c r="B1" s="38"/>
      <c r="C1" s="38"/>
      <c r="D1" s="38"/>
      <c r="E1" s="38"/>
    </row>
    <row r="3" spans="1:11" x14ac:dyDescent="0.3">
      <c r="A3" s="12" t="s">
        <v>107</v>
      </c>
      <c r="B3" s="13">
        <v>315</v>
      </c>
    </row>
    <row r="4" spans="1:11" x14ac:dyDescent="0.3">
      <c r="A4" s="12" t="s">
        <v>110</v>
      </c>
      <c r="B4" s="13">
        <v>101</v>
      </c>
    </row>
    <row r="5" spans="1:11" x14ac:dyDescent="0.3">
      <c r="A5" s="12" t="s">
        <v>108</v>
      </c>
      <c r="B5" s="13">
        <v>108</v>
      </c>
    </row>
    <row r="6" spans="1:11" x14ac:dyDescent="0.3">
      <c r="A6" s="12" t="s">
        <v>109</v>
      </c>
      <c r="B6" s="13">
        <v>32</v>
      </c>
    </row>
    <row r="7" spans="1:11" x14ac:dyDescent="0.3">
      <c r="A7" s="12" t="s">
        <v>102</v>
      </c>
      <c r="B7" s="13">
        <f>SUM(B3:B6)</f>
        <v>556</v>
      </c>
    </row>
    <row r="8" spans="1:11" s="1" customFormat="1" x14ac:dyDescent="0.3"/>
    <row r="9" spans="1:11" ht="28.8" x14ac:dyDescent="0.3">
      <c r="A9" s="12" t="s">
        <v>103</v>
      </c>
      <c r="B9" s="18" t="s">
        <v>104</v>
      </c>
      <c r="C9" s="18" t="s">
        <v>105</v>
      </c>
      <c r="D9" s="19" t="s">
        <v>60</v>
      </c>
      <c r="E9" s="88"/>
      <c r="F9" s="88"/>
    </row>
    <row r="10" spans="1:11" x14ac:dyDescent="0.3">
      <c r="A10" s="13">
        <v>1</v>
      </c>
      <c r="B10" s="13">
        <v>315</v>
      </c>
      <c r="C10" s="13">
        <f>(9/16)*556</f>
        <v>312.75</v>
      </c>
      <c r="D10" s="13">
        <f>(B10-C10)^2</f>
        <v>5.0625</v>
      </c>
      <c r="E10" s="89">
        <f>D10/C10</f>
        <v>1.618705035971223E-2</v>
      </c>
      <c r="F10" s="89"/>
      <c r="H10" s="84" t="s">
        <v>106</v>
      </c>
      <c r="I10" s="84"/>
      <c r="J10" s="84"/>
      <c r="K10" s="84"/>
    </row>
    <row r="11" spans="1:11" x14ac:dyDescent="0.3">
      <c r="A11" s="13">
        <v>2</v>
      </c>
      <c r="B11" s="13">
        <v>101</v>
      </c>
      <c r="C11" s="13">
        <f>(3/16)*556</f>
        <v>104.25</v>
      </c>
      <c r="D11" s="13">
        <f t="shared" ref="D11:D13" si="0">(B11-C11)^2</f>
        <v>10.5625</v>
      </c>
      <c r="E11" s="89">
        <f t="shared" ref="E11:E13" si="1">D11/C11</f>
        <v>0.10131894484412469</v>
      </c>
      <c r="F11" s="89"/>
      <c r="H11" s="84"/>
      <c r="I11" s="84"/>
      <c r="J11" s="84"/>
      <c r="K11" s="84"/>
    </row>
    <row r="12" spans="1:11" x14ac:dyDescent="0.3">
      <c r="A12" s="13">
        <v>3</v>
      </c>
      <c r="B12" s="13">
        <v>108</v>
      </c>
      <c r="C12" s="13">
        <f>(3/16)*556</f>
        <v>104.25</v>
      </c>
      <c r="D12" s="13">
        <f t="shared" si="0"/>
        <v>14.0625</v>
      </c>
      <c r="E12" s="89">
        <f t="shared" si="1"/>
        <v>0.13489208633093525</v>
      </c>
      <c r="F12" s="89"/>
      <c r="H12" s="84"/>
      <c r="I12" s="84"/>
      <c r="J12" s="84"/>
      <c r="K12" s="84"/>
    </row>
    <row r="13" spans="1:11" x14ac:dyDescent="0.3">
      <c r="A13" s="13">
        <v>4</v>
      </c>
      <c r="B13" s="13">
        <v>32</v>
      </c>
      <c r="C13" s="13">
        <f>(1/16)*556</f>
        <v>34.75</v>
      </c>
      <c r="D13" s="13">
        <f t="shared" si="0"/>
        <v>7.5625</v>
      </c>
      <c r="E13" s="89">
        <f t="shared" si="1"/>
        <v>0.21762589928057555</v>
      </c>
      <c r="F13" s="89"/>
    </row>
    <row r="14" spans="1:11" x14ac:dyDescent="0.3">
      <c r="D14" s="20"/>
      <c r="E14" s="90">
        <f>SUM(E10:F13)</f>
        <v>0.47002398081534769</v>
      </c>
      <c r="F14" s="90"/>
    </row>
    <row r="16" spans="1:11" x14ac:dyDescent="0.3">
      <c r="A16" s="35" t="s">
        <v>31</v>
      </c>
      <c r="B16" s="85" t="s">
        <v>111</v>
      </c>
      <c r="C16" s="86"/>
      <c r="D16" s="86"/>
      <c r="E16" s="86"/>
      <c r="F16" s="86"/>
      <c r="G16" s="86"/>
      <c r="H16" s="86"/>
      <c r="I16" s="86"/>
    </row>
    <row r="17" spans="1:9" x14ac:dyDescent="0.3">
      <c r="B17" s="39" t="s">
        <v>112</v>
      </c>
      <c r="C17" s="40"/>
      <c r="D17" s="40"/>
      <c r="E17" s="40"/>
      <c r="F17" s="40"/>
      <c r="G17" s="40"/>
      <c r="H17" s="40"/>
      <c r="I17" s="40"/>
    </row>
    <row r="19" spans="1:9" ht="28.8" x14ac:dyDescent="0.3">
      <c r="A19" s="3" t="s">
        <v>61</v>
      </c>
      <c r="B19" s="1">
        <v>0.05</v>
      </c>
    </row>
    <row r="21" spans="1:9" x14ac:dyDescent="0.3">
      <c r="A21" t="s">
        <v>62</v>
      </c>
      <c r="B21" t="s">
        <v>113</v>
      </c>
      <c r="C21">
        <f>4-1</f>
        <v>3</v>
      </c>
    </row>
    <row r="23" spans="1:9" x14ac:dyDescent="0.3">
      <c r="A23" s="70" t="s">
        <v>114</v>
      </c>
      <c r="B23" s="70"/>
      <c r="C23" s="87">
        <f>CHIINV(B19,C21)</f>
        <v>7.8147279032511792</v>
      </c>
    </row>
    <row r="24" spans="1:9" x14ac:dyDescent="0.3">
      <c r="A24" s="70"/>
      <c r="B24" s="70"/>
      <c r="C24" s="87"/>
    </row>
    <row r="25" spans="1:9" x14ac:dyDescent="0.3">
      <c r="A25" s="70"/>
      <c r="B25" s="70"/>
      <c r="C25" s="87"/>
    </row>
    <row r="27" spans="1:9" x14ac:dyDescent="0.3">
      <c r="A27" s="17" t="s">
        <v>65</v>
      </c>
      <c r="B27" s="36" t="s">
        <v>115</v>
      </c>
      <c r="C27" s="41"/>
      <c r="D27" s="41"/>
      <c r="E27" s="41"/>
      <c r="F27" s="41"/>
      <c r="G27" s="41"/>
      <c r="H27" s="41"/>
      <c r="I27" s="41"/>
    </row>
    <row r="28" spans="1:9" x14ac:dyDescent="0.3">
      <c r="B28" s="41"/>
      <c r="C28" s="41"/>
      <c r="D28" s="41"/>
      <c r="E28" s="41"/>
      <c r="F28" s="41"/>
      <c r="G28" s="41"/>
      <c r="H28" s="41"/>
      <c r="I28" s="41"/>
    </row>
    <row r="29" spans="1:9" x14ac:dyDescent="0.3">
      <c r="B29" s="41"/>
      <c r="C29" s="41"/>
      <c r="D29" s="41"/>
      <c r="E29" s="41"/>
      <c r="F29" s="41"/>
      <c r="G29" s="41"/>
      <c r="H29" s="41"/>
      <c r="I29" s="41"/>
    </row>
    <row r="31" spans="1:9" x14ac:dyDescent="0.3">
      <c r="A31" t="s">
        <v>116</v>
      </c>
      <c r="B31">
        <f>_xlfn.CHISQ.TEST(B10:B13,C10:C13)</f>
        <v>0.92542589510361606</v>
      </c>
    </row>
    <row r="33" spans="1:10" x14ac:dyDescent="0.3">
      <c r="A33" s="17" t="s">
        <v>65</v>
      </c>
      <c r="B33" s="73" t="s">
        <v>117</v>
      </c>
      <c r="C33" s="83"/>
      <c r="D33" s="83"/>
      <c r="E33" s="83"/>
      <c r="F33" s="83"/>
      <c r="G33" s="83"/>
      <c r="H33" s="83"/>
      <c r="I33" s="83"/>
      <c r="J33" s="83"/>
    </row>
  </sheetData>
  <mergeCells count="14">
    <mergeCell ref="B33:J33"/>
    <mergeCell ref="A1:E1"/>
    <mergeCell ref="H10:K12"/>
    <mergeCell ref="B16:I16"/>
    <mergeCell ref="B17:I17"/>
    <mergeCell ref="A23:B25"/>
    <mergeCell ref="C23:C25"/>
    <mergeCell ref="B27:I29"/>
    <mergeCell ref="E9:F9"/>
    <mergeCell ref="E10:F10"/>
    <mergeCell ref="E11:F11"/>
    <mergeCell ref="E12:F12"/>
    <mergeCell ref="E13:F13"/>
    <mergeCell ref="E14:F14"/>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opLeftCell="A8" workbookViewId="0">
      <selection activeCell="B34" sqref="B34"/>
    </sheetView>
  </sheetViews>
  <sheetFormatPr defaultRowHeight="14.4" x14ac:dyDescent="0.3"/>
  <cols>
    <col min="1" max="1" width="13.109375" bestFit="1" customWidth="1"/>
    <col min="2" max="2" width="9.77734375" customWidth="1"/>
    <col min="3" max="3" width="10.88671875" bestFit="1" customWidth="1"/>
  </cols>
  <sheetData>
    <row r="1" spans="1:9" x14ac:dyDescent="0.3">
      <c r="A1" s="37" t="s">
        <v>120</v>
      </c>
      <c r="B1" s="38"/>
      <c r="C1" s="38"/>
      <c r="D1" s="38"/>
      <c r="E1" s="38"/>
    </row>
    <row r="3" spans="1:9" x14ac:dyDescent="0.3">
      <c r="A3" s="91" t="s">
        <v>121</v>
      </c>
      <c r="B3" s="82" t="s">
        <v>122</v>
      </c>
      <c r="C3" s="82"/>
      <c r="D3" s="82"/>
      <c r="E3" s="91" t="s">
        <v>102</v>
      </c>
    </row>
    <row r="4" spans="1:9" x14ac:dyDescent="0.3">
      <c r="A4" s="91"/>
      <c r="B4" s="12" t="s">
        <v>123</v>
      </c>
      <c r="C4" s="12" t="s">
        <v>124</v>
      </c>
      <c r="D4" s="12" t="s">
        <v>125</v>
      </c>
      <c r="E4" s="91"/>
    </row>
    <row r="5" spans="1:9" x14ac:dyDescent="0.3">
      <c r="A5" s="12" t="s">
        <v>126</v>
      </c>
      <c r="B5" s="13">
        <v>42</v>
      </c>
      <c r="C5" s="13">
        <v>137</v>
      </c>
      <c r="D5" s="13">
        <v>61</v>
      </c>
      <c r="E5" s="13">
        <f>SUM(B5:D5)</f>
        <v>240</v>
      </c>
    </row>
    <row r="6" spans="1:9" x14ac:dyDescent="0.3">
      <c r="A6" s="12" t="s">
        <v>127</v>
      </c>
      <c r="B6" s="13">
        <v>58</v>
      </c>
      <c r="C6" s="13">
        <v>113</v>
      </c>
      <c r="D6" s="13">
        <v>89</v>
      </c>
      <c r="E6" s="13">
        <f>SUM(B6:D6)</f>
        <v>260</v>
      </c>
    </row>
    <row r="7" spans="1:9" x14ac:dyDescent="0.3">
      <c r="A7" s="12" t="s">
        <v>102</v>
      </c>
      <c r="B7" s="13">
        <f>SUM(B5:B6)</f>
        <v>100</v>
      </c>
      <c r="C7" s="13">
        <f>SUM(C5:C6)</f>
        <v>250</v>
      </c>
      <c r="D7" s="13">
        <f>SUM(D5:D6)</f>
        <v>150</v>
      </c>
      <c r="E7" s="13">
        <f>SUM(E5:E6)</f>
        <v>500</v>
      </c>
    </row>
    <row r="9" spans="1:9" ht="28.8" x14ac:dyDescent="0.3">
      <c r="A9" s="12" t="s">
        <v>103</v>
      </c>
      <c r="B9" s="18" t="s">
        <v>104</v>
      </c>
      <c r="C9" s="18" t="s">
        <v>105</v>
      </c>
      <c r="D9" s="12" t="s">
        <v>60</v>
      </c>
      <c r="E9" s="82"/>
      <c r="F9" s="82"/>
    </row>
    <row r="10" spans="1:9" x14ac:dyDescent="0.3">
      <c r="A10" s="13">
        <v>1</v>
      </c>
      <c r="B10" s="13">
        <v>42</v>
      </c>
      <c r="C10" s="13">
        <f>(E5*B7)/E7</f>
        <v>48</v>
      </c>
      <c r="D10" s="13">
        <f>(B10-C10)^2</f>
        <v>36</v>
      </c>
      <c r="E10" s="89">
        <f>D10/C10</f>
        <v>0.75</v>
      </c>
      <c r="F10" s="89"/>
      <c r="H10" s="62"/>
      <c r="I10" s="64"/>
    </row>
    <row r="11" spans="1:9" x14ac:dyDescent="0.3">
      <c r="A11" s="13">
        <v>2</v>
      </c>
      <c r="B11" s="13">
        <v>137</v>
      </c>
      <c r="C11" s="13">
        <f>(E5*C7)/E7</f>
        <v>120</v>
      </c>
      <c r="D11" s="13">
        <f t="shared" ref="D11:D15" si="0">(B11-C11)^2</f>
        <v>289</v>
      </c>
      <c r="E11" s="89">
        <f t="shared" ref="E11:E15" si="1">D11/C11</f>
        <v>2.4083333333333332</v>
      </c>
      <c r="F11" s="89"/>
      <c r="H11" s="65"/>
      <c r="I11" s="67"/>
    </row>
    <row r="12" spans="1:9" x14ac:dyDescent="0.3">
      <c r="A12" s="13">
        <v>3</v>
      </c>
      <c r="B12" s="13">
        <v>61</v>
      </c>
      <c r="C12" s="13">
        <f>(E5*D7)/E7</f>
        <v>72</v>
      </c>
      <c r="D12" s="13">
        <f t="shared" si="0"/>
        <v>121</v>
      </c>
      <c r="E12" s="89">
        <f t="shared" si="1"/>
        <v>1.6805555555555556</v>
      </c>
      <c r="F12" s="89"/>
      <c r="H12" s="78"/>
      <c r="I12" s="69"/>
    </row>
    <row r="13" spans="1:9" x14ac:dyDescent="0.3">
      <c r="A13" s="13">
        <v>4</v>
      </c>
      <c r="B13" s="13">
        <v>58</v>
      </c>
      <c r="C13" s="13">
        <f>(E6*B7)/E7</f>
        <v>52</v>
      </c>
      <c r="D13" s="13">
        <f t="shared" si="0"/>
        <v>36</v>
      </c>
      <c r="E13" s="89">
        <f t="shared" si="1"/>
        <v>0.69230769230769229</v>
      </c>
      <c r="F13" s="89"/>
    </row>
    <row r="14" spans="1:9" x14ac:dyDescent="0.3">
      <c r="A14" s="13">
        <v>5</v>
      </c>
      <c r="B14" s="13">
        <v>113</v>
      </c>
      <c r="C14" s="13">
        <f>(E6*C7)/E7</f>
        <v>130</v>
      </c>
      <c r="D14" s="13">
        <f t="shared" si="0"/>
        <v>289</v>
      </c>
      <c r="E14" s="89">
        <f t="shared" si="1"/>
        <v>2.2230769230769232</v>
      </c>
      <c r="F14" s="89"/>
    </row>
    <row r="15" spans="1:9" x14ac:dyDescent="0.3">
      <c r="A15" s="13">
        <v>6</v>
      </c>
      <c r="B15" s="13">
        <v>89</v>
      </c>
      <c r="C15" s="13">
        <f>(E6*D7)/E7</f>
        <v>78</v>
      </c>
      <c r="D15" s="13">
        <f t="shared" si="0"/>
        <v>121</v>
      </c>
      <c r="E15" s="89">
        <f t="shared" si="1"/>
        <v>1.5512820512820513</v>
      </c>
      <c r="F15" s="89"/>
    </row>
    <row r="16" spans="1:9" x14ac:dyDescent="0.3">
      <c r="C16" s="92" t="s">
        <v>128</v>
      </c>
      <c r="D16" s="92"/>
      <c r="E16" s="90">
        <f>SUM(E10:F15)</f>
        <v>9.3055555555555554</v>
      </c>
      <c r="F16" s="90"/>
    </row>
    <row r="18" spans="1:10" x14ac:dyDescent="0.3">
      <c r="A18" s="35" t="s">
        <v>31</v>
      </c>
      <c r="B18" s="93" t="s">
        <v>129</v>
      </c>
      <c r="C18" s="94"/>
      <c r="D18" s="94"/>
      <c r="E18" s="94"/>
      <c r="F18" s="94"/>
      <c r="G18" s="94"/>
      <c r="H18" s="94"/>
      <c r="I18" s="94"/>
    </row>
    <row r="19" spans="1:10" x14ac:dyDescent="0.3">
      <c r="B19" s="94"/>
      <c r="C19" s="94"/>
      <c r="D19" s="94"/>
      <c r="E19" s="94"/>
      <c r="F19" s="94"/>
      <c r="G19" s="94"/>
      <c r="H19" s="94"/>
      <c r="I19" s="94"/>
    </row>
    <row r="20" spans="1:10" x14ac:dyDescent="0.3">
      <c r="B20" s="93" t="s">
        <v>130</v>
      </c>
      <c r="C20" s="94"/>
      <c r="D20" s="94"/>
      <c r="E20" s="94"/>
      <c r="F20" s="94"/>
      <c r="G20" s="94"/>
      <c r="H20" s="94"/>
      <c r="I20" s="94"/>
    </row>
    <row r="21" spans="1:10" x14ac:dyDescent="0.3">
      <c r="B21" s="94"/>
      <c r="C21" s="94"/>
      <c r="D21" s="94"/>
      <c r="E21" s="94"/>
      <c r="F21" s="94"/>
      <c r="G21" s="94"/>
      <c r="H21" s="94"/>
      <c r="I21" s="94"/>
    </row>
    <row r="23" spans="1:10" ht="28.8" x14ac:dyDescent="0.3">
      <c r="A23" s="3" t="s">
        <v>61</v>
      </c>
      <c r="B23" s="1">
        <v>0.05</v>
      </c>
    </row>
    <row r="25" spans="1:10" x14ac:dyDescent="0.3">
      <c r="A25" t="s">
        <v>62</v>
      </c>
      <c r="B25" t="s">
        <v>131</v>
      </c>
      <c r="C25">
        <f>(2-1)*(3-1)</f>
        <v>2</v>
      </c>
    </row>
    <row r="27" spans="1:10" x14ac:dyDescent="0.3">
      <c r="A27" s="70" t="s">
        <v>141</v>
      </c>
      <c r="B27" s="70"/>
      <c r="C27" s="87">
        <f>CHIINV(B23,C25)</f>
        <v>5.9914645471079817</v>
      </c>
    </row>
    <row r="28" spans="1:10" x14ac:dyDescent="0.3">
      <c r="A28" s="70"/>
      <c r="B28" s="70"/>
      <c r="C28" s="87"/>
    </row>
    <row r="29" spans="1:10" x14ac:dyDescent="0.3">
      <c r="A29" s="70"/>
      <c r="B29" s="70"/>
      <c r="C29" s="87"/>
    </row>
    <row r="31" spans="1:10" ht="14.4" customHeight="1" x14ac:dyDescent="0.3">
      <c r="A31" s="17" t="s">
        <v>65</v>
      </c>
      <c r="B31" s="36" t="s">
        <v>132</v>
      </c>
      <c r="C31" s="41"/>
      <c r="D31" s="41"/>
      <c r="E31" s="41"/>
      <c r="F31" s="41"/>
      <c r="G31" s="41"/>
      <c r="H31" s="41"/>
      <c r="I31" s="41"/>
      <c r="J31" s="41"/>
    </row>
    <row r="32" spans="1:10" x14ac:dyDescent="0.3">
      <c r="B32" s="41"/>
      <c r="C32" s="41"/>
      <c r="D32" s="41"/>
      <c r="E32" s="41"/>
      <c r="F32" s="41"/>
      <c r="G32" s="41"/>
      <c r="H32" s="41"/>
      <c r="I32" s="41"/>
      <c r="J32" s="41"/>
    </row>
    <row r="34" spans="1:2" x14ac:dyDescent="0.3">
      <c r="A34" t="s">
        <v>116</v>
      </c>
      <c r="B34">
        <f>_xlfn.CHISQ.TEST(B10:B15,C10:C15)</f>
        <v>9.7479892318202505E-2</v>
      </c>
    </row>
    <row r="36" spans="1:2" x14ac:dyDescent="0.3">
      <c r="A36" s="17" t="s">
        <v>65</v>
      </c>
    </row>
  </sheetData>
  <mergeCells count="19">
    <mergeCell ref="B31:J32"/>
    <mergeCell ref="H10:I12"/>
    <mergeCell ref="C16:D16"/>
    <mergeCell ref="B18:I19"/>
    <mergeCell ref="B20:I21"/>
    <mergeCell ref="A27:B29"/>
    <mergeCell ref="C27:C29"/>
    <mergeCell ref="E11:F11"/>
    <mergeCell ref="E12:F12"/>
    <mergeCell ref="E13:F13"/>
    <mergeCell ref="E14:F14"/>
    <mergeCell ref="E15:F15"/>
    <mergeCell ref="E16:F16"/>
    <mergeCell ref="E10:F10"/>
    <mergeCell ref="A1:E1"/>
    <mergeCell ref="A3:A4"/>
    <mergeCell ref="B3:D3"/>
    <mergeCell ref="E3:E4"/>
    <mergeCell ref="E9:F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Sheet2</vt:lpstr>
      <vt:lpstr>Sheet3</vt:lpstr>
      <vt:lpstr>Sheet4</vt:lpstr>
      <vt:lpstr>Sheet5</vt:lpstr>
      <vt:lpstr>Sheet6</vt:lpstr>
      <vt:lpstr>Sheet7</vt:lpstr>
      <vt:lpstr>Sheet8</vt:lpstr>
      <vt:lpstr>Sheet9</vt:lpstr>
      <vt:lpstr>Sheet10</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Mathew</dc:creator>
  <cp:lastModifiedBy>Mathew</cp:lastModifiedBy>
  <dcterms:created xsi:type="dcterms:W3CDTF">2021-12-04T04:50:33Z</dcterms:created>
  <dcterms:modified xsi:type="dcterms:W3CDTF">2021-12-09T08:56:09Z</dcterms:modified>
</cp:coreProperties>
</file>