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sources\personal\www.thepaynetrain.com\public\spreadsheets\"/>
    </mc:Choice>
  </mc:AlternateContent>
  <xr:revisionPtr revIDLastSave="0" documentId="13_ncr:1_{88C032C2-3159-4C3B-9393-178909798B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v" sheetId="1" r:id="rId1"/>
    <sheet name="BU1" sheetId="2" r:id="rId2"/>
    <sheet name="BU2" sheetId="3" r:id="rId3"/>
    <sheet name="BU3" sheetId="4" r:id="rId4"/>
    <sheet name="Total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2" l="1"/>
  <c r="F4" i="5" l="1"/>
  <c r="C5" i="5"/>
  <c r="F5" i="5" s="1"/>
  <c r="C4" i="5"/>
  <c r="C13" i="3"/>
  <c r="C13" i="1"/>
  <c r="C13" i="4"/>
  <c r="D4" i="5"/>
  <c r="B13" i="4"/>
  <c r="B5" i="5" s="1"/>
  <c r="A13" i="4"/>
  <c r="D5" i="5" s="1"/>
  <c r="B8" i="4"/>
  <c r="B13" i="3"/>
  <c r="B4" i="5" s="1"/>
  <c r="E4" i="5" s="1"/>
  <c r="A13" i="3"/>
  <c r="B13" i="2"/>
  <c r="A13" i="2"/>
  <c r="B13" i="1"/>
  <c r="A13" i="1"/>
  <c r="C2" i="5" l="1"/>
  <c r="D2" i="5"/>
  <c r="B2" i="5"/>
  <c r="B3" i="5"/>
  <c r="E3" i="5" s="1"/>
  <c r="D3" i="5"/>
  <c r="D7" i="5" s="1"/>
  <c r="C3" i="5"/>
  <c r="F3" i="5" s="1"/>
  <c r="C7" i="5"/>
  <c r="E5" i="5"/>
  <c r="B7" i="5"/>
  <c r="E2" i="5"/>
  <c r="F2" i="5" l="1"/>
  <c r="F7" i="5"/>
  <c r="E7" i="5"/>
</calcChain>
</file>

<file path=xl/sharedStrings.xml><?xml version="1.0" encoding="utf-8"?>
<sst xmlns="http://schemas.openxmlformats.org/spreadsheetml/2006/main" count="79" uniqueCount="32">
  <si>
    <t>Environment</t>
  </si>
  <si>
    <t>Fargate</t>
  </si>
  <si>
    <t>EC2</t>
  </si>
  <si>
    <t>Saving</t>
  </si>
  <si>
    <t>Dev</t>
  </si>
  <si>
    <t>BU1</t>
  </si>
  <si>
    <t>BU2</t>
  </si>
  <si>
    <t>BU3</t>
  </si>
  <si>
    <t>Total</t>
  </si>
  <si>
    <t>Last 90 days</t>
  </si>
  <si>
    <t>EC2 cost</t>
  </si>
  <si>
    <t>T3a.XLarge</t>
  </si>
  <si>
    <t>EC2 runtime</t>
  </si>
  <si>
    <t>66 days (90 days - 22 days weekends) at 16 hours a day</t>
  </si>
  <si>
    <t>EC2 number</t>
  </si>
  <si>
    <t>Fargate CPU</t>
  </si>
  <si>
    <t>Fargate Mem</t>
  </si>
  <si>
    <t>Total EC2 CPU</t>
  </si>
  <si>
    <t>Total EC2 Mem</t>
  </si>
  <si>
    <t>EC2 Cost</t>
  </si>
  <si>
    <t>Fargate Cost</t>
  </si>
  <si>
    <t>Last 90 days runtime (hours)</t>
  </si>
  <si>
    <t>Total CPU</t>
  </si>
  <si>
    <t>Total Mem</t>
  </si>
  <si>
    <t>EC2 Number</t>
  </si>
  <si>
    <t>Fargate cost (like for like)</t>
  </si>
  <si>
    <t>Fargate (like for like)</t>
  </si>
  <si>
    <t>Saving (like for like)</t>
  </si>
  <si>
    <t>NOTES</t>
  </si>
  <si>
    <t>Like for like is assuming the resource of a full EC2 instance are used in the docker container</t>
  </si>
  <si>
    <t>Fargate CPU ( vCPU Per Hr)</t>
  </si>
  <si>
    <t>Fargate Mem (Gb Per 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</si>
</sst>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£&quot;#,##0.00;\-&quot;£&quot;#,##0.00"/>
    <numFmt numFmtId="44" formatCode="_-&quot;£&quot;* #,##0.00_-;\-&quot;£&quot;* #,##0.00_-;_-&quot;£&quot;* &quot;-&quot;??_-;_-@_-"/>
    <numFmt numFmtId="164" formatCode="#,##0.00%"/>
    <numFmt numFmtId="165" formatCode="\$#,##0.0000_);\(\$#,##0.0000\)"/>
    <numFmt numFmtId="166" formatCode="\$#,##0.000000_);\(\$#,##0.000000\)"/>
    <numFmt numFmtId="167" formatCode="#,##0.0"/>
    <numFmt numFmtId="170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16191F"/>
      <name val="Roboto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/>
    <xf numFmtId="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0" fillId="0" borderId="0" xfId="0" applyAlignment="1"/>
    <xf numFmtId="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167" fontId="4" fillId="0" borderId="1" xfId="0" applyNumberFormat="1" applyFont="1" applyBorder="1" applyAlignment="1">
      <alignment horizontal="right"/>
    </xf>
    <xf numFmtId="7" fontId="3" fillId="0" borderId="1" xfId="0" applyNumberFormat="1" applyFont="1" applyBorder="1" applyAlignment="1">
      <alignment horizontal="right"/>
    </xf>
    <xf numFmtId="10" fontId="0" fillId="0" borderId="0" xfId="0" applyNumberFormat="1"/>
    <xf numFmtId="170" fontId="1" fillId="0" borderId="1" xfId="0" applyNumberFormat="1" applyFont="1" applyBorder="1" applyAlignment="1">
      <alignment horizontal="right"/>
    </xf>
    <xf numFmtId="170" fontId="0" fillId="0" borderId="0" xfId="1" applyNumberFormat="1" applyFont="1" applyAlignment="1"/>
    <xf numFmtId="170" fontId="0" fillId="0" borderId="0" xfId="0" applyNumberForma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13"/>
  <sheetViews>
    <sheetView tabSelected="1" workbookViewId="0">
      <selection activeCell="B15" sqref="B15"/>
    </sheetView>
  </sheetViews>
  <sheetFormatPr defaultRowHeight="15" x14ac:dyDescent="0.25"/>
  <cols>
    <col min="1" max="1" width="26.28515625" style="7" bestFit="1" customWidth="1"/>
    <col min="2" max="2" width="11.85546875" style="7" bestFit="1" customWidth="1"/>
    <col min="3" max="3" width="23.85546875" style="6" bestFit="1" customWidth="1"/>
    <col min="5" max="5" width="83.28515625" bestFit="1" customWidth="1"/>
  </cols>
  <sheetData>
    <row r="1" spans="1:5" ht="18.75" customHeight="1" x14ac:dyDescent="0.25">
      <c r="A1" s="2" t="s">
        <v>21</v>
      </c>
      <c r="B1" s="9">
        <v>5.67</v>
      </c>
      <c r="C1" s="1"/>
      <c r="E1" t="s">
        <v>28</v>
      </c>
    </row>
    <row r="2" spans="1:5" ht="18.75" customHeight="1" x14ac:dyDescent="0.25">
      <c r="A2" s="2" t="s">
        <v>10</v>
      </c>
      <c r="B2" s="12">
        <v>3.7600000000000001E-2</v>
      </c>
      <c r="C2" s="1"/>
      <c r="E2" s="6" t="s">
        <v>11</v>
      </c>
    </row>
    <row r="3" spans="1:5" ht="18.75" customHeight="1" x14ac:dyDescent="0.25">
      <c r="A3" s="2" t="s">
        <v>12</v>
      </c>
      <c r="B3" s="11">
        <v>1056</v>
      </c>
      <c r="C3" s="1"/>
      <c r="E3" s="6" t="s">
        <v>13</v>
      </c>
    </row>
    <row r="4" spans="1:5" ht="18.75" customHeight="1" x14ac:dyDescent="0.25">
      <c r="A4" s="2" t="s">
        <v>14</v>
      </c>
      <c r="B4" s="11">
        <v>1</v>
      </c>
      <c r="C4" s="1"/>
    </row>
    <row r="5" spans="1:5" ht="18.75" customHeight="1" x14ac:dyDescent="0.25">
      <c r="A5" s="2" t="s">
        <v>30</v>
      </c>
      <c r="B5" s="12">
        <v>4.0480000000000002E-2</v>
      </c>
      <c r="C5" s="1"/>
    </row>
    <row r="6" spans="1:5" ht="18.75" customHeight="1" x14ac:dyDescent="0.25">
      <c r="A6" s="2" t="s">
        <v>31</v>
      </c>
      <c r="B6" s="12">
        <v>4.4450000000000002E-3</v>
      </c>
      <c r="C6" s="1"/>
    </row>
    <row r="7" spans="1:5" ht="18.75" customHeight="1" x14ac:dyDescent="0.25">
      <c r="A7" s="2" t="s">
        <v>22</v>
      </c>
      <c r="B7" s="11">
        <v>2</v>
      </c>
      <c r="C7" s="1"/>
    </row>
    <row r="8" spans="1:5" ht="18.75" customHeight="1" x14ac:dyDescent="0.25">
      <c r="A8" s="2" t="s">
        <v>23</v>
      </c>
      <c r="B8" s="11">
        <v>4</v>
      </c>
      <c r="C8" s="1"/>
    </row>
    <row r="9" spans="1:5" ht="18.75" customHeight="1" x14ac:dyDescent="0.25">
      <c r="A9" s="2" t="s">
        <v>15</v>
      </c>
      <c r="B9" s="13">
        <v>1</v>
      </c>
      <c r="C9" s="1"/>
    </row>
    <row r="10" spans="1:5" ht="18.75" customHeight="1" x14ac:dyDescent="0.25">
      <c r="A10" s="2" t="s">
        <v>16</v>
      </c>
      <c r="B10" s="11">
        <v>2</v>
      </c>
      <c r="C10" s="1"/>
    </row>
    <row r="11" spans="1:5" ht="18.75" customHeight="1" x14ac:dyDescent="0.25">
      <c r="A11" s="2"/>
      <c r="B11" s="2"/>
      <c r="C11" s="1"/>
    </row>
    <row r="12" spans="1:5" ht="18.75" customHeight="1" x14ac:dyDescent="0.25">
      <c r="A12" s="2" t="s">
        <v>19</v>
      </c>
      <c r="B12" s="2" t="s">
        <v>20</v>
      </c>
      <c r="C12" s="6" t="s">
        <v>25</v>
      </c>
      <c r="E12" t="s">
        <v>29</v>
      </c>
    </row>
    <row r="13" spans="1:5" ht="18.75" customHeight="1" x14ac:dyDescent="0.25">
      <c r="A13" s="16">
        <f>B2*B3*B4</f>
        <v>39.705600000000004</v>
      </c>
      <c r="B13" s="16">
        <f>(B5*B9*B1)+(B6*B10*B1)</f>
        <v>0.27992790000000001</v>
      </c>
      <c r="C13" s="17">
        <f>(B1*B5*(B7/B4))+(B1*B6*(B8/B4))</f>
        <v>0.55985580000000001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13"/>
  <sheetViews>
    <sheetView workbookViewId="0">
      <selection activeCell="A13" sqref="A13:C13"/>
    </sheetView>
  </sheetViews>
  <sheetFormatPr defaultRowHeight="15" x14ac:dyDescent="0.25"/>
  <cols>
    <col min="1" max="1" width="26.28515625" style="7" bestFit="1" customWidth="1"/>
    <col min="2" max="2" width="11.85546875" style="7" bestFit="1" customWidth="1"/>
    <col min="3" max="3" width="23.85546875" style="6" bestFit="1" customWidth="1"/>
    <col min="5" max="5" width="83.28515625" bestFit="1" customWidth="1"/>
  </cols>
  <sheetData>
    <row r="1" spans="1:5" ht="18.75" customHeight="1" x14ac:dyDescent="0.25">
      <c r="A1" s="2" t="s">
        <v>21</v>
      </c>
      <c r="B1" s="9">
        <v>32.42</v>
      </c>
      <c r="C1" s="1"/>
      <c r="E1" t="s">
        <v>28</v>
      </c>
    </row>
    <row r="2" spans="1:5" ht="18.75" customHeight="1" x14ac:dyDescent="0.25">
      <c r="A2" s="2" t="s">
        <v>10</v>
      </c>
      <c r="B2" s="14">
        <v>7.5200000000000003E-2</v>
      </c>
      <c r="C2" s="1"/>
      <c r="E2" s="6" t="s">
        <v>11</v>
      </c>
    </row>
    <row r="3" spans="1:5" ht="18.75" customHeight="1" x14ac:dyDescent="0.25">
      <c r="A3" s="2" t="s">
        <v>12</v>
      </c>
      <c r="B3" s="11">
        <v>1056</v>
      </c>
      <c r="C3" s="1"/>
      <c r="E3" s="6" t="s">
        <v>13</v>
      </c>
    </row>
    <row r="4" spans="1:5" ht="18.75" customHeight="1" x14ac:dyDescent="0.25">
      <c r="A4" s="2" t="s">
        <v>24</v>
      </c>
      <c r="B4" s="11">
        <v>2</v>
      </c>
      <c r="C4" s="1"/>
    </row>
    <row r="5" spans="1:5" ht="18.75" customHeight="1" x14ac:dyDescent="0.25">
      <c r="A5" s="7" t="s">
        <v>30</v>
      </c>
      <c r="B5" s="12">
        <v>4.0480000000000002E-2</v>
      </c>
      <c r="C5" s="1"/>
    </row>
    <row r="6" spans="1:5" ht="18.75" customHeight="1" x14ac:dyDescent="0.25">
      <c r="A6" s="7" t="s">
        <v>31</v>
      </c>
      <c r="B6" s="12">
        <v>4.4450000000000002E-3</v>
      </c>
      <c r="C6" s="1"/>
    </row>
    <row r="7" spans="1:5" ht="18.75" customHeight="1" x14ac:dyDescent="0.25">
      <c r="A7" s="2" t="s">
        <v>22</v>
      </c>
      <c r="B7" s="11">
        <v>4</v>
      </c>
      <c r="C7" s="1"/>
    </row>
    <row r="8" spans="1:5" ht="18.75" customHeight="1" x14ac:dyDescent="0.25">
      <c r="A8" s="2" t="s">
        <v>23</v>
      </c>
      <c r="B8" s="11">
        <v>16</v>
      </c>
      <c r="C8" s="1"/>
    </row>
    <row r="9" spans="1:5" ht="18.75" customHeight="1" x14ac:dyDescent="0.25">
      <c r="A9" s="2" t="s">
        <v>15</v>
      </c>
      <c r="B9" s="13">
        <v>1</v>
      </c>
      <c r="C9" s="1"/>
    </row>
    <row r="10" spans="1:5" ht="18.75" customHeight="1" x14ac:dyDescent="0.25">
      <c r="A10" s="2" t="s">
        <v>16</v>
      </c>
      <c r="B10" s="11">
        <v>2</v>
      </c>
      <c r="C10" s="1"/>
    </row>
    <row r="11" spans="1:5" ht="18.75" customHeight="1" x14ac:dyDescent="0.25">
      <c r="A11" s="2"/>
      <c r="B11" s="2"/>
      <c r="C11" s="1"/>
    </row>
    <row r="12" spans="1:5" ht="18.75" customHeight="1" x14ac:dyDescent="0.25">
      <c r="A12" s="2" t="s">
        <v>19</v>
      </c>
      <c r="B12" s="2" t="s">
        <v>20</v>
      </c>
      <c r="C12" s="6" t="s">
        <v>25</v>
      </c>
      <c r="E12" t="s">
        <v>29</v>
      </c>
    </row>
    <row r="13" spans="1:5" ht="18.75" customHeight="1" x14ac:dyDescent="0.25">
      <c r="A13" s="16">
        <f>B2*B3*B4</f>
        <v>158.82240000000002</v>
      </c>
      <c r="B13" s="16">
        <f>(B5*B9*B1)+(B6*B10*B1)</f>
        <v>1.6005754000000003</v>
      </c>
      <c r="C13" s="17">
        <f>(B1*B5*(B7/B4))+(B1*B6*(B8/B4))</f>
        <v>3.7775784000000003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13"/>
  <sheetViews>
    <sheetView workbookViewId="0">
      <selection activeCell="A13" sqref="A13:C13"/>
    </sheetView>
  </sheetViews>
  <sheetFormatPr defaultRowHeight="15" x14ac:dyDescent="0.25"/>
  <cols>
    <col min="1" max="1" width="26.28515625" style="7" bestFit="1" customWidth="1"/>
    <col min="2" max="2" width="11.85546875" style="7" bestFit="1" customWidth="1"/>
    <col min="3" max="3" width="23.85546875" style="6" bestFit="1" customWidth="1"/>
    <col min="6" max="6" width="83.28515625" bestFit="1" customWidth="1"/>
  </cols>
  <sheetData>
    <row r="1" spans="1:6" ht="18.75" customHeight="1" x14ac:dyDescent="0.25">
      <c r="A1" s="2" t="s">
        <v>21</v>
      </c>
      <c r="B1" s="9">
        <v>666.2</v>
      </c>
      <c r="C1" s="1"/>
      <c r="F1" t="s">
        <v>28</v>
      </c>
    </row>
    <row r="2" spans="1:6" ht="18.75" customHeight="1" x14ac:dyDescent="0.25">
      <c r="A2" s="2" t="s">
        <v>10</v>
      </c>
      <c r="B2" s="10">
        <v>0.15040000000000001</v>
      </c>
      <c r="C2" s="1"/>
      <c r="F2" s="6" t="s">
        <v>11</v>
      </c>
    </row>
    <row r="3" spans="1:6" ht="18.75" customHeight="1" x14ac:dyDescent="0.25">
      <c r="A3" s="2" t="s">
        <v>12</v>
      </c>
      <c r="B3" s="11">
        <v>1056</v>
      </c>
      <c r="C3" s="1"/>
      <c r="F3" s="6" t="s">
        <v>13</v>
      </c>
    </row>
    <row r="4" spans="1:6" ht="18.75" customHeight="1" x14ac:dyDescent="0.25">
      <c r="A4" s="2" t="s">
        <v>14</v>
      </c>
      <c r="B4" s="11">
        <v>6</v>
      </c>
      <c r="C4" s="1"/>
    </row>
    <row r="5" spans="1:6" ht="18.75" customHeight="1" x14ac:dyDescent="0.25">
      <c r="A5" s="7" t="s">
        <v>30</v>
      </c>
      <c r="B5" s="12">
        <v>4.0480000000000002E-2</v>
      </c>
      <c r="C5" s="1"/>
    </row>
    <row r="6" spans="1:6" ht="18.75" customHeight="1" x14ac:dyDescent="0.25">
      <c r="A6" s="7" t="s">
        <v>31</v>
      </c>
      <c r="B6" s="12">
        <v>4.4450000000000002E-3</v>
      </c>
      <c r="C6" s="1"/>
    </row>
    <row r="7" spans="1:6" ht="18.75" customHeight="1" x14ac:dyDescent="0.25">
      <c r="A7" s="2" t="s">
        <v>22</v>
      </c>
      <c r="B7" s="11">
        <v>24</v>
      </c>
      <c r="C7" s="1"/>
    </row>
    <row r="8" spans="1:6" ht="18.75" customHeight="1" x14ac:dyDescent="0.25">
      <c r="A8" s="2" t="s">
        <v>23</v>
      </c>
      <c r="B8" s="11">
        <v>96</v>
      </c>
      <c r="C8" s="1"/>
    </row>
    <row r="9" spans="1:6" ht="18.75" customHeight="1" x14ac:dyDescent="0.25">
      <c r="A9" s="2" t="s">
        <v>15</v>
      </c>
      <c r="B9" s="13">
        <v>1</v>
      </c>
      <c r="C9" s="1"/>
    </row>
    <row r="10" spans="1:6" ht="18.75" customHeight="1" x14ac:dyDescent="0.25">
      <c r="A10" s="2" t="s">
        <v>16</v>
      </c>
      <c r="B10" s="11">
        <v>2</v>
      </c>
      <c r="C10" s="1"/>
    </row>
    <row r="11" spans="1:6" ht="18.75" customHeight="1" x14ac:dyDescent="0.25">
      <c r="A11" s="2"/>
      <c r="B11" s="2"/>
      <c r="C11" s="1"/>
    </row>
    <row r="12" spans="1:6" ht="18.75" customHeight="1" x14ac:dyDescent="0.25">
      <c r="A12" s="2" t="s">
        <v>19</v>
      </c>
      <c r="B12" s="2" t="s">
        <v>20</v>
      </c>
      <c r="C12" s="6" t="s">
        <v>25</v>
      </c>
      <c r="F12" t="s">
        <v>29</v>
      </c>
    </row>
    <row r="13" spans="1:6" ht="18.75" customHeight="1" x14ac:dyDescent="0.25">
      <c r="A13" s="16">
        <f>B2*B3*B4</f>
        <v>952.9344000000001</v>
      </c>
      <c r="B13" s="16">
        <f>(B5*B9*B1)+(B6*B10*B1)</f>
        <v>32.890294000000004</v>
      </c>
      <c r="C13" s="17">
        <f>(B1*B5*(B7/B4))+(B1*B6*(B8/B4))</f>
        <v>155.25124800000003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13"/>
  <sheetViews>
    <sheetView workbookViewId="0">
      <selection activeCell="A13" sqref="A13:C13"/>
    </sheetView>
  </sheetViews>
  <sheetFormatPr defaultRowHeight="15" x14ac:dyDescent="0.25"/>
  <cols>
    <col min="1" max="1" width="24.7109375" style="7" bestFit="1" customWidth="1"/>
    <col min="2" max="2" width="11.85546875" style="7" bestFit="1" customWidth="1"/>
    <col min="3" max="3" width="23.85546875" style="6" bestFit="1" customWidth="1"/>
    <col min="6" max="6" width="83.28515625" bestFit="1" customWidth="1"/>
  </cols>
  <sheetData>
    <row r="1" spans="1:6" ht="18.75" customHeight="1" x14ac:dyDescent="0.25">
      <c r="A1" s="2" t="s">
        <v>9</v>
      </c>
      <c r="B1" s="9">
        <v>137.50017</v>
      </c>
      <c r="C1" s="1"/>
      <c r="F1" t="s">
        <v>28</v>
      </c>
    </row>
    <row r="2" spans="1:6" ht="18.75" customHeight="1" x14ac:dyDescent="0.25">
      <c r="A2" s="2" t="s">
        <v>10</v>
      </c>
      <c r="B2" s="10">
        <v>0.15040000000000001</v>
      </c>
      <c r="F2" s="1" t="s">
        <v>11</v>
      </c>
    </row>
    <row r="3" spans="1:6" ht="18.75" customHeight="1" x14ac:dyDescent="0.25">
      <c r="A3" s="2" t="s">
        <v>12</v>
      </c>
      <c r="B3" s="11">
        <v>1056</v>
      </c>
      <c r="F3" s="1" t="s">
        <v>13</v>
      </c>
    </row>
    <row r="4" spans="1:6" ht="18.75" customHeight="1" x14ac:dyDescent="0.25">
      <c r="A4" s="2" t="s">
        <v>14</v>
      </c>
      <c r="B4" s="11">
        <v>3</v>
      </c>
      <c r="C4" s="1"/>
    </row>
    <row r="5" spans="1:6" ht="18.75" customHeight="1" x14ac:dyDescent="0.25">
      <c r="A5" s="7" t="s">
        <v>30</v>
      </c>
      <c r="B5" s="12">
        <v>4.0480000000000002E-2</v>
      </c>
      <c r="C5" s="1"/>
    </row>
    <row r="6" spans="1:6" ht="18.75" customHeight="1" x14ac:dyDescent="0.25">
      <c r="A6" s="7" t="s">
        <v>31</v>
      </c>
      <c r="B6" s="12">
        <v>4.4450000000000002E-3</v>
      </c>
      <c r="C6" s="1"/>
    </row>
    <row r="7" spans="1:6" ht="18.75" customHeight="1" x14ac:dyDescent="0.25">
      <c r="A7" s="2" t="s">
        <v>17</v>
      </c>
      <c r="B7" s="11">
        <v>12</v>
      </c>
      <c r="C7" s="1"/>
    </row>
    <row r="8" spans="1:6" ht="18.75" customHeight="1" x14ac:dyDescent="0.25">
      <c r="A8" s="2" t="s">
        <v>18</v>
      </c>
      <c r="B8" s="11">
        <f>96/2</f>
        <v>48</v>
      </c>
      <c r="C8" s="1"/>
    </row>
    <row r="9" spans="1:6" ht="18.75" customHeight="1" x14ac:dyDescent="0.25">
      <c r="A9" s="2" t="s">
        <v>15</v>
      </c>
      <c r="B9" s="13">
        <v>1</v>
      </c>
      <c r="C9" s="1"/>
    </row>
    <row r="10" spans="1:6" ht="18.75" customHeight="1" x14ac:dyDescent="0.25">
      <c r="A10" s="2" t="s">
        <v>16</v>
      </c>
      <c r="B10" s="11">
        <v>2</v>
      </c>
      <c r="C10" s="1"/>
    </row>
    <row r="11" spans="1:6" ht="18.75" customHeight="1" x14ac:dyDescent="0.25">
      <c r="A11" s="2"/>
      <c r="B11" s="2"/>
      <c r="C11" s="1"/>
    </row>
    <row r="12" spans="1:6" ht="18.75" customHeight="1" x14ac:dyDescent="0.25">
      <c r="A12" s="2" t="s">
        <v>19</v>
      </c>
      <c r="B12" s="2" t="s">
        <v>20</v>
      </c>
      <c r="C12" s="1" t="s">
        <v>25</v>
      </c>
      <c r="F12" t="s">
        <v>29</v>
      </c>
    </row>
    <row r="13" spans="1:6" ht="18.75" customHeight="1" x14ac:dyDescent="0.25">
      <c r="A13" s="16">
        <f>B2*B3*B4</f>
        <v>476.46720000000005</v>
      </c>
      <c r="B13" s="16">
        <f>(B5*B9*B1)+(B6*B10*B1)</f>
        <v>6.7883833929000001</v>
      </c>
      <c r="C13" s="17">
        <f>(B1*B5*(B7/B4))+(B1*B6*(B8/B4))</f>
        <v>32.043039616800002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F7"/>
  <sheetViews>
    <sheetView workbookViewId="0">
      <selection activeCell="D9" sqref="D9"/>
    </sheetView>
  </sheetViews>
  <sheetFormatPr defaultRowHeight="15" x14ac:dyDescent="0.25"/>
  <cols>
    <col min="1" max="1" width="12.42578125" style="6" bestFit="1" customWidth="1"/>
    <col min="2" max="2" width="7.7109375" style="7" bestFit="1" customWidth="1"/>
    <col min="3" max="3" width="19.85546875" style="7" bestFit="1" customWidth="1"/>
    <col min="4" max="4" width="10.28515625" style="7" bestFit="1" customWidth="1"/>
    <col min="5" max="5" width="7.140625" style="8" bestFit="1" customWidth="1"/>
    <col min="6" max="6" width="18.85546875" bestFit="1" customWidth="1"/>
  </cols>
  <sheetData>
    <row r="1" spans="1:6" ht="18.75" customHeight="1" x14ac:dyDescent="0.25">
      <c r="A1" s="1" t="s">
        <v>0</v>
      </c>
      <c r="B1" s="2" t="s">
        <v>1</v>
      </c>
      <c r="C1" s="7" t="s">
        <v>26</v>
      </c>
      <c r="D1" s="2" t="s">
        <v>2</v>
      </c>
      <c r="E1" s="3" t="s">
        <v>3</v>
      </c>
      <c r="F1" s="7" t="s">
        <v>27</v>
      </c>
    </row>
    <row r="2" spans="1:6" ht="18.75" customHeight="1" x14ac:dyDescent="0.25">
      <c r="A2" s="1" t="s">
        <v>4</v>
      </c>
      <c r="B2" s="16">
        <f>Dev!B13</f>
        <v>0.27992790000000001</v>
      </c>
      <c r="C2" s="16">
        <f>Dev!C13</f>
        <v>0.55985580000000001</v>
      </c>
      <c r="D2" s="16">
        <f>Dev!A13</f>
        <v>39.705600000000004</v>
      </c>
      <c r="E2" s="4">
        <f>1-(B2/D2)</f>
        <v>0.99294991386605413</v>
      </c>
      <c r="F2" s="15">
        <f>1-(C2/D2)</f>
        <v>0.98589982773210827</v>
      </c>
    </row>
    <row r="3" spans="1:6" ht="18.75" customHeight="1" x14ac:dyDescent="0.25">
      <c r="A3" s="1" t="s">
        <v>5</v>
      </c>
      <c r="B3" s="16">
        <f>'BU1'!B13</f>
        <v>1.6005754000000003</v>
      </c>
      <c r="C3" s="16">
        <f>'BU1'!C13</f>
        <v>3.7775784000000003</v>
      </c>
      <c r="D3" s="16">
        <f>'BU1'!A13</f>
        <v>158.82240000000002</v>
      </c>
      <c r="E3" s="4">
        <f>1-(B3/D3)</f>
        <v>0.98992223137290458</v>
      </c>
      <c r="F3" s="15">
        <f t="shared" ref="F3:F7" si="0">1-(C3/D3)</f>
        <v>0.97621507797388785</v>
      </c>
    </row>
    <row r="4" spans="1:6" ht="18.75" customHeight="1" x14ac:dyDescent="0.25">
      <c r="A4" s="1" t="s">
        <v>6</v>
      </c>
      <c r="B4" s="16">
        <f>'BU2'!B13</f>
        <v>32.890294000000004</v>
      </c>
      <c r="C4" s="16">
        <f>'BU2'!C13</f>
        <v>155.25124800000003</v>
      </c>
      <c r="D4" s="16">
        <f>'BU2'!A13</f>
        <v>952.9344000000001</v>
      </c>
      <c r="E4" s="4">
        <f>1-(B4/D4)</f>
        <v>0.96548524851238449</v>
      </c>
      <c r="F4" s="15">
        <f t="shared" si="0"/>
        <v>0.8370808651676338</v>
      </c>
    </row>
    <row r="5" spans="1:6" ht="18.75" customHeight="1" x14ac:dyDescent="0.25">
      <c r="A5" s="1" t="s">
        <v>7</v>
      </c>
      <c r="B5" s="16">
        <f>'BU3'!B13</f>
        <v>6.7883833929000001</v>
      </c>
      <c r="C5" s="16">
        <f>'BU3'!C13</f>
        <v>32.043039616800002</v>
      </c>
      <c r="D5" s="16">
        <f>'BU3'!A13</f>
        <v>476.46720000000005</v>
      </c>
      <c r="E5" s="4">
        <f>1-(B5/D5)</f>
        <v>0.98575267428083191</v>
      </c>
      <c r="F5" s="15">
        <f t="shared" si="0"/>
        <v>0.93274869788140713</v>
      </c>
    </row>
    <row r="6" spans="1:6" ht="18.75" customHeight="1" x14ac:dyDescent="0.25">
      <c r="A6" s="1"/>
      <c r="B6" s="18"/>
      <c r="C6" s="18"/>
      <c r="D6" s="18"/>
      <c r="E6" s="3"/>
    </row>
    <row r="7" spans="1:6" ht="18.75" customHeight="1" x14ac:dyDescent="0.25">
      <c r="A7" s="5" t="s">
        <v>8</v>
      </c>
      <c r="B7" s="16">
        <f>SUM(B2:B5)</f>
        <v>41.559180692900007</v>
      </c>
      <c r="C7" s="16">
        <f>SUM(C2:C5)</f>
        <v>191.63172181680002</v>
      </c>
      <c r="D7" s="16">
        <f>SUM(D2:D5)</f>
        <v>1627.9296000000002</v>
      </c>
      <c r="E7" s="4">
        <f>1-(B7/D7)</f>
        <v>0.97447114378109467</v>
      </c>
      <c r="F7" s="15">
        <f t="shared" si="0"/>
        <v>0.88228500678604282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</vt:lpstr>
      <vt:lpstr>BU1</vt:lpstr>
      <vt:lpstr>BU2</vt:lpstr>
      <vt:lpstr>BU3</vt:lpstr>
      <vt:lpstr>Totals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Payne Lee</cp:lastModifiedBy>
  <dcterms:created xsi:type="dcterms:W3CDTF">2022-04-19T15:14:58Z</dcterms:created>
  <dcterms:modified xsi:type="dcterms:W3CDTF">2022-04-19T15:27:32Z</dcterms:modified>
</cp:coreProperties>
</file>