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8" windowWidth="14808" windowHeight="8016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B58" i="1" l="1"/>
  <c r="B88" i="1" s="1"/>
  <c r="B62" i="1" l="1"/>
  <c r="B60" i="1"/>
  <c r="B63" i="1"/>
  <c r="B65" i="1"/>
  <c r="B67" i="1"/>
  <c r="B69" i="1"/>
  <c r="B71" i="1"/>
  <c r="B73" i="1"/>
  <c r="B75" i="1"/>
  <c r="B77" i="1"/>
  <c r="B79" i="1"/>
  <c r="B81" i="1"/>
  <c r="B83" i="1"/>
  <c r="B85" i="1"/>
  <c r="B87" i="1"/>
  <c r="B61" i="1"/>
  <c r="B59" i="1"/>
  <c r="B64" i="1"/>
  <c r="B66" i="1"/>
  <c r="B68" i="1"/>
  <c r="B70" i="1"/>
  <c r="B72" i="1"/>
  <c r="B74" i="1"/>
  <c r="B76" i="1"/>
  <c r="B78" i="1"/>
  <c r="B80" i="1"/>
  <c r="B82" i="1"/>
  <c r="B84" i="1"/>
  <c r="B86" i="1"/>
</calcChain>
</file>

<file path=xl/sharedStrings.xml><?xml version="1.0" encoding="utf-8"?>
<sst xmlns="http://schemas.openxmlformats.org/spreadsheetml/2006/main" count="57" uniqueCount="54">
  <si>
    <t>中国旅行社名</t>
  </si>
  <si>
    <t>北京新日国際旅行社有限公司成都分公司</t>
  </si>
  <si>
    <t>中国旅行社编号</t>
  </si>
  <si>
    <t>GTC-SC-25-0</t>
  </si>
  <si>
    <t>签证种类</t>
  </si>
  <si>
    <t>日本入境日期</t>
  </si>
  <si>
    <t>日本出境日期</t>
  </si>
  <si>
    <t>客人名单</t>
  </si>
  <si>
    <t>中文名</t>
  </si>
  <si>
    <t>英文名</t>
  </si>
  <si>
    <t>生年月日</t>
  </si>
  <si>
    <t>性别</t>
  </si>
  <si>
    <t>居住区域</t>
  </si>
  <si>
    <t>护照号</t>
  </si>
  <si>
    <t>职业</t>
  </si>
  <si>
    <t>王利</t>
  </si>
  <si>
    <t>WANG LI</t>
  </si>
  <si>
    <t>女</t>
  </si>
  <si>
    <t>上海</t>
  </si>
  <si>
    <t>G123456789</t>
  </si>
  <si>
    <t>总经理</t>
  </si>
  <si>
    <t>行程表</t>
  </si>
  <si>
    <t>年   月   日</t>
  </si>
  <si>
    <t>⾏   動   计   划</t>
  </si>
  <si>
    <t>宿   泊    先</t>
  </si>
  <si>
    <t>NH292 (1000-1445) 便にて成⽥空港へ。到着後、ホテルへ。</t>
  </si>
  <si>
    <t>〒106-0032 東京都港区六本木7丁目 18-11 国際ホテル</t>
  </si>
  <si>
    <t>東京ディズニーランド内を観光。</t>
  </si>
  <si>
    <t>同上</t>
  </si>
  <si>
    <t>团体</t>
  </si>
  <si>
    <t>担当者</t>
  </si>
  <si>
    <t>男</t>
  </si>
  <si>
    <t>出生年月</t>
  </si>
  <si>
    <t>职务</t>
  </si>
  <si>
    <t>社長</t>
  </si>
  <si>
    <t>国籍</t>
  </si>
  <si>
    <t>中国(日本永住)</t>
  </si>
  <si>
    <t>地址</t>
  </si>
  <si>
    <t>指定番号</t>
  </si>
  <si>
    <t>联络方式</t>
  </si>
  <si>
    <t>公司名称</t>
  </si>
  <si>
    <t>日本旅行社名</t>
  </si>
  <si>
    <t>日本旅行社编号</t>
  </si>
  <si>
    <t>東木慶新</t>
  </si>
  <si>
    <t>1952年5月18日</t>
  </si>
  <si>
    <t>クレーンインターナショナル株式会社</t>
  </si>
  <si>
    <t>0509-003</t>
  </si>
  <si>
    <t>03-3470-6851</t>
  </si>
  <si>
    <t>会社名:  クレーンインターナショナル株式会社</t>
  </si>
  <si>
    <t>〒106-00 東京都港区六本⽊7-18-5 ソフイアビル 212号室</t>
  </si>
  <si>
    <t>地址：東京都港区六本⽊</t>
  </si>
  <si>
    <t>7-18-5 ソフイアビル 212号室</t>
  </si>
  <si>
    <t>電話：03-3470-6851</t>
  </si>
  <si>
    <t>担当者：東木慶新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</si>
</sst>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1F497D"/>
      <name val="Calibri"/>
      <family val="2"/>
      <scheme val="minor"/>
    </font>
    <font>
      <sz val="11"/>
      <color rgb="FFA5A5A5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7F7F7F"/>
      <name val="Calibri"/>
      <family val="2"/>
      <scheme val="minor"/>
    </font>
    <font>
      <sz val="10"/>
      <color theme="1"/>
      <name val="MS P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D7E3B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BF1D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2" borderId="1" xfId="0" applyFill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164" fontId="2" fillId="4" borderId="1" xfId="0" applyNumberFormat="1" applyFont="1" applyFill="1" applyBorder="1" applyAlignment="1">
      <alignment horizontal="left"/>
    </xf>
    <xf numFmtId="164" fontId="6" fillId="6" borderId="1" xfId="0" applyNumberFormat="1" applyFont="1" applyFill="1" applyBorder="1" applyAlignment="1">
      <alignment horizontal="left" vertical="center"/>
    </xf>
    <xf numFmtId="164" fontId="6" fillId="6" borderId="4" xfId="0" applyNumberFormat="1" applyFon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center"/>
    </xf>
    <xf numFmtId="0" fontId="7" fillId="0" borderId="5" xfId="0" applyFont="1" applyBorder="1" applyAlignment="1">
      <alignment vertical="center" wrapText="1"/>
    </xf>
    <xf numFmtId="0" fontId="1" fillId="4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137160</xdr:colOff>
      <xdr:row>91</xdr:row>
      <xdr:rowOff>116701</xdr:rowOff>
    </xdr:from>
    <xdr:to>
      <xdr:col>3</xdr:col>
      <xdr:colOff>701039</xdr:colOff>
      <xdr:row>94</xdr:row>
      <xdr:rowOff>131940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9240" y="27769681"/>
          <a:ext cx="563879" cy="563879"/>
        </a:xfrm>
        <a:prstGeom prst="rect">
          <a:avLst/>
        </a:prstGeom>
      </xdr:spPr>
    </xdr:pic>
    <xdr:clientData/>
  </xdr:twoCellAnchor>
  <xdr:twoCellAnchor editAs="oneCell">
    <xdr:from>
      <xdr:col>3</xdr:col>
      <xdr:colOff>1407300</xdr:colOff>
      <xdr:row>90</xdr:row>
      <xdr:rowOff>38100</xdr:rowOff>
    </xdr:from>
    <xdr:to>
      <xdr:col>4</xdr:col>
      <xdr:colOff>251459</xdr:colOff>
      <xdr:row>94</xdr:row>
      <xdr:rowOff>43123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380" y="27508200"/>
          <a:ext cx="688199" cy="7365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502921</xdr:colOff>
      <xdr:row>12</xdr:row>
      <xdr:rowOff>45721</xdr:rowOff>
    </xdr:from>
    <xdr:to>
      <xdr:col>3</xdr:col>
      <xdr:colOff>1066800</xdr:colOff>
      <xdr:row>15</xdr:row>
      <xdr:rowOff>60960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941" y="2705101"/>
          <a:ext cx="563879" cy="563879"/>
        </a:xfrm>
        <a:prstGeom prst="rect">
          <a:avLst/>
        </a:prstGeom>
      </xdr:spPr>
    </xdr:pic>
    <xdr:clientData/>
  </xdr:twoCellAnchor>
  <xdr:twoCellAnchor editAs="oneCell">
    <xdr:from>
      <xdr:col>3</xdr:col>
      <xdr:colOff>1361581</xdr:colOff>
      <xdr:row>11</xdr:row>
      <xdr:rowOff>58560</xdr:rowOff>
    </xdr:from>
    <xdr:to>
      <xdr:col>3</xdr:col>
      <xdr:colOff>2049780</xdr:colOff>
      <xdr:row>15</xdr:row>
      <xdr:rowOff>63583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6601" y="2535060"/>
          <a:ext cx="688199" cy="736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5"/>
  <sheetViews>
    <sheetView tabSelected="1" zoomScaleNormal="100" workbookViewId="0">
      <selection activeCell="C6" sqref="C6"/>
    </sheetView>
  </sheetViews>
  <sheetFormatPr defaultRowHeight="14.4" x14ac:dyDescent="0.3"/>
  <cols>
    <col min="2" max="2" width="16.21875" bestFit="1" customWidth="1"/>
    <col min="3" max="3" width="50.88671875" bestFit="1" customWidth="1"/>
    <col min="4" max="4" width="26.88671875" customWidth="1"/>
    <col min="5" max="5" width="10.109375" customWidth="1"/>
    <col min="6" max="6" width="13" customWidth="1"/>
    <col min="7" max="7" width="19" customWidth="1"/>
    <col min="8" max="8" width="10.33203125" customWidth="1"/>
  </cols>
  <sheetData>
    <row r="2" spans="1:8" x14ac:dyDescent="0.3">
      <c r="B2" s="8" t="s">
        <v>41</v>
      </c>
      <c r="C2" s="20" t="s">
        <v>45</v>
      </c>
    </row>
    <row r="3" spans="1:8" ht="19.5" customHeight="1" x14ac:dyDescent="0.3">
      <c r="B3" s="8" t="s">
        <v>42</v>
      </c>
      <c r="C3" s="20" t="s">
        <v>46</v>
      </c>
    </row>
    <row r="4" spans="1:8" ht="18.75" customHeight="1" x14ac:dyDescent="0.3">
      <c r="B4" s="8" t="s">
        <v>0</v>
      </c>
      <c r="C4" s="9" t="s">
        <v>1</v>
      </c>
    </row>
    <row r="5" spans="1:8" ht="20.25" customHeight="1" x14ac:dyDescent="0.3">
      <c r="B5" s="8" t="s">
        <v>2</v>
      </c>
      <c r="C5" s="9" t="s">
        <v>3</v>
      </c>
    </row>
    <row r="6" spans="1:8" ht="19.5" customHeight="1" x14ac:dyDescent="0.3">
      <c r="B6" s="8" t="s">
        <v>4</v>
      </c>
      <c r="C6" s="9" t="s">
        <v>29</v>
      </c>
      <c r="D6" s="3"/>
    </row>
    <row r="7" spans="1:8" ht="17.399999999999999" customHeight="1" x14ac:dyDescent="0.3">
      <c r="B7" s="8" t="s">
        <v>5</v>
      </c>
      <c r="C7" s="15">
        <v>42348</v>
      </c>
    </row>
    <row r="8" spans="1:8" ht="20.399999999999999" customHeight="1" x14ac:dyDescent="0.3">
      <c r="B8" s="8" t="s">
        <v>6</v>
      </c>
      <c r="C8" s="15">
        <v>42363</v>
      </c>
    </row>
    <row r="9" spans="1:8" x14ac:dyDescent="0.3">
      <c r="B9" s="1"/>
    </row>
    <row r="12" spans="1:8" ht="24.75" customHeight="1" x14ac:dyDescent="0.4">
      <c r="C12" s="2" t="s">
        <v>7</v>
      </c>
    </row>
    <row r="13" spans="1:8" x14ac:dyDescent="0.3">
      <c r="A13" s="4"/>
      <c r="B13" s="5" t="s">
        <v>8</v>
      </c>
      <c r="C13" s="6" t="s">
        <v>9</v>
      </c>
      <c r="D13" s="6" t="s">
        <v>10</v>
      </c>
      <c r="E13" s="6" t="s">
        <v>11</v>
      </c>
      <c r="F13" s="6" t="s">
        <v>12</v>
      </c>
      <c r="G13" s="6" t="s">
        <v>13</v>
      </c>
      <c r="H13" s="6" t="s">
        <v>14</v>
      </c>
    </row>
    <row r="14" spans="1:8" x14ac:dyDescent="0.3">
      <c r="A14" s="7">
        <v>1</v>
      </c>
      <c r="B14" s="10" t="s">
        <v>15</v>
      </c>
      <c r="C14" s="11" t="s">
        <v>16</v>
      </c>
      <c r="D14" s="18">
        <v>29441</v>
      </c>
      <c r="E14" s="11" t="s">
        <v>17</v>
      </c>
      <c r="F14" s="11" t="s">
        <v>18</v>
      </c>
      <c r="G14" s="11" t="s">
        <v>19</v>
      </c>
      <c r="H14" s="11" t="s">
        <v>20</v>
      </c>
    </row>
    <row r="15" spans="1:8" x14ac:dyDescent="0.3">
      <c r="A15" s="7">
        <v>2</v>
      </c>
      <c r="B15" s="10"/>
      <c r="C15" s="11"/>
      <c r="D15" s="18"/>
      <c r="E15" s="11"/>
      <c r="F15" s="11"/>
      <c r="G15" s="11"/>
      <c r="H15" s="11"/>
    </row>
    <row r="16" spans="1:8" x14ac:dyDescent="0.3">
      <c r="A16" s="7">
        <v>3</v>
      </c>
      <c r="B16" s="11"/>
      <c r="C16" s="11"/>
      <c r="D16" s="18"/>
      <c r="E16" s="11"/>
      <c r="F16" s="11"/>
      <c r="G16" s="11"/>
      <c r="H16" s="11"/>
    </row>
    <row r="17" spans="1:8" x14ac:dyDescent="0.3">
      <c r="A17" s="7">
        <v>4</v>
      </c>
      <c r="B17" s="11"/>
      <c r="C17" s="11"/>
      <c r="D17" s="18"/>
      <c r="E17" s="11"/>
      <c r="F17" s="11"/>
      <c r="G17" s="11"/>
      <c r="H17" s="11"/>
    </row>
    <row r="18" spans="1:8" x14ac:dyDescent="0.3">
      <c r="A18" s="7">
        <v>5</v>
      </c>
      <c r="B18" s="11"/>
      <c r="C18" s="11"/>
      <c r="D18" s="18"/>
      <c r="E18" s="11"/>
      <c r="F18" s="11"/>
      <c r="G18" s="11"/>
      <c r="H18" s="11"/>
    </row>
    <row r="19" spans="1:8" x14ac:dyDescent="0.3">
      <c r="A19" s="7">
        <v>6</v>
      </c>
      <c r="B19" s="11"/>
      <c r="C19" s="11"/>
      <c r="D19" s="18"/>
      <c r="E19" s="11"/>
      <c r="F19" s="11"/>
      <c r="G19" s="11"/>
      <c r="H19" s="11"/>
    </row>
    <row r="20" spans="1:8" x14ac:dyDescent="0.3">
      <c r="A20" s="7">
        <v>7</v>
      </c>
      <c r="B20" s="11"/>
      <c r="C20" s="11"/>
      <c r="D20" s="18"/>
      <c r="E20" s="11"/>
      <c r="F20" s="11"/>
      <c r="G20" s="11"/>
      <c r="H20" s="11"/>
    </row>
    <row r="21" spans="1:8" x14ac:dyDescent="0.3">
      <c r="A21" s="7">
        <v>8</v>
      </c>
      <c r="B21" s="11"/>
      <c r="C21" s="11"/>
      <c r="D21" s="18"/>
      <c r="E21" s="11"/>
      <c r="F21" s="11"/>
      <c r="G21" s="11"/>
      <c r="H21" s="11"/>
    </row>
    <row r="22" spans="1:8" x14ac:dyDescent="0.3">
      <c r="A22" s="7">
        <v>9</v>
      </c>
      <c r="B22" s="11"/>
      <c r="C22" s="11"/>
      <c r="D22" s="18"/>
      <c r="E22" s="11"/>
      <c r="F22" s="11"/>
      <c r="G22" s="11"/>
      <c r="H22" s="11"/>
    </row>
    <row r="23" spans="1:8" x14ac:dyDescent="0.3">
      <c r="A23" s="7">
        <v>10</v>
      </c>
      <c r="B23" s="11"/>
      <c r="C23" s="11"/>
      <c r="D23" s="18"/>
      <c r="E23" s="11"/>
      <c r="F23" s="11"/>
      <c r="G23" s="11"/>
      <c r="H23" s="11"/>
    </row>
    <row r="24" spans="1:8" x14ac:dyDescent="0.3">
      <c r="A24" s="7">
        <v>11</v>
      </c>
      <c r="B24" s="11"/>
      <c r="C24" s="11"/>
      <c r="D24" s="18"/>
      <c r="E24" s="11"/>
      <c r="F24" s="11"/>
      <c r="G24" s="11"/>
      <c r="H24" s="11"/>
    </row>
    <row r="25" spans="1:8" x14ac:dyDescent="0.3">
      <c r="A25" s="7">
        <v>12</v>
      </c>
      <c r="B25" s="11"/>
      <c r="C25" s="11"/>
      <c r="D25" s="18"/>
      <c r="E25" s="11"/>
      <c r="F25" s="11"/>
      <c r="G25" s="11"/>
      <c r="H25" s="11"/>
    </row>
    <row r="26" spans="1:8" x14ac:dyDescent="0.3">
      <c r="A26" s="7">
        <v>13</v>
      </c>
      <c r="B26" s="11"/>
      <c r="C26" s="11"/>
      <c r="D26" s="18"/>
      <c r="E26" s="11"/>
      <c r="F26" s="11"/>
      <c r="G26" s="11"/>
      <c r="H26" s="11"/>
    </row>
    <row r="27" spans="1:8" x14ac:dyDescent="0.3">
      <c r="A27" s="7">
        <v>14</v>
      </c>
      <c r="B27" s="11"/>
      <c r="C27" s="11"/>
      <c r="D27" s="18"/>
      <c r="E27" s="11"/>
      <c r="F27" s="11"/>
      <c r="G27" s="11"/>
      <c r="H27" s="11"/>
    </row>
    <row r="28" spans="1:8" x14ac:dyDescent="0.3">
      <c r="A28" s="7">
        <v>15</v>
      </c>
      <c r="B28" s="11"/>
      <c r="C28" s="11"/>
      <c r="D28" s="18"/>
      <c r="E28" s="11"/>
      <c r="F28" s="11"/>
      <c r="G28" s="11"/>
      <c r="H28" s="11"/>
    </row>
    <row r="29" spans="1:8" x14ac:dyDescent="0.3">
      <c r="A29" s="7">
        <v>16</v>
      </c>
      <c r="B29" s="11"/>
      <c r="C29" s="11"/>
      <c r="D29" s="18"/>
      <c r="E29" s="11"/>
      <c r="F29" s="11"/>
      <c r="G29" s="11"/>
      <c r="H29" s="11"/>
    </row>
    <row r="30" spans="1:8" x14ac:dyDescent="0.3">
      <c r="A30" s="7">
        <v>17</v>
      </c>
      <c r="B30" s="11"/>
      <c r="C30" s="11"/>
      <c r="D30" s="18"/>
      <c r="E30" s="11"/>
      <c r="F30" s="11"/>
      <c r="G30" s="11"/>
      <c r="H30" s="11"/>
    </row>
    <row r="31" spans="1:8" x14ac:dyDescent="0.3">
      <c r="A31" s="7">
        <v>18</v>
      </c>
      <c r="B31" s="11"/>
      <c r="C31" s="11"/>
      <c r="D31" s="18"/>
      <c r="E31" s="11"/>
      <c r="F31" s="11"/>
      <c r="G31" s="11"/>
      <c r="H31" s="11"/>
    </row>
    <row r="32" spans="1:8" x14ac:dyDescent="0.3">
      <c r="A32" s="7">
        <v>19</v>
      </c>
      <c r="B32" s="11"/>
      <c r="C32" s="11"/>
      <c r="D32" s="18"/>
      <c r="E32" s="11"/>
      <c r="F32" s="11"/>
      <c r="G32" s="11"/>
      <c r="H32" s="11"/>
    </row>
    <row r="33" spans="1:8" x14ac:dyDescent="0.3">
      <c r="A33" s="7">
        <v>20</v>
      </c>
      <c r="B33" s="11"/>
      <c r="C33" s="11"/>
      <c r="D33" s="18"/>
      <c r="E33" s="11"/>
      <c r="F33" s="11"/>
      <c r="G33" s="11"/>
      <c r="H33" s="11"/>
    </row>
    <row r="34" spans="1:8" x14ac:dyDescent="0.3">
      <c r="A34" s="7">
        <v>21</v>
      </c>
      <c r="B34" s="11"/>
      <c r="C34" s="11"/>
      <c r="D34" s="18"/>
      <c r="E34" s="11"/>
      <c r="F34" s="11"/>
      <c r="G34" s="11"/>
      <c r="H34" s="11"/>
    </row>
    <row r="35" spans="1:8" x14ac:dyDescent="0.3">
      <c r="A35" s="7">
        <v>22</v>
      </c>
      <c r="B35" s="11"/>
      <c r="C35" s="11"/>
      <c r="D35" s="18"/>
      <c r="E35" s="11"/>
      <c r="F35" s="11"/>
      <c r="G35" s="11"/>
      <c r="H35" s="11"/>
    </row>
    <row r="36" spans="1:8" x14ac:dyDescent="0.3">
      <c r="A36" s="7">
        <v>23</v>
      </c>
      <c r="B36" s="11"/>
      <c r="C36" s="11"/>
      <c r="D36" s="18"/>
      <c r="E36" s="11"/>
      <c r="F36" s="11"/>
      <c r="G36" s="11"/>
      <c r="H36" s="11"/>
    </row>
    <row r="37" spans="1:8" x14ac:dyDescent="0.3">
      <c r="A37" s="7">
        <v>24</v>
      </c>
      <c r="B37" s="11"/>
      <c r="C37" s="11"/>
      <c r="D37" s="18"/>
      <c r="E37" s="11"/>
      <c r="F37" s="11"/>
      <c r="G37" s="11"/>
      <c r="H37" s="11"/>
    </row>
    <row r="38" spans="1:8" x14ac:dyDescent="0.3">
      <c r="A38" s="7">
        <v>25</v>
      </c>
      <c r="B38" s="11"/>
      <c r="C38" s="11"/>
      <c r="D38" s="18"/>
      <c r="E38" s="11"/>
      <c r="F38" s="11"/>
      <c r="G38" s="11"/>
      <c r="H38" s="11"/>
    </row>
    <row r="39" spans="1:8" x14ac:dyDescent="0.3">
      <c r="A39" s="7">
        <v>26</v>
      </c>
      <c r="B39" s="11"/>
      <c r="C39" s="11"/>
      <c r="D39" s="18"/>
      <c r="E39" s="11"/>
      <c r="F39" s="11"/>
      <c r="G39" s="11"/>
      <c r="H39" s="11"/>
    </row>
    <row r="40" spans="1:8" x14ac:dyDescent="0.3">
      <c r="A40" s="7">
        <v>27</v>
      </c>
      <c r="B40" s="11"/>
      <c r="C40" s="11"/>
      <c r="D40" s="18"/>
      <c r="E40" s="11"/>
      <c r="F40" s="11"/>
      <c r="G40" s="11"/>
      <c r="H40" s="11"/>
    </row>
    <row r="41" spans="1:8" x14ac:dyDescent="0.3">
      <c r="A41" s="7">
        <v>28</v>
      </c>
      <c r="B41" s="11"/>
      <c r="C41" s="11"/>
      <c r="D41" s="18"/>
      <c r="E41" s="11"/>
      <c r="F41" s="11"/>
      <c r="G41" s="11"/>
      <c r="H41" s="11"/>
    </row>
    <row r="42" spans="1:8" x14ac:dyDescent="0.3">
      <c r="A42" s="7">
        <v>29</v>
      </c>
      <c r="B42" s="11"/>
      <c r="C42" s="11"/>
      <c r="D42" s="18"/>
      <c r="E42" s="11"/>
      <c r="F42" s="11"/>
      <c r="G42" s="11"/>
      <c r="H42" s="11"/>
    </row>
    <row r="43" spans="1:8" x14ac:dyDescent="0.3">
      <c r="A43" s="7">
        <v>30</v>
      </c>
      <c r="B43" s="11"/>
      <c r="C43" s="11"/>
      <c r="D43" s="18"/>
      <c r="E43" s="11"/>
      <c r="F43" s="11"/>
      <c r="G43" s="11"/>
      <c r="H43" s="11"/>
    </row>
    <row r="44" spans="1:8" x14ac:dyDescent="0.3">
      <c r="A44" s="7">
        <v>31</v>
      </c>
      <c r="B44" s="11"/>
      <c r="C44" s="11"/>
      <c r="D44" s="18"/>
      <c r="E44" s="11"/>
      <c r="F44" s="11"/>
      <c r="G44" s="11"/>
      <c r="H44" s="11"/>
    </row>
    <row r="45" spans="1:8" x14ac:dyDescent="0.3">
      <c r="A45" s="7">
        <v>32</v>
      </c>
      <c r="B45" s="11"/>
      <c r="C45" s="11"/>
      <c r="D45" s="18"/>
      <c r="E45" s="11"/>
      <c r="F45" s="11"/>
      <c r="G45" s="11"/>
      <c r="H45" s="11"/>
    </row>
    <row r="46" spans="1:8" x14ac:dyDescent="0.3">
      <c r="A46" s="7">
        <v>33</v>
      </c>
      <c r="B46" s="11"/>
      <c r="C46" s="11"/>
      <c r="D46" s="18"/>
      <c r="E46" s="11"/>
      <c r="F46" s="11"/>
      <c r="G46" s="11"/>
      <c r="H46" s="11"/>
    </row>
    <row r="47" spans="1:8" x14ac:dyDescent="0.3">
      <c r="A47" s="7">
        <v>34</v>
      </c>
      <c r="B47" s="11"/>
      <c r="C47" s="11"/>
      <c r="D47" s="18"/>
      <c r="E47" s="11"/>
      <c r="F47" s="11"/>
      <c r="G47" s="11"/>
      <c r="H47" s="11"/>
    </row>
    <row r="48" spans="1:8" x14ac:dyDescent="0.3">
      <c r="A48" s="7">
        <v>35</v>
      </c>
      <c r="B48" s="11"/>
      <c r="C48" s="11"/>
      <c r="D48" s="18"/>
      <c r="E48" s="11"/>
      <c r="F48" s="11"/>
      <c r="G48" s="11"/>
      <c r="H48" s="11"/>
    </row>
    <row r="49" spans="1:8" x14ac:dyDescent="0.3">
      <c r="A49" s="7">
        <v>36</v>
      </c>
      <c r="B49" s="11"/>
      <c r="C49" s="11"/>
      <c r="D49" s="18"/>
      <c r="E49" s="11"/>
      <c r="F49" s="11"/>
      <c r="G49" s="11"/>
      <c r="H49" s="11"/>
    </row>
    <row r="50" spans="1:8" x14ac:dyDescent="0.3">
      <c r="A50" s="7">
        <v>37</v>
      </c>
      <c r="B50" s="11"/>
      <c r="C50" s="11"/>
      <c r="D50" s="18"/>
      <c r="E50" s="11"/>
      <c r="F50" s="11"/>
      <c r="G50" s="11"/>
      <c r="H50" s="11"/>
    </row>
    <row r="51" spans="1:8" x14ac:dyDescent="0.3">
      <c r="A51" s="7">
        <v>38</v>
      </c>
      <c r="B51" s="11"/>
      <c r="C51" s="11"/>
      <c r="D51" s="18"/>
      <c r="E51" s="11"/>
      <c r="F51" s="11"/>
      <c r="G51" s="11"/>
      <c r="H51" s="11"/>
    </row>
    <row r="52" spans="1:8" x14ac:dyDescent="0.3">
      <c r="A52" s="7">
        <v>39</v>
      </c>
      <c r="B52" s="11"/>
      <c r="C52" s="11"/>
      <c r="D52" s="18"/>
      <c r="E52" s="11"/>
      <c r="F52" s="11"/>
      <c r="G52" s="11"/>
      <c r="H52" s="11"/>
    </row>
    <row r="53" spans="1:8" x14ac:dyDescent="0.3">
      <c r="A53" s="7">
        <v>40</v>
      </c>
      <c r="B53" s="11"/>
      <c r="C53" s="11"/>
      <c r="D53" s="11"/>
      <c r="E53" s="11"/>
      <c r="F53" s="11"/>
      <c r="G53" s="11"/>
      <c r="H53" s="11"/>
    </row>
    <row r="56" spans="1:8" ht="28.5" customHeight="1" x14ac:dyDescent="0.4">
      <c r="C56" s="2" t="s">
        <v>21</v>
      </c>
    </row>
    <row r="57" spans="1:8" ht="18.75" customHeight="1" x14ac:dyDescent="0.3">
      <c r="B57" s="12" t="s">
        <v>22</v>
      </c>
      <c r="C57" s="12" t="s">
        <v>23</v>
      </c>
      <c r="D57" s="12" t="s">
        <v>24</v>
      </c>
    </row>
    <row r="58" spans="1:8" ht="43.5" customHeight="1" x14ac:dyDescent="0.3">
      <c r="B58" s="16">
        <f>IF(AND(LEN(C7),LEN(C8)),C7,"")</f>
        <v>42348</v>
      </c>
      <c r="C58" s="13" t="s">
        <v>25</v>
      </c>
      <c r="D58" s="14" t="s">
        <v>26</v>
      </c>
    </row>
    <row r="59" spans="1:8" ht="42.6" customHeight="1" x14ac:dyDescent="0.3">
      <c r="B59" s="16">
        <f>IF(LEN(B58),IF(B58+1&lt;=C8,B58+1,""),"")</f>
        <v>42349</v>
      </c>
      <c r="C59" s="13" t="s">
        <v>27</v>
      </c>
      <c r="D59" s="14" t="s">
        <v>28</v>
      </c>
    </row>
    <row r="60" spans="1:8" ht="42" customHeight="1" x14ac:dyDescent="0.3">
      <c r="B60" s="17">
        <f>IF(LEN(B58),IF(B58+2&lt;=C8,B58+2,""),"")</f>
        <v>42350</v>
      </c>
      <c r="C60" s="14"/>
      <c r="D60" s="14"/>
    </row>
    <row r="61" spans="1:8" ht="42" customHeight="1" x14ac:dyDescent="0.3">
      <c r="B61" s="17">
        <f>IF(LEN(B58),IF(B58+3&lt;=C8,B58+3,""),"")</f>
        <v>42351</v>
      </c>
      <c r="C61" s="14"/>
      <c r="D61" s="14"/>
    </row>
    <row r="62" spans="1:8" ht="41.25" customHeight="1" x14ac:dyDescent="0.3">
      <c r="B62" s="16">
        <f>IF(LEN(B58),IF(B58+4&lt;=C8,B58+4,""),"")</f>
        <v>42352</v>
      </c>
      <c r="C62" s="14"/>
      <c r="D62" s="14"/>
    </row>
    <row r="63" spans="1:8" ht="40.5" customHeight="1" x14ac:dyDescent="0.3">
      <c r="B63" s="16">
        <f>IF(LEN(B58),IF(B58+5&lt;=C8,B58+5,""),"")</f>
        <v>42353</v>
      </c>
      <c r="C63" s="14"/>
      <c r="D63" s="14"/>
    </row>
    <row r="64" spans="1:8" ht="40.5" customHeight="1" x14ac:dyDescent="0.3">
      <c r="B64" s="16">
        <f>IF(LEN(B58),IF(B58+6&lt;=C8,B58+6,""),"")</f>
        <v>42354</v>
      </c>
      <c r="C64" s="14"/>
      <c r="D64" s="14"/>
    </row>
    <row r="65" spans="2:4" ht="41.25" customHeight="1" x14ac:dyDescent="0.3">
      <c r="B65" s="16">
        <f>IF(LEN(B58),IF(B58+7&lt;=C8,B58+7,""),"")</f>
        <v>42355</v>
      </c>
      <c r="C65" s="14"/>
      <c r="D65" s="14"/>
    </row>
    <row r="66" spans="2:4" ht="41.25" customHeight="1" x14ac:dyDescent="0.3">
      <c r="B66" s="16">
        <f>IF(LEN(B58),IF(B58+8&lt;=C8,B58+8,""),"")</f>
        <v>42356</v>
      </c>
      <c r="C66" s="14"/>
      <c r="D66" s="14"/>
    </row>
    <row r="67" spans="2:4" ht="40.5" customHeight="1" x14ac:dyDescent="0.3">
      <c r="B67" s="16">
        <f>IF(LEN(B58),IF(B58+9&lt;=C8,B58+9,""),"")</f>
        <v>42357</v>
      </c>
      <c r="C67" s="14"/>
      <c r="D67" s="14"/>
    </row>
    <row r="68" spans="2:4" ht="40.5" customHeight="1" x14ac:dyDescent="0.3">
      <c r="B68" s="16">
        <f>IF(LEN(B58),IF(B58+10&lt;=C8,B58+10,""),"")</f>
        <v>42358</v>
      </c>
      <c r="C68" s="14"/>
      <c r="D68" s="14"/>
    </row>
    <row r="69" spans="2:4" ht="40.5" customHeight="1" x14ac:dyDescent="0.3">
      <c r="B69" s="16">
        <f>IF(LEN(B58),IF(B58+11&lt;=C8,B58+11,""),"")</f>
        <v>42359</v>
      </c>
      <c r="C69" s="14"/>
      <c r="D69" s="14"/>
    </row>
    <row r="70" spans="2:4" ht="41.25" customHeight="1" x14ac:dyDescent="0.3">
      <c r="B70" s="16">
        <f>IF(LEN(B58),IF(B58+12&lt;=C8,B58+12,""),"")</f>
        <v>42360</v>
      </c>
      <c r="C70" s="14"/>
      <c r="D70" s="14"/>
    </row>
    <row r="71" spans="2:4" ht="39.75" customHeight="1" x14ac:dyDescent="0.3">
      <c r="B71" s="16">
        <f>IF(LEN(B58),IF(B58+13&lt;=C8,B58+13,""),"")</f>
        <v>42361</v>
      </c>
      <c r="C71" s="14"/>
      <c r="D71" s="14"/>
    </row>
    <row r="72" spans="2:4" ht="41.25" customHeight="1" x14ac:dyDescent="0.3">
      <c r="B72" s="16">
        <f>IF(LEN(B58),IF(B58+14&lt;=C8,B58+14,""),"")</f>
        <v>42362</v>
      </c>
      <c r="C72" s="14"/>
      <c r="D72" s="14"/>
    </row>
    <row r="73" spans="2:4" ht="39.75" customHeight="1" x14ac:dyDescent="0.3">
      <c r="B73" s="16">
        <f>IF(LEN(B58),IF(B58+15&lt;=C8,B58+15,""),"")</f>
        <v>42363</v>
      </c>
      <c r="C73" s="14"/>
      <c r="D73" s="14"/>
    </row>
    <row r="74" spans="2:4" ht="40.5" customHeight="1" x14ac:dyDescent="0.3">
      <c r="B74" s="16" t="str">
        <f>IF(LEN(B58),IF(B58+16&lt;=C8,B58+16,""),"")</f>
        <v/>
      </c>
      <c r="C74" s="14"/>
      <c r="D74" s="14"/>
    </row>
    <row r="75" spans="2:4" ht="40.5" customHeight="1" x14ac:dyDescent="0.3">
      <c r="B75" s="16" t="str">
        <f>IF(LEN(B58),IF(B58+17&lt;=C8,B58+17,""),"")</f>
        <v/>
      </c>
      <c r="C75" s="14"/>
      <c r="D75" s="14"/>
    </row>
    <row r="76" spans="2:4" ht="41.25" customHeight="1" x14ac:dyDescent="0.3">
      <c r="B76" s="16" t="str">
        <f>IF(LEN(B58),IF(B58+18&lt;=C8,B58+18,""),"")</f>
        <v/>
      </c>
      <c r="C76" s="14"/>
      <c r="D76" s="14"/>
    </row>
    <row r="77" spans="2:4" ht="40.5" customHeight="1" x14ac:dyDescent="0.3">
      <c r="B77" s="16" t="str">
        <f>IF(LEN(B58),IF(B58+19&lt;=C8,B58+19,""),"")</f>
        <v/>
      </c>
      <c r="C77" s="14"/>
      <c r="D77" s="14"/>
    </row>
    <row r="78" spans="2:4" ht="40.5" customHeight="1" x14ac:dyDescent="0.3">
      <c r="B78" s="16" t="str">
        <f>IF(LEN(B58),IF(B58+20&lt;=C8,B58+20,""),"")</f>
        <v/>
      </c>
      <c r="C78" s="14"/>
      <c r="D78" s="14"/>
    </row>
    <row r="79" spans="2:4" ht="40.5" customHeight="1" x14ac:dyDescent="0.3">
      <c r="B79" s="16" t="str">
        <f>IF(LEN(B58),IF(B58+21&lt;=C8,B58+21,""),"")</f>
        <v/>
      </c>
      <c r="C79" s="14"/>
      <c r="D79" s="14"/>
    </row>
    <row r="80" spans="2:4" ht="40.5" customHeight="1" x14ac:dyDescent="0.3">
      <c r="B80" s="16" t="str">
        <f>IF(LEN(B58),IF(B58+22&lt;=C8,B58+22,""),"")</f>
        <v/>
      </c>
      <c r="C80" s="14"/>
      <c r="D80" s="14"/>
    </row>
    <row r="81" spans="2:4" ht="40.5" customHeight="1" x14ac:dyDescent="0.3">
      <c r="B81" s="16" t="str">
        <f>IF(LEN(B58),IF(B58+23&lt;=C8,B58+23,""),"")</f>
        <v/>
      </c>
      <c r="C81" s="14"/>
      <c r="D81" s="14"/>
    </row>
    <row r="82" spans="2:4" ht="40.5" customHeight="1" x14ac:dyDescent="0.3">
      <c r="B82" s="16" t="str">
        <f>IF(LEN(B58),IF(B58+24&lt;=C8,B58+24,""),"")</f>
        <v/>
      </c>
      <c r="C82" s="14"/>
      <c r="D82" s="14"/>
    </row>
    <row r="83" spans="2:4" ht="40.5" customHeight="1" x14ac:dyDescent="0.3">
      <c r="B83" s="16" t="str">
        <f>IF(LEN(B58),IF(B58+25&lt;=C8,B58+25,""),"")</f>
        <v/>
      </c>
      <c r="C83" s="14"/>
      <c r="D83" s="14"/>
    </row>
    <row r="84" spans="2:4" ht="40.5" customHeight="1" x14ac:dyDescent="0.3">
      <c r="B84" s="16" t="str">
        <f>IF(LEN(B58),IF(B58+26&lt;=C8,B58+26,""),"")</f>
        <v/>
      </c>
      <c r="C84" s="14"/>
      <c r="D84" s="14"/>
    </row>
    <row r="85" spans="2:4" ht="39.75" customHeight="1" x14ac:dyDescent="0.3">
      <c r="B85" s="16" t="str">
        <f>IF(LEN(B58),IF(B58+27&lt;=C8,B58+27,""),"")</f>
        <v/>
      </c>
      <c r="C85" s="14"/>
      <c r="D85" s="14"/>
    </row>
    <row r="86" spans="2:4" ht="40.5" customHeight="1" x14ac:dyDescent="0.3">
      <c r="B86" s="16" t="str">
        <f>IF(LEN(B58),IF(B58+28&lt;=C8,B58+28,""),"")</f>
        <v/>
      </c>
      <c r="C86" s="14"/>
      <c r="D86" s="14"/>
    </row>
    <row r="87" spans="2:4" ht="40.5" customHeight="1" x14ac:dyDescent="0.3">
      <c r="B87" s="16" t="str">
        <f>IF(LEN(B58),IF(B58+29&lt;=C8,B58+29,""),"")</f>
        <v/>
      </c>
      <c r="C87" s="14"/>
      <c r="D87" s="14"/>
    </row>
    <row r="88" spans="2:4" ht="40.5" customHeight="1" x14ac:dyDescent="0.3">
      <c r="B88" s="16" t="str">
        <f>IF(LEN(B58),IF(B58+30&lt;=C8,B58+30,""),"")</f>
        <v/>
      </c>
      <c r="C88" s="14"/>
      <c r="D88" s="14"/>
    </row>
    <row r="91" spans="2:4" x14ac:dyDescent="0.3">
      <c r="D91" t="s">
        <v>48</v>
      </c>
    </row>
    <row r="92" spans="2:4" x14ac:dyDescent="0.3">
      <c r="D92" t="s">
        <v>50</v>
      </c>
    </row>
    <row r="93" spans="2:4" x14ac:dyDescent="0.3">
      <c r="D93" t="s">
        <v>51</v>
      </c>
    </row>
    <row r="94" spans="2:4" x14ac:dyDescent="0.3">
      <c r="D94" t="s">
        <v>53</v>
      </c>
    </row>
    <row r="95" spans="2:4" x14ac:dyDescent="0.3">
      <c r="D95" t="s">
        <v>52</v>
      </c>
    </row>
  </sheetData>
  <dataValidations count="1">
    <dataValidation type="list" allowBlank="1" showInputMessage="1" showErrorMessage="1" sqref="C6">
      <formula1>"团体"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workbookViewId="0"/>
  </sheetViews>
  <sheetFormatPr defaultRowHeight="14.4" x14ac:dyDescent="0.3"/>
  <cols>
    <col min="3" max="3" width="12.33203125" customWidth="1"/>
    <col min="4" max="4" width="31.44140625" customWidth="1"/>
  </cols>
  <sheetData>
    <row r="2" spans="3:4" ht="15" thickBot="1" x14ac:dyDescent="0.35"/>
    <row r="3" spans="3:4" ht="15" thickBot="1" x14ac:dyDescent="0.35">
      <c r="C3" s="19" t="s">
        <v>30</v>
      </c>
      <c r="D3" s="19" t="s">
        <v>43</v>
      </c>
    </row>
    <row r="4" spans="3:4" ht="15" thickBot="1" x14ac:dyDescent="0.35">
      <c r="C4" s="19" t="s">
        <v>11</v>
      </c>
      <c r="D4" s="19" t="s">
        <v>31</v>
      </c>
    </row>
    <row r="5" spans="3:4" ht="15" thickBot="1" x14ac:dyDescent="0.35">
      <c r="C5" s="19" t="s">
        <v>32</v>
      </c>
      <c r="D5" s="19" t="s">
        <v>44</v>
      </c>
    </row>
    <row r="6" spans="3:4" ht="15" thickBot="1" x14ac:dyDescent="0.35">
      <c r="C6" s="19" t="s">
        <v>33</v>
      </c>
      <c r="D6" s="19" t="s">
        <v>34</v>
      </c>
    </row>
    <row r="7" spans="3:4" ht="15" thickBot="1" x14ac:dyDescent="0.35">
      <c r="C7" s="19" t="s">
        <v>35</v>
      </c>
      <c r="D7" s="19" t="s">
        <v>36</v>
      </c>
    </row>
    <row r="8" spans="3:4" ht="39" customHeight="1" thickBot="1" x14ac:dyDescent="0.35">
      <c r="C8" s="19" t="s">
        <v>37</v>
      </c>
      <c r="D8" s="19" t="s">
        <v>49</v>
      </c>
    </row>
    <row r="9" spans="3:4" ht="21.6" customHeight="1" thickBot="1" x14ac:dyDescent="0.35">
      <c r="C9" s="19" t="s">
        <v>40</v>
      </c>
      <c r="D9" s="19" t="s">
        <v>45</v>
      </c>
    </row>
    <row r="10" spans="3:4" ht="15" thickBot="1" x14ac:dyDescent="0.35">
      <c r="C10" s="19" t="s">
        <v>38</v>
      </c>
      <c r="D10" s="19" t="s">
        <v>46</v>
      </c>
    </row>
    <row r="11" spans="3:4" ht="15" thickBot="1" x14ac:dyDescent="0.35">
      <c r="C11" s="19" t="s">
        <v>39</v>
      </c>
      <c r="D11" s="19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toki</cp:lastModifiedBy>
  <cp:revision/>
  <dcterms:created xsi:type="dcterms:W3CDTF">2006-09-16T00:00:00Z</dcterms:created>
  <dcterms:modified xsi:type="dcterms:W3CDTF">2015-10-25T07:13:09Z</dcterms:modified>
</cp:coreProperties>
</file>