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B28" i="1" l="1"/>
  <c r="B58" i="1" s="1"/>
  <c r="B32" i="1" l="1"/>
  <c r="B30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B31" i="1"/>
  <c r="B29" i="1"/>
  <c r="B34" i="1"/>
  <c r="B36" i="1"/>
  <c r="B38" i="1"/>
  <c r="B40" i="1"/>
  <c r="B42" i="1"/>
  <c r="B44" i="1"/>
  <c r="B46" i="1"/>
  <c r="B48" i="1"/>
  <c r="B50" i="1"/>
  <c r="B52" i="1"/>
  <c r="B54" i="1"/>
  <c r="B56" i="1"/>
</calcChain>
</file>

<file path=xl/sharedStrings.xml><?xml version="1.0" encoding="utf-8"?>
<sst xmlns="http://schemas.openxmlformats.org/spreadsheetml/2006/main" count="58" uniqueCount="55">
  <si>
    <t>中国旅行社名</t>
  </si>
  <si>
    <t>北京新日国際旅行社有限公司成都分公司</t>
  </si>
  <si>
    <t>中国旅行社编号</t>
  </si>
  <si>
    <t>GTC-SC-25-0</t>
  </si>
  <si>
    <t>签证种类</t>
  </si>
  <si>
    <t>日本入境日期</t>
  </si>
  <si>
    <t>日本出境日期</t>
  </si>
  <si>
    <t>客人名单</t>
  </si>
  <si>
    <t>中文名</t>
  </si>
  <si>
    <t>英文名</t>
  </si>
  <si>
    <t>生年月日</t>
  </si>
  <si>
    <t>性别</t>
  </si>
  <si>
    <t>居住区域</t>
  </si>
  <si>
    <t>护照号</t>
  </si>
  <si>
    <t>职业</t>
  </si>
  <si>
    <t>王利</t>
  </si>
  <si>
    <t>WANG LI</t>
  </si>
  <si>
    <t>女</t>
  </si>
  <si>
    <t>上海</t>
  </si>
  <si>
    <t>G123456789</t>
  </si>
  <si>
    <t>总经理</t>
  </si>
  <si>
    <t>行程表</t>
  </si>
  <si>
    <t>年   月   日</t>
  </si>
  <si>
    <t>⾏   動   计   划</t>
  </si>
  <si>
    <t>宿   泊    先</t>
  </si>
  <si>
    <t>NH292 (1000-1445) 便にて成⽥空港へ。到着後、ホテルへ。</t>
  </si>
  <si>
    <t>〒106-0032 東京都港区六本木7丁目 18-11 国際ホテル</t>
  </si>
  <si>
    <t>東京ディズニーランド内を観光。</t>
  </si>
  <si>
    <t>同上</t>
  </si>
  <si>
    <t>担当者</t>
  </si>
  <si>
    <t>申宏伟</t>
  </si>
  <si>
    <t>男</t>
  </si>
  <si>
    <t>出生年月</t>
  </si>
  <si>
    <t>1965年12月1日</t>
  </si>
  <si>
    <t>职务</t>
  </si>
  <si>
    <t>社長</t>
  </si>
  <si>
    <t>国籍</t>
  </si>
  <si>
    <t>中国(日本永住)</t>
  </si>
  <si>
    <t>地址</t>
  </si>
  <si>
    <t>株式会社ジェイ・ケイ・アイ</t>
  </si>
  <si>
    <t>指定番号</t>
  </si>
  <si>
    <t>0712-001</t>
  </si>
  <si>
    <t>联络方式</t>
  </si>
  <si>
    <t>03-3835-1195</t>
  </si>
  <si>
    <t>公司名称</t>
  </si>
  <si>
    <t>〒110-0015 東京都台東区東上野 2-20-9 オルガンビル 3F</t>
  </si>
  <si>
    <t>2-20-9 オルガンビル　3F</t>
  </si>
  <si>
    <t>日本旅行社名</t>
  </si>
  <si>
    <t>日本旅行社编号</t>
  </si>
  <si>
    <t>地址：〒110-0015　東京都台東東上野</t>
  </si>
  <si>
    <t xml:space="preserve">担当者：申宏伟 </t>
  </si>
  <si>
    <t>会社名:  株式会社ジェイ・ケイ・アイ</t>
  </si>
  <si>
    <t>電話：03-3835-1195</t>
  </si>
  <si>
    <t>个人</t>
  </si>
  <si>
    <t>※个人，三年，五年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</si>
</sst>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1F497D"/>
      <name val="Calibri"/>
      <family val="2"/>
      <scheme val="minor"/>
    </font>
    <font>
      <sz val="11"/>
      <color rgb="FFA5A5A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0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BF1D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left" vertical="center"/>
    </xf>
    <xf numFmtId="164" fontId="6" fillId="6" borderId="4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1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1447352</xdr:colOff>
      <xdr:row>61</xdr:row>
      <xdr:rowOff>1793</xdr:rowOff>
    </xdr:from>
    <xdr:to>
      <xdr:col>4</xdr:col>
      <xdr:colOff>262388</xdr:colOff>
      <xdr:row>64</xdr:row>
      <xdr:rowOff>121921</xdr:rowOff>
    </xdr:to>
    <xdr:pic>
      <xdr:nvPicPr>
        <xdr:cNvPr id="4" name="図 1" descr="説明: D:\qq下载文件\jki_signature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432" y="27654773"/>
          <a:ext cx="659076" cy="668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334384</xdr:colOff>
      <xdr:row>61</xdr:row>
      <xdr:rowOff>142090</xdr:rowOff>
    </xdr:from>
    <xdr:to>
      <xdr:col>3</xdr:col>
      <xdr:colOff>893558</xdr:colOff>
      <xdr:row>64</xdr:row>
      <xdr:rowOff>167640</xdr:rowOff>
    </xdr:to>
    <xdr:pic>
      <xdr:nvPicPr>
        <xdr:cNvPr id="5" name="図 2" descr="説明: D:\qq下载文件\jki_signature1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464" y="27795070"/>
          <a:ext cx="559174" cy="574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259079</xdr:colOff>
      <xdr:row>12</xdr:row>
      <xdr:rowOff>66018</xdr:rowOff>
    </xdr:from>
    <xdr:to>
      <xdr:col>3</xdr:col>
      <xdr:colOff>820601</xdr:colOff>
      <xdr:row>15</xdr:row>
      <xdr:rowOff>83820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099" y="2725398"/>
          <a:ext cx="561522" cy="566442"/>
        </a:xfrm>
        <a:prstGeom prst="rect">
          <a:avLst/>
        </a:prstGeom>
      </xdr:spPr>
    </xdr:pic>
    <xdr:clientData/>
  </xdr:twoCellAnchor>
  <xdr:twoCellAnchor editAs="oneCell">
    <xdr:from>
      <xdr:col>3</xdr:col>
      <xdr:colOff>1055884</xdr:colOff>
      <xdr:row>11</xdr:row>
      <xdr:rowOff>121920</xdr:rowOff>
    </xdr:from>
    <xdr:to>
      <xdr:col>3</xdr:col>
      <xdr:colOff>1805940</xdr:colOff>
      <xdr:row>15</xdr:row>
      <xdr:rowOff>140017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904" y="2598420"/>
          <a:ext cx="750056" cy="74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tabSelected="1" zoomScaleNormal="100" workbookViewId="0">
      <selection activeCell="D6" sqref="D6"/>
    </sheetView>
  </sheetViews>
  <sheetFormatPr defaultRowHeight="14.4" x14ac:dyDescent="0.3"/>
  <cols>
    <col min="2" max="2" width="16.21875" bestFit="1" customWidth="1"/>
    <col min="3" max="3" width="50.88671875" bestFit="1" customWidth="1"/>
    <col min="4" max="4" width="26.88671875" customWidth="1"/>
    <col min="5" max="5" width="10.109375" customWidth="1"/>
    <col min="6" max="6" width="13" customWidth="1"/>
    <col min="7" max="7" width="19" customWidth="1"/>
    <col min="8" max="8" width="10.33203125" customWidth="1"/>
  </cols>
  <sheetData>
    <row r="2" spans="1:8" x14ac:dyDescent="0.3">
      <c r="B2" s="8" t="s">
        <v>47</v>
      </c>
      <c r="C2" s="20" t="s">
        <v>39</v>
      </c>
    </row>
    <row r="3" spans="1:8" ht="19.5" customHeight="1" x14ac:dyDescent="0.3">
      <c r="B3" s="8" t="s">
        <v>48</v>
      </c>
      <c r="C3" s="20" t="s">
        <v>41</v>
      </c>
    </row>
    <row r="4" spans="1:8" ht="18.75" customHeight="1" x14ac:dyDescent="0.3">
      <c r="B4" s="8" t="s">
        <v>0</v>
      </c>
      <c r="C4" s="9" t="s">
        <v>1</v>
      </c>
    </row>
    <row r="5" spans="1:8" ht="20.25" customHeight="1" x14ac:dyDescent="0.3">
      <c r="B5" s="8" t="s">
        <v>2</v>
      </c>
      <c r="C5" s="9" t="s">
        <v>3</v>
      </c>
    </row>
    <row r="6" spans="1:8" ht="19.5" customHeight="1" x14ac:dyDescent="0.3">
      <c r="B6" s="8" t="s">
        <v>4</v>
      </c>
      <c r="C6" s="9" t="s">
        <v>53</v>
      </c>
      <c r="D6" s="3" t="s">
        <v>54</v>
      </c>
    </row>
    <row r="7" spans="1:8" ht="17.399999999999999" customHeight="1" x14ac:dyDescent="0.3">
      <c r="B7" s="8" t="s">
        <v>5</v>
      </c>
      <c r="C7" s="15">
        <v>42348</v>
      </c>
    </row>
    <row r="8" spans="1:8" ht="20.399999999999999" customHeight="1" x14ac:dyDescent="0.3">
      <c r="B8" s="8" t="s">
        <v>6</v>
      </c>
      <c r="C8" s="15">
        <v>42363</v>
      </c>
    </row>
    <row r="9" spans="1:8" x14ac:dyDescent="0.3">
      <c r="B9" s="1"/>
    </row>
    <row r="12" spans="1:8" ht="24.75" customHeight="1" x14ac:dyDescent="0.4">
      <c r="C12" s="2" t="s">
        <v>7</v>
      </c>
    </row>
    <row r="13" spans="1:8" x14ac:dyDescent="0.3">
      <c r="A13" s="4"/>
      <c r="B13" s="5" t="s">
        <v>8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14</v>
      </c>
    </row>
    <row r="14" spans="1:8" x14ac:dyDescent="0.3">
      <c r="A14" s="7">
        <v>1</v>
      </c>
      <c r="B14" s="10" t="s">
        <v>15</v>
      </c>
      <c r="C14" s="11" t="s">
        <v>16</v>
      </c>
      <c r="D14" s="18">
        <v>29441</v>
      </c>
      <c r="E14" s="11" t="s">
        <v>17</v>
      </c>
      <c r="F14" s="11" t="s">
        <v>18</v>
      </c>
      <c r="G14" s="11" t="s">
        <v>19</v>
      </c>
      <c r="H14" s="11" t="s">
        <v>20</v>
      </c>
    </row>
    <row r="15" spans="1:8" x14ac:dyDescent="0.3">
      <c r="A15" s="7">
        <v>2</v>
      </c>
      <c r="B15" s="10"/>
      <c r="C15" s="11"/>
      <c r="D15" s="18"/>
      <c r="E15" s="11"/>
      <c r="F15" s="11"/>
      <c r="G15" s="11"/>
      <c r="H15" s="11"/>
    </row>
    <row r="16" spans="1:8" x14ac:dyDescent="0.3">
      <c r="A16" s="7">
        <v>3</v>
      </c>
      <c r="B16" s="11"/>
      <c r="C16" s="11"/>
      <c r="D16" s="18"/>
      <c r="E16" s="11"/>
      <c r="F16" s="11"/>
      <c r="G16" s="11"/>
      <c r="H16" s="11"/>
    </row>
    <row r="17" spans="1:8" x14ac:dyDescent="0.3">
      <c r="A17" s="7">
        <v>4</v>
      </c>
      <c r="B17" s="11"/>
      <c r="C17" s="11"/>
      <c r="D17" s="18"/>
      <c r="E17" s="11"/>
      <c r="F17" s="11"/>
      <c r="G17" s="11"/>
      <c r="H17" s="11"/>
    </row>
    <row r="18" spans="1:8" x14ac:dyDescent="0.3">
      <c r="A18" s="7">
        <v>5</v>
      </c>
      <c r="B18" s="11"/>
      <c r="C18" s="11"/>
      <c r="D18" s="18"/>
      <c r="E18" s="11"/>
      <c r="F18" s="11"/>
      <c r="G18" s="11"/>
      <c r="H18" s="11"/>
    </row>
    <row r="19" spans="1:8" x14ac:dyDescent="0.3">
      <c r="A19" s="7">
        <v>6</v>
      </c>
      <c r="B19" s="11"/>
      <c r="C19" s="11"/>
      <c r="D19" s="18"/>
      <c r="E19" s="11"/>
      <c r="F19" s="11"/>
      <c r="G19" s="11"/>
      <c r="H19" s="11"/>
    </row>
    <row r="20" spans="1:8" x14ac:dyDescent="0.3">
      <c r="A20" s="7">
        <v>7</v>
      </c>
      <c r="B20" s="11"/>
      <c r="C20" s="11"/>
      <c r="D20" s="18"/>
      <c r="E20" s="11"/>
      <c r="F20" s="11"/>
      <c r="G20" s="11"/>
      <c r="H20" s="11"/>
    </row>
    <row r="21" spans="1:8" x14ac:dyDescent="0.3">
      <c r="A21" s="7">
        <v>8</v>
      </c>
      <c r="B21" s="11"/>
      <c r="C21" s="11"/>
      <c r="D21" s="18"/>
      <c r="E21" s="11"/>
      <c r="F21" s="11"/>
      <c r="G21" s="11"/>
      <c r="H21" s="11"/>
    </row>
    <row r="22" spans="1:8" x14ac:dyDescent="0.3">
      <c r="A22" s="7">
        <v>9</v>
      </c>
      <c r="B22" s="11"/>
      <c r="C22" s="11"/>
      <c r="D22" s="18"/>
      <c r="E22" s="11"/>
      <c r="F22" s="11"/>
      <c r="G22" s="11"/>
      <c r="H22" s="11"/>
    </row>
    <row r="23" spans="1:8" x14ac:dyDescent="0.3">
      <c r="A23" s="7">
        <v>10</v>
      </c>
      <c r="B23" s="11"/>
      <c r="C23" s="11"/>
      <c r="D23" s="18"/>
      <c r="E23" s="11"/>
      <c r="F23" s="11"/>
      <c r="G23" s="11"/>
      <c r="H23" s="11"/>
    </row>
    <row r="26" spans="1:8" ht="21" x14ac:dyDescent="0.4">
      <c r="C26" s="2" t="s">
        <v>21</v>
      </c>
    </row>
    <row r="27" spans="1:8" x14ac:dyDescent="0.3">
      <c r="B27" s="12" t="s">
        <v>22</v>
      </c>
      <c r="C27" s="12" t="s">
        <v>23</v>
      </c>
      <c r="D27" s="12" t="s">
        <v>24</v>
      </c>
    </row>
    <row r="28" spans="1:8" ht="41.4" x14ac:dyDescent="0.3">
      <c r="B28" s="16">
        <f>IF(AND(LEN(C7),LEN(C8)),C7,"")</f>
        <v>42348</v>
      </c>
      <c r="C28" s="13" t="s">
        <v>25</v>
      </c>
      <c r="D28" s="14" t="s">
        <v>26</v>
      </c>
    </row>
    <row r="29" spans="1:8" ht="43.2" customHeight="1" x14ac:dyDescent="0.3">
      <c r="B29" s="16">
        <f>IF(LEN(B28),IF(B28+1&lt;=C8,B28+1,""),"")</f>
        <v>42349</v>
      </c>
      <c r="C29" s="13" t="s">
        <v>27</v>
      </c>
      <c r="D29" s="14" t="s">
        <v>28</v>
      </c>
    </row>
    <row r="30" spans="1:8" ht="42.6" customHeight="1" x14ac:dyDescent="0.3">
      <c r="B30" s="17">
        <f>IF(LEN(B28),IF(B28+2&lt;=C8,B28+2,""),"")</f>
        <v>42350</v>
      </c>
      <c r="C30" s="14"/>
      <c r="D30" s="14"/>
    </row>
    <row r="31" spans="1:8" ht="43.2" customHeight="1" x14ac:dyDescent="0.3">
      <c r="B31" s="17">
        <f>IF(LEN(B28),IF(B28+3&lt;=C8,B28+3,""),"")</f>
        <v>42351</v>
      </c>
      <c r="C31" s="14"/>
      <c r="D31" s="14"/>
    </row>
    <row r="32" spans="1:8" ht="43.2" customHeight="1" x14ac:dyDescent="0.3">
      <c r="B32" s="16">
        <f>IF(LEN(B28),IF(B28+4&lt;=C8,B28+4,""),"")</f>
        <v>42352</v>
      </c>
      <c r="C32" s="14"/>
      <c r="D32" s="14"/>
    </row>
    <row r="33" spans="2:4" ht="43.2" customHeight="1" x14ac:dyDescent="0.3">
      <c r="B33" s="16">
        <f>IF(LEN(B28),IF(B28+5&lt;=C8,B28+5,""),"")</f>
        <v>42353</v>
      </c>
      <c r="C33" s="14"/>
      <c r="D33" s="14"/>
    </row>
    <row r="34" spans="2:4" ht="43.2" customHeight="1" x14ac:dyDescent="0.3">
      <c r="B34" s="16">
        <f>IF(LEN(B28),IF(B28+6&lt;=C8,B28+6,""),"")</f>
        <v>42354</v>
      </c>
      <c r="C34" s="14"/>
      <c r="D34" s="14"/>
    </row>
    <row r="35" spans="2:4" ht="43.2" customHeight="1" x14ac:dyDescent="0.3">
      <c r="B35" s="16">
        <f>IF(LEN(B28),IF(B28+7&lt;=C8,B28+7,""),"")</f>
        <v>42355</v>
      </c>
      <c r="C35" s="14"/>
      <c r="D35" s="14"/>
    </row>
    <row r="36" spans="2:4" ht="43.2" customHeight="1" x14ac:dyDescent="0.3">
      <c r="B36" s="16">
        <f>IF(LEN(B28),IF(B28+8&lt;=C8,B28+8,""),"")</f>
        <v>42356</v>
      </c>
      <c r="C36" s="14"/>
      <c r="D36" s="14"/>
    </row>
    <row r="37" spans="2:4" ht="43.2" customHeight="1" x14ac:dyDescent="0.3">
      <c r="B37" s="16">
        <f>IF(LEN(B28),IF(B28+9&lt;=C8,B28+9,""),"")</f>
        <v>42357</v>
      </c>
      <c r="C37" s="14"/>
      <c r="D37" s="14"/>
    </row>
    <row r="38" spans="2:4" ht="43.2" customHeight="1" x14ac:dyDescent="0.3">
      <c r="B38" s="16">
        <f>IF(LEN(B28),IF(B28+10&lt;=C8,B28+10,""),"")</f>
        <v>42358</v>
      </c>
      <c r="C38" s="14"/>
      <c r="D38" s="14"/>
    </row>
    <row r="39" spans="2:4" ht="43.2" customHeight="1" x14ac:dyDescent="0.3">
      <c r="B39" s="16">
        <f>IF(LEN(B28),IF(B28+11&lt;=C8,B28+11,""),"")</f>
        <v>42359</v>
      </c>
      <c r="C39" s="14"/>
      <c r="D39" s="14"/>
    </row>
    <row r="40" spans="2:4" ht="43.2" customHeight="1" x14ac:dyDescent="0.3">
      <c r="B40" s="16">
        <f>IF(LEN(B28),IF(B28+12&lt;=C8,B28+12,""),"")</f>
        <v>42360</v>
      </c>
      <c r="C40" s="14"/>
      <c r="D40" s="14"/>
    </row>
    <row r="41" spans="2:4" ht="43.2" customHeight="1" x14ac:dyDescent="0.3">
      <c r="B41" s="16">
        <f>IF(LEN(B28),IF(B28+13&lt;=C8,B28+13,""),"")</f>
        <v>42361</v>
      </c>
      <c r="C41" s="14"/>
      <c r="D41" s="14"/>
    </row>
    <row r="42" spans="2:4" ht="43.2" customHeight="1" x14ac:dyDescent="0.3">
      <c r="B42" s="16">
        <f>IF(LEN(B28),IF(B28+14&lt;=C8,B28+14,""),"")</f>
        <v>42362</v>
      </c>
      <c r="C42" s="14"/>
      <c r="D42" s="14"/>
    </row>
    <row r="43" spans="2:4" ht="43.2" customHeight="1" x14ac:dyDescent="0.3">
      <c r="B43" s="16">
        <f>IF(LEN(B28),IF(B28+15&lt;=C8,B28+15,""),"")</f>
        <v>42363</v>
      </c>
      <c r="C43" s="14"/>
      <c r="D43" s="14"/>
    </row>
    <row r="44" spans="2:4" ht="43.2" customHeight="1" x14ac:dyDescent="0.3">
      <c r="B44" s="16" t="str">
        <f>IF(LEN(B28),IF(B28+16&lt;=C8,B28+16,""),"")</f>
        <v/>
      </c>
      <c r="C44" s="14"/>
      <c r="D44" s="14"/>
    </row>
    <row r="45" spans="2:4" ht="43.2" customHeight="1" x14ac:dyDescent="0.3">
      <c r="B45" s="16" t="str">
        <f>IF(LEN(B28),IF(B28+17&lt;=C8,B28+17,""),"")</f>
        <v/>
      </c>
      <c r="C45" s="14"/>
      <c r="D45" s="14"/>
    </row>
    <row r="46" spans="2:4" ht="43.2" customHeight="1" x14ac:dyDescent="0.3">
      <c r="B46" s="16" t="str">
        <f>IF(LEN(B28),IF(B28+18&lt;=C8,B28+18,""),"")</f>
        <v/>
      </c>
      <c r="C46" s="14"/>
      <c r="D46" s="14"/>
    </row>
    <row r="47" spans="2:4" ht="43.2" customHeight="1" x14ac:dyDescent="0.3">
      <c r="B47" s="16" t="str">
        <f>IF(LEN(B28),IF(B28+19&lt;=C8,B28+19,""),"")</f>
        <v/>
      </c>
      <c r="C47" s="14"/>
      <c r="D47" s="14"/>
    </row>
    <row r="48" spans="2:4" ht="43.2" customHeight="1" x14ac:dyDescent="0.3">
      <c r="B48" s="16" t="str">
        <f>IF(LEN(B28),IF(B28+20&lt;=C8,B28+20,""),"")</f>
        <v/>
      </c>
      <c r="C48" s="14"/>
      <c r="D48" s="14"/>
    </row>
    <row r="49" spans="2:4" ht="43.2" customHeight="1" x14ac:dyDescent="0.3">
      <c r="B49" s="16" t="str">
        <f>IF(LEN(B28),IF(B28+21&lt;=C8,B28+21,""),"")</f>
        <v/>
      </c>
      <c r="C49" s="14"/>
      <c r="D49" s="14"/>
    </row>
    <row r="50" spans="2:4" ht="43.2" customHeight="1" x14ac:dyDescent="0.3">
      <c r="B50" s="16" t="str">
        <f>IF(LEN(B28),IF(B28+22&lt;=C8,B28+22,""),"")</f>
        <v/>
      </c>
      <c r="C50" s="14"/>
      <c r="D50" s="14"/>
    </row>
    <row r="51" spans="2:4" ht="43.2" customHeight="1" x14ac:dyDescent="0.3">
      <c r="B51" s="16" t="str">
        <f>IF(LEN(B28),IF(B28+23&lt;=C8,B28+23,""),"")</f>
        <v/>
      </c>
      <c r="C51" s="14"/>
      <c r="D51" s="14"/>
    </row>
    <row r="52" spans="2:4" ht="43.2" customHeight="1" x14ac:dyDescent="0.3">
      <c r="B52" s="16" t="str">
        <f>IF(LEN(B28),IF(B28+24&lt;=C8,B28+24,""),"")</f>
        <v/>
      </c>
      <c r="C52" s="14"/>
      <c r="D52" s="14"/>
    </row>
    <row r="53" spans="2:4" ht="43.2" customHeight="1" x14ac:dyDescent="0.3">
      <c r="B53" s="16" t="str">
        <f>IF(LEN(B28),IF(B28+25&lt;=C8,B28+25,""),"")</f>
        <v/>
      </c>
      <c r="C53" s="14"/>
      <c r="D53" s="14"/>
    </row>
    <row r="54" spans="2:4" ht="43.2" customHeight="1" x14ac:dyDescent="0.3">
      <c r="B54" s="16" t="str">
        <f>IF(LEN(B28),IF(B28+26&lt;=C8,B28+26,""),"")</f>
        <v/>
      </c>
      <c r="C54" s="14"/>
      <c r="D54" s="14"/>
    </row>
    <row r="55" spans="2:4" ht="42.6" customHeight="1" x14ac:dyDescent="0.3">
      <c r="B55" s="16" t="str">
        <f>IF(LEN(B28),IF(B28+27&lt;=C8,B28+27,""),"")</f>
        <v/>
      </c>
      <c r="C55" s="14"/>
      <c r="D55" s="14"/>
    </row>
    <row r="56" spans="2:4" ht="45.6" customHeight="1" x14ac:dyDescent="0.3">
      <c r="B56" s="16" t="str">
        <f>IF(LEN(B28),IF(B28+28&lt;=C8,B28+28,""),"")</f>
        <v/>
      </c>
      <c r="C56" s="14"/>
      <c r="D56" s="14"/>
    </row>
    <row r="57" spans="2:4" ht="43.2" customHeight="1" x14ac:dyDescent="0.3">
      <c r="B57" s="16" t="str">
        <f>IF(LEN(B28),IF(B28+29&lt;=C8,B28+29,""),"")</f>
        <v/>
      </c>
      <c r="C57" s="14"/>
      <c r="D57" s="14"/>
    </row>
    <row r="58" spans="2:4" ht="43.5" customHeight="1" x14ac:dyDescent="0.3">
      <c r="B58" s="16" t="str">
        <f>IF(LEN(B28),IF(B28+30&lt;=C8,B28+30,""),"")</f>
        <v/>
      </c>
      <c r="C58" s="14"/>
      <c r="D58" s="14"/>
    </row>
    <row r="61" spans="2:4" x14ac:dyDescent="0.3">
      <c r="D61" t="s">
        <v>51</v>
      </c>
    </row>
    <row r="62" spans="2:4" x14ac:dyDescent="0.3">
      <c r="D62" t="s">
        <v>49</v>
      </c>
    </row>
    <row r="63" spans="2:4" x14ac:dyDescent="0.3">
      <c r="D63" t="s">
        <v>46</v>
      </c>
    </row>
    <row r="64" spans="2:4" x14ac:dyDescent="0.3">
      <c r="D64" t="s">
        <v>50</v>
      </c>
    </row>
    <row r="65" spans="4:4" x14ac:dyDescent="0.3">
      <c r="D65" t="s">
        <v>52</v>
      </c>
    </row>
  </sheetData>
  <dataValidations count="1">
    <dataValidation type="list" allowBlank="1" showInputMessage="1" showErrorMessage="1" sqref="C6">
      <formula1>"个人,三年多次,五年多次"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D11" sqref="D11"/>
    </sheetView>
  </sheetViews>
  <sheetFormatPr defaultRowHeight="14.4" x14ac:dyDescent="0.3"/>
  <cols>
    <col min="3" max="3" width="12.33203125" customWidth="1"/>
    <col min="4" max="4" width="29.21875" customWidth="1"/>
  </cols>
  <sheetData>
    <row r="2" spans="3:4" ht="15" thickBot="1" x14ac:dyDescent="0.35"/>
    <row r="3" spans="3:4" ht="15" thickBot="1" x14ac:dyDescent="0.35">
      <c r="C3" s="19" t="s">
        <v>29</v>
      </c>
      <c r="D3" s="19" t="s">
        <v>30</v>
      </c>
    </row>
    <row r="4" spans="3:4" ht="15" thickBot="1" x14ac:dyDescent="0.35">
      <c r="C4" s="19" t="s">
        <v>11</v>
      </c>
      <c r="D4" s="19" t="s">
        <v>31</v>
      </c>
    </row>
    <row r="5" spans="3:4" ht="15" thickBot="1" x14ac:dyDescent="0.35">
      <c r="C5" s="19" t="s">
        <v>32</v>
      </c>
      <c r="D5" s="19" t="s">
        <v>33</v>
      </c>
    </row>
    <row r="6" spans="3:4" ht="15" thickBot="1" x14ac:dyDescent="0.35">
      <c r="C6" s="19" t="s">
        <v>34</v>
      </c>
      <c r="D6" s="19" t="s">
        <v>35</v>
      </c>
    </row>
    <row r="7" spans="3:4" ht="15" thickBot="1" x14ac:dyDescent="0.35">
      <c r="C7" s="19" t="s">
        <v>36</v>
      </c>
      <c r="D7" s="19" t="s">
        <v>37</v>
      </c>
    </row>
    <row r="8" spans="3:4" ht="39" customHeight="1" thickBot="1" x14ac:dyDescent="0.35">
      <c r="C8" s="19" t="s">
        <v>38</v>
      </c>
      <c r="D8" s="19" t="s">
        <v>45</v>
      </c>
    </row>
    <row r="9" spans="3:4" ht="21.6" customHeight="1" thickBot="1" x14ac:dyDescent="0.35">
      <c r="C9" s="19" t="s">
        <v>44</v>
      </c>
      <c r="D9" s="19" t="s">
        <v>39</v>
      </c>
    </row>
    <row r="10" spans="3:4" ht="15" thickBot="1" x14ac:dyDescent="0.35">
      <c r="C10" s="19" t="s">
        <v>40</v>
      </c>
      <c r="D10" s="19" t="s">
        <v>41</v>
      </c>
    </row>
    <row r="11" spans="3:4" ht="15" thickBot="1" x14ac:dyDescent="0.35">
      <c r="C11" s="19" t="s">
        <v>42</v>
      </c>
      <c r="D11" s="19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toki</cp:lastModifiedBy>
  <cp:revision/>
  <dcterms:created xsi:type="dcterms:W3CDTF">2006-09-16T00:00:00Z</dcterms:created>
  <dcterms:modified xsi:type="dcterms:W3CDTF">2015-10-25T07:12:25Z</dcterms:modified>
</cp:coreProperties>
</file>