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28" yWindow="540" windowWidth="14112" windowHeight="10068" activeTab="2"/>
  </bookViews>
  <sheets>
    <sheet name="基本信息" sheetId="1" r:id="rId1"/>
    <sheet name="査証人名簿" sheetId="2" r:id="rId2"/>
    <sheet name="滞在予定表" sheetId="3" r:id="rId3"/>
  </sheets>
  <calcPr calcId="144525"/>
</workbook>
</file>

<file path=xl/calcChain.xml><?xml version="1.0" encoding="utf-8"?>
<calcChain xmlns="http://schemas.openxmlformats.org/spreadsheetml/2006/main">
  <c r="A39" i="3" l="1"/>
  <c r="A38" i="3"/>
  <c r="A37" i="3"/>
  <c r="A5" i="3"/>
  <c r="A34" i="3" s="1"/>
  <c r="A2" i="3"/>
  <c r="A19" i="2"/>
  <c r="A18" i="2"/>
  <c r="A17" i="2"/>
  <c r="A15" i="2"/>
  <c r="A14" i="2"/>
  <c r="A13" i="2"/>
  <c r="A12" i="2"/>
  <c r="A11" i="2"/>
  <c r="A10" i="2"/>
  <c r="A9" i="2"/>
  <c r="A8" i="2"/>
  <c r="A7" i="2"/>
  <c r="A6" i="2"/>
  <c r="A4" i="2"/>
  <c r="A3" i="2"/>
  <c r="A3" i="3" l="1"/>
  <c r="A7" i="3"/>
  <c r="A9" i="3"/>
  <c r="A11" i="3"/>
  <c r="A13" i="3"/>
  <c r="A15" i="3"/>
  <c r="A17" i="3"/>
  <c r="A19" i="3"/>
  <c r="A21" i="3"/>
  <c r="A23" i="3"/>
  <c r="A25" i="3"/>
  <c r="A27" i="3"/>
  <c r="A29" i="3"/>
  <c r="A31" i="3"/>
  <c r="A33" i="3"/>
  <c r="A35" i="3"/>
  <c r="A6" i="3"/>
  <c r="A8" i="3"/>
  <c r="A10" i="3"/>
  <c r="A12" i="3"/>
  <c r="A14" i="3"/>
  <c r="A16" i="3"/>
  <c r="A18" i="3"/>
  <c r="A20" i="3"/>
  <c r="A22" i="3"/>
  <c r="A24" i="3"/>
  <c r="A26" i="3"/>
  <c r="A28" i="3"/>
  <c r="A30" i="3"/>
  <c r="A32" i="3"/>
</calcChain>
</file>

<file path=xl/sharedStrings.xml><?xml version="1.0" encoding="utf-8"?>
<sst xmlns="http://schemas.openxmlformats.org/spreadsheetml/2006/main" count="57" uniqueCount="56">
  <si>
    <t>日本旅行社名</t>
  </si>
  <si>
    <t>クレーンインターナショナル株式会社</t>
  </si>
  <si>
    <t>日本旅行社编号</t>
  </si>
  <si>
    <t>0509-003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</si>
  <si>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</si>
  <si>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</si>
  <si>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</si>
  <si>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</si>
  <si>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</si>
  <si>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</si>
  <si>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</si>
  <si>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</si>
  <si>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</si>
  <si>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个人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</si>
  <si>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</si>
  <si>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</si>
  <si>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</si>
  <si>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</si>
  <si>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</si>
  <si>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</si>
  <si>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</si>
  <si>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</si>
  <si>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</si>
  <si>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</si>
  <si>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</si>
  <si>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</si>
  <si>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</si>
  <si>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</si>
  <si>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</si>
  <si>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</si>
  <si>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</si>
  <si>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</si>
  <si>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会社名:  クレーンインターナショナル株式会社
地址：東京都港区六本⽊
7-18-5 ソフイアビル 212号室
担当者：東木慶新
電話：03-3470-6851</t>
  </si>
  <si>
    <t>年月日</t>
  </si>
  <si>
    <t>行  動  予  定</t>
  </si>
  <si>
    <t>宿  泊  先</t>
  </si>
  <si>
    <t>NH292 (1000-1445) 便にて成⽥空港へ。到着後、ホテルへ。</t>
  </si>
  <si>
    <t>〒106-0032 東京都港区六本木7丁目 18-11 国際ホテル</t>
  </si>
  <si>
    <t>東京ディズニーランド内を観光。</t>
  </si>
  <si>
    <t>同上</t>
  </si>
  <si>
    <t>会社名: クレーンインターナショナル株式会社
地址：東京都港区六本⽊
7-18-5 ソフイアビル 212号室
担当者：東木慶新
電話：03-3470-6851</t>
  </si>
  <si>
    <t>http://123.56.136.55/code</t>
  </si>
  <si>
    <t>※编号请查询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</si>
  <si>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</si>
  <si>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</si>
  <si>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</si>
  <si>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</si>
  <si>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</si>
  <si>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</si>
  <si>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</si>
  <si>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</si>
  <si>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</si>
  <si>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東木慶新</t>
  </si>
  <si>
    <t>1952年5月18日</t>
  </si>
  <si>
    <t>03-3470-6851</t>
  </si>
  <si>
    <t>〒106-00 東京都港区六本⽊7-18-5
ソフイアビル 212号室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</si>
</sst>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22">
    <font>
      <sz val="12"/>
      <color rgb="FF000000"/>
      <name val="宋体"/>
    </font>
    <font>
      <sz val="12"/>
      <name val="宋体"/>
    </font>
    <font>
      <b/>
      <sz val="11"/>
      <name val="宋体"/>
    </font>
    <font>
      <b/>
      <sz val="11"/>
      <color rgb="FFFF0000"/>
      <name val="宋体"/>
    </font>
    <font>
      <b/>
      <sz val="11"/>
      <color rgb="FFFF0000"/>
      <name val="ZClosurez"/>
    </font>
    <font>
      <b/>
      <sz val="11"/>
      <name val="ZClosurez"/>
    </font>
    <font>
      <b/>
      <sz val="16"/>
      <color rgb="FF000000"/>
      <name val="Ms mincho"/>
    </font>
    <font>
      <sz val="11"/>
      <color rgb="FF000000"/>
      <name val="Ms mincho"/>
    </font>
    <font>
      <b/>
      <sz val="14"/>
      <color rgb="FF000000"/>
      <name val="Ms mincho"/>
    </font>
    <font>
      <sz val="10"/>
      <color rgb="FF000000"/>
      <name val="Ms mincho"/>
    </font>
    <font>
      <sz val="11"/>
      <color rgb="FF000000"/>
      <name val="ZClosurez"/>
    </font>
    <font>
      <b/>
      <sz val="10"/>
      <color rgb="FFFF0000"/>
      <name val="ZClosurez"/>
    </font>
    <font>
      <b/>
      <sz val="10"/>
      <color rgb="FFFF000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rgb="FF969696"/>
      <name val="宋体"/>
    </font>
    <font>
      <u/>
      <sz val="12"/>
      <color theme="10"/>
      <name val="宋体"/>
    </font>
    <font>
      <sz val="10"/>
      <name val="ZClosurez"/>
    </font>
    <font>
      <sz val="10"/>
      <color rgb="FF000000"/>
      <name val="宋体"/>
    </font>
    <font>
      <sz val="10"/>
      <color rgb="FF000000"/>
      <name val="ZClosurez"/>
    </font>
    <font>
      <b/>
      <sz val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4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64" fontId="15" fillId="2" borderId="3" xfId="0" applyNumberFormat="1" applyFont="1" applyFill="1" applyBorder="1" applyAlignment="1"/>
    <xf numFmtId="164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64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18" fillId="0" borderId="0" xfId="0" applyFont="1" applyAlignment="1">
      <alignment wrapText="1"/>
    </xf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5" fillId="0" borderId="0" xfId="0" applyFont="1"/>
    <xf numFmtId="0" fontId="10" fillId="0" borderId="0" xfId="0" applyFont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9" fillId="0" borderId="5" xfId="0" applyFont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251461</xdr:colOff>
      <xdr:row>19</xdr:row>
      <xdr:rowOff>289693</xdr:rowOff>
    </xdr:from>
    <xdr:to>
      <xdr:col>5</xdr:col>
      <xdr:colOff>15240</xdr:colOff>
      <xdr:row>19</xdr:row>
      <xdr:rowOff>792612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801" y="3924433"/>
          <a:ext cx="502919" cy="502919"/>
        </a:xfrm>
        <a:prstGeom prst="rect">
          <a:avLst/>
        </a:prstGeom>
      </xdr:spPr>
    </xdr:pic>
    <xdr:clientData/>
  </xdr:twoCellAnchor>
  <xdr:twoCellAnchor editAs="oneCell">
    <xdr:from>
      <xdr:col>6</xdr:col>
      <xdr:colOff>249060</xdr:colOff>
      <xdr:row>19</xdr:row>
      <xdr:rowOff>129540</xdr:rowOff>
    </xdr:from>
    <xdr:to>
      <xdr:col>6</xdr:col>
      <xdr:colOff>844155</xdr:colOff>
      <xdr:row>19</xdr:row>
      <xdr:rowOff>766440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9580" y="3764280"/>
          <a:ext cx="595095" cy="63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167641</xdr:colOff>
      <xdr:row>39</xdr:row>
      <xdr:rowOff>457201</xdr:rowOff>
    </xdr:from>
    <xdr:to>
      <xdr:col>2</xdr:col>
      <xdr:colOff>662940</xdr:colOff>
      <xdr:row>39</xdr:row>
      <xdr:rowOff>952500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8581" y="18173701"/>
          <a:ext cx="495299" cy="495299"/>
        </a:xfrm>
        <a:prstGeom prst="rect">
          <a:avLst/>
        </a:prstGeom>
      </xdr:spPr>
    </xdr:pic>
    <xdr:clientData/>
  </xdr:twoCellAnchor>
  <xdr:twoCellAnchor editAs="oneCell">
    <xdr:from>
      <xdr:col>2</xdr:col>
      <xdr:colOff>1463040</xdr:colOff>
      <xdr:row>39</xdr:row>
      <xdr:rowOff>315632</xdr:rowOff>
    </xdr:from>
    <xdr:to>
      <xdr:col>2</xdr:col>
      <xdr:colOff>2072640</xdr:colOff>
      <xdr:row>39</xdr:row>
      <xdr:rowOff>968055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8032132"/>
          <a:ext cx="609600" cy="652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3.56.136.55/cod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6"/>
  <sheetViews>
    <sheetView workbookViewId="0">
      <selection activeCell="D10" sqref="D10"/>
    </sheetView>
  </sheetViews>
  <sheetFormatPr defaultColWidth="13.3984375" defaultRowHeight="15" customHeight="1"/>
  <cols>
    <col min="1" max="1" width="8" customWidth="1"/>
    <col min="2" max="2" width="14.09765625" customWidth="1"/>
    <col min="3" max="3" width="35.69921875" bestFit="1" customWidth="1"/>
    <col min="4" max="4" width="10.8984375" bestFit="1" customWidth="1"/>
    <col min="5" max="5" width="26.296875" bestFit="1" customWidth="1"/>
    <col min="6" max="6" width="8" customWidth="1"/>
    <col min="7" max="7" width="9.398437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4</v>
      </c>
      <c r="C3" s="22" t="s">
        <v>5</v>
      </c>
      <c r="D3" s="26"/>
      <c r="E3" s="1"/>
      <c r="F3" s="1"/>
      <c r="G3" s="1"/>
    </row>
    <row r="4" spans="1:7" ht="18.75" customHeight="1">
      <c r="A4" s="1"/>
      <c r="B4" s="21" t="s">
        <v>6</v>
      </c>
      <c r="C4" s="23" t="s">
        <v>7</v>
      </c>
      <c r="D4" s="1"/>
      <c r="E4" s="1"/>
      <c r="F4" s="1"/>
      <c r="G4" s="1"/>
    </row>
    <row r="5" spans="1:7" ht="18.75" customHeight="1">
      <c r="A5" s="1"/>
      <c r="B5" s="21" t="s">
        <v>8</v>
      </c>
      <c r="C5" s="23" t="s">
        <v>9</v>
      </c>
      <c r="F5" s="1"/>
      <c r="G5" s="1"/>
    </row>
    <row r="6" spans="1:7" ht="18.75" customHeight="1">
      <c r="A6" s="1"/>
      <c r="B6" s="24" t="s">
        <v>10</v>
      </c>
      <c r="C6" s="23" t="s">
        <v>11</v>
      </c>
      <c r="D6" s="1"/>
      <c r="E6" s="1"/>
      <c r="F6" s="1"/>
      <c r="G6" s="1"/>
    </row>
    <row r="7" spans="1:7" ht="18.75" customHeight="1">
      <c r="A7" s="1"/>
      <c r="B7" s="24" t="s">
        <v>12</v>
      </c>
      <c r="C7" s="22" t="s">
        <v>13</v>
      </c>
      <c r="D7" s="1"/>
      <c r="E7" s="1"/>
      <c r="F7" s="1"/>
      <c r="G7" s="1"/>
    </row>
    <row r="8" spans="1:7" ht="16.5" customHeight="1">
      <c r="A8" s="1"/>
      <c r="B8" s="21" t="s">
        <v>14</v>
      </c>
      <c r="C8" s="25">
        <v>42348</v>
      </c>
      <c r="D8" s="1"/>
      <c r="E8" s="1"/>
      <c r="F8" s="1"/>
      <c r="G8" s="1"/>
    </row>
    <row r="9" spans="1:7" ht="16.8" customHeight="1">
      <c r="A9" s="1"/>
      <c r="B9" s="21" t="s">
        <v>15</v>
      </c>
      <c r="C9" s="25">
        <v>42363</v>
      </c>
      <c r="D9" s="1"/>
      <c r="E9" s="1"/>
      <c r="F9" s="1"/>
      <c r="G9" s="1"/>
    </row>
    <row r="10" spans="1:7" ht="17.399999999999999" customHeight="1">
      <c r="A10" s="1"/>
      <c r="D10" s="1"/>
      <c r="E10" s="1"/>
      <c r="F10" s="1"/>
      <c r="G10" s="1"/>
    </row>
    <row r="11" spans="1:7" ht="14.25" customHeight="1">
      <c r="A11" s="1"/>
      <c r="B11" s="27" t="s">
        <v>42</v>
      </c>
      <c r="C11" s="26" t="s">
        <v>41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1</v>
      </c>
      <c r="D16" s="1"/>
      <c r="E16" s="1"/>
      <c r="F16" s="1"/>
      <c r="G16" s="1"/>
    </row>
    <row r="17" spans="1:7" ht="14.25" customHeight="1">
      <c r="A17" s="1"/>
      <c r="B17" s="4" t="s">
        <v>2</v>
      </c>
      <c r="C17" s="5" t="s">
        <v>3</v>
      </c>
      <c r="D17" s="1"/>
      <c r="E17" s="1"/>
      <c r="F17" s="1"/>
      <c r="G17" s="1"/>
    </row>
    <row r="18" spans="1:7" ht="14.25" customHeight="1">
      <c r="A18" s="1"/>
      <c r="B18" s="29" t="s">
        <v>8</v>
      </c>
      <c r="C18" s="29" t="s">
        <v>52</v>
      </c>
      <c r="D18" s="1"/>
      <c r="E18" s="1"/>
      <c r="F18" s="1"/>
      <c r="G18" s="1"/>
    </row>
    <row r="19" spans="1:7" ht="14.25" customHeight="1">
      <c r="A19" s="1"/>
      <c r="B19" s="29" t="s">
        <v>43</v>
      </c>
      <c r="C19" s="29" t="s">
        <v>44</v>
      </c>
      <c r="D19" s="1"/>
      <c r="E19" s="1"/>
      <c r="F19" s="1"/>
      <c r="G19" s="1"/>
    </row>
    <row r="20" spans="1:7" ht="14.25" customHeight="1">
      <c r="A20" s="1"/>
      <c r="B20" s="29" t="s">
        <v>45</v>
      </c>
      <c r="C20" s="29" t="s">
        <v>53</v>
      </c>
      <c r="D20" s="1"/>
      <c r="E20" s="1"/>
      <c r="F20" s="1"/>
      <c r="G20" s="1"/>
    </row>
    <row r="21" spans="1:7" ht="14.25" customHeight="1">
      <c r="A21" s="1"/>
      <c r="B21" s="29" t="s">
        <v>46</v>
      </c>
      <c r="C21" s="29" t="s">
        <v>47</v>
      </c>
      <c r="D21" s="1"/>
      <c r="E21" s="1"/>
      <c r="F21" s="1"/>
      <c r="G21" s="1"/>
    </row>
    <row r="22" spans="1:7" ht="14.25" customHeight="1">
      <c r="A22" s="1"/>
      <c r="B22" s="29" t="s">
        <v>48</v>
      </c>
      <c r="C22" s="29" t="s">
        <v>49</v>
      </c>
      <c r="D22" s="1"/>
      <c r="E22" s="1"/>
      <c r="F22" s="1"/>
      <c r="G22" s="1"/>
    </row>
    <row r="23" spans="1:7" ht="28.2" customHeight="1">
      <c r="A23" s="1"/>
      <c r="B23" s="31" t="s">
        <v>50</v>
      </c>
      <c r="C23" s="29" t="s">
        <v>55</v>
      </c>
      <c r="D23" s="1"/>
      <c r="E23" s="1"/>
      <c r="F23" s="1"/>
      <c r="G23" s="1"/>
    </row>
    <row r="24" spans="1:7" ht="14.25" customHeight="1">
      <c r="A24" s="6"/>
      <c r="B24" s="30" t="s">
        <v>51</v>
      </c>
      <c r="C24" s="30" t="s">
        <v>54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dataValidations count="1">
    <dataValidation type="list" allowBlank="1" showInputMessage="1" showErrorMessage="1" sqref="C7">
      <formula1>"个人,三年多次,五年多次"</formula1>
    </dataValidation>
  </dataValidations>
  <hyperlinks>
    <hyperlink ref="C11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workbookViewId="0">
      <selection activeCell="A5" sqref="A5:H5"/>
    </sheetView>
  </sheetViews>
  <sheetFormatPr defaultColWidth="13.3984375" defaultRowHeight="15" customHeight="1"/>
  <cols>
    <col min="1" max="1" width="5.296875" customWidth="1"/>
    <col min="2" max="2" width="12.09765625" customWidth="1"/>
    <col min="3" max="3" width="14.59765625" customWidth="1"/>
    <col min="4" max="4" width="5.69921875" customWidth="1"/>
    <col min="5" max="5" width="9.69921875" customWidth="1"/>
    <col min="6" max="6" width="10.296875" customWidth="1"/>
    <col min="7" max="7" width="12" customWidth="1"/>
    <col min="8" max="8" width="11.19921875" customWidth="1"/>
    <col min="9" max="26" width="8" customWidth="1"/>
  </cols>
  <sheetData>
    <row r="1" spans="1:8" ht="18.75" customHeight="1">
      <c r="A1" s="32" t="s">
        <v>16</v>
      </c>
      <c r="B1" s="33"/>
      <c r="C1" s="33"/>
      <c r="D1" s="33"/>
      <c r="E1" s="33"/>
      <c r="F1" s="33"/>
      <c r="G1" s="33"/>
      <c r="H1" s="33"/>
    </row>
    <row r="2" spans="1:8" ht="18.75" customHeight="1">
      <c r="A2" s="32"/>
      <c r="B2" s="33"/>
      <c r="C2" s="33"/>
      <c r="D2" s="33"/>
      <c r="E2" s="33"/>
      <c r="F2" s="33"/>
      <c r="G2" s="33"/>
      <c r="H2" s="33"/>
    </row>
    <row r="3" spans="1:8" ht="14.25" customHeight="1">
      <c r="A3" s="37" t="str">
        <f>"（"&amp;YEAR(基本信息!C8)&amp;"年"&amp;MONTH(基本信息!C8)&amp;"月"&amp;DAY(基本信息!C8)&amp;"日 〜 "&amp;YEAR(基本信息!C9)&amp;"年"&amp;MONTH(基本信息!C9)&amp;"月"&amp;DAY(基本信息!C9)&amp;"日）"</f>
        <v>（2015年12月10日 〜 2015年12月25日）</v>
      </c>
      <c r="B3" s="33"/>
      <c r="C3" s="33"/>
      <c r="D3" s="33"/>
      <c r="E3" s="33"/>
      <c r="F3" s="33"/>
      <c r="G3" s="33"/>
      <c r="H3" s="33"/>
    </row>
    <row r="4" spans="1:8" ht="14.25" customHeight="1">
      <c r="A4" s="37" t="str">
        <f>"（旅行参加者"&amp;MAX(A6:A15)&amp;"名、"&amp;"代表者"&amp;B6&amp;"、他"&amp;MAX(A6:A15)-1&amp;"名）"</f>
        <v>（旅行参加者1名、代表者王利、他0名）</v>
      </c>
      <c r="B4" s="33"/>
      <c r="C4" s="33"/>
      <c r="D4" s="33"/>
      <c r="E4" s="33"/>
      <c r="F4" s="33"/>
      <c r="G4" s="33"/>
      <c r="H4" s="33"/>
    </row>
    <row r="5" spans="1:8" ht="24" customHeight="1">
      <c r="A5" s="8" t="s">
        <v>18</v>
      </c>
      <c r="B5" s="8" t="s">
        <v>19</v>
      </c>
      <c r="C5" s="8" t="s">
        <v>20</v>
      </c>
      <c r="D5" s="8" t="s">
        <v>21</v>
      </c>
      <c r="E5" s="9" t="s">
        <v>22</v>
      </c>
      <c r="F5" s="8" t="s">
        <v>23</v>
      </c>
      <c r="G5" s="8" t="s">
        <v>24</v>
      </c>
      <c r="H5" s="8" t="s">
        <v>25</v>
      </c>
    </row>
    <row r="6" spans="1:8" ht="16.5" customHeight="1">
      <c r="A6" s="9">
        <f>IF(LEN(B6),1,"")</f>
        <v>1</v>
      </c>
      <c r="B6" s="10" t="s">
        <v>26</v>
      </c>
      <c r="C6" s="11" t="s">
        <v>27</v>
      </c>
      <c r="D6" s="12" t="s">
        <v>28</v>
      </c>
      <c r="E6" s="12" t="s">
        <v>29</v>
      </c>
      <c r="F6" s="13">
        <v>29441</v>
      </c>
      <c r="G6" s="12" t="s">
        <v>30</v>
      </c>
      <c r="H6" s="12" t="s">
        <v>31</v>
      </c>
    </row>
    <row r="7" spans="1:8" ht="15.75" customHeight="1">
      <c r="A7" s="9" t="str">
        <f t="shared" ref="A7:A1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ht="14.25" customHeight="1">
      <c r="A16" s="14"/>
      <c r="B16" s="15"/>
      <c r="C16" s="15"/>
      <c r="D16" s="15"/>
      <c r="E16" s="15"/>
      <c r="F16" s="15"/>
      <c r="G16" s="15"/>
      <c r="H16" s="15"/>
    </row>
    <row r="17" spans="1:8" ht="14.25" customHeight="1">
      <c r="A17" s="34" t="str">
        <f>"公司名称："&amp;基本信息!C3</f>
        <v>公司名称：北京新日国際旅行社有限公司成都分公司</v>
      </c>
      <c r="B17" s="35"/>
      <c r="C17" s="35"/>
      <c r="D17" s="35"/>
      <c r="E17" s="35"/>
      <c r="F17" s="35"/>
      <c r="G17" s="35"/>
      <c r="H17" s="35"/>
    </row>
    <row r="18" spans="1:8" ht="14.25" customHeight="1">
      <c r="A18" s="34" t="str">
        <f>"担当者："&amp;基本信息!C5</f>
        <v>担当者：小利</v>
      </c>
      <c r="B18" s="35"/>
      <c r="C18" s="35"/>
      <c r="D18" s="35"/>
      <c r="E18" s="35"/>
      <c r="F18" s="35"/>
      <c r="G18" s="35"/>
      <c r="H18" s="35"/>
    </row>
    <row r="19" spans="1:8" ht="14.25" customHeight="1">
      <c r="A19" s="34" t="str">
        <f>"电话："&amp;基本信息!C6</f>
        <v>电话：0000-88983820</v>
      </c>
      <c r="B19" s="35"/>
      <c r="C19" s="35"/>
      <c r="D19" s="35"/>
      <c r="E19" s="35"/>
      <c r="F19" s="35"/>
      <c r="G19" s="35"/>
      <c r="H19" s="35"/>
    </row>
    <row r="20" spans="1:8" ht="73.2" customHeight="1">
      <c r="A20" s="7"/>
      <c r="B20" s="7"/>
      <c r="C20" s="7"/>
      <c r="D20" s="7"/>
      <c r="E20" s="36" t="s">
        <v>32</v>
      </c>
      <c r="F20" s="35"/>
      <c r="G20" s="35"/>
      <c r="H20" s="35"/>
    </row>
    <row r="21" spans="1:8" ht="14.25" customHeight="1">
      <c r="A21" s="7"/>
      <c r="B21" s="7"/>
      <c r="C21" s="7"/>
      <c r="D21" s="7"/>
    </row>
    <row r="22" spans="1:8" ht="14.25" customHeight="1">
      <c r="A22" s="7"/>
      <c r="B22" s="7"/>
      <c r="C22" s="7"/>
      <c r="D22" s="7"/>
    </row>
    <row r="23" spans="1:8" ht="14.25" customHeight="1">
      <c r="A23" s="7"/>
      <c r="B23" s="7"/>
      <c r="C23" s="7"/>
      <c r="D23" s="7"/>
    </row>
    <row r="24" spans="1:8" ht="14.25" customHeight="1">
      <c r="A24" s="7"/>
      <c r="B24" s="7"/>
      <c r="C24" s="7"/>
      <c r="D24" s="7"/>
    </row>
    <row r="25" spans="1:8" ht="14.25" customHeight="1">
      <c r="A25" s="7"/>
      <c r="B25" s="7"/>
      <c r="C25" s="7"/>
      <c r="D25" s="7"/>
    </row>
    <row r="26" spans="1:8" ht="14.25" customHeight="1">
      <c r="A26" s="7"/>
      <c r="B26" s="7"/>
      <c r="C26" s="7"/>
      <c r="D26" s="7"/>
    </row>
    <row r="27" spans="1:8" ht="14.25" customHeight="1">
      <c r="A27" s="7"/>
      <c r="B27" s="7"/>
      <c r="C27" s="7"/>
      <c r="D27" s="7"/>
    </row>
    <row r="28" spans="1:8" ht="14.25" customHeight="1">
      <c r="A28" s="7"/>
      <c r="B28" s="7"/>
      <c r="C28" s="7"/>
      <c r="D28" s="7"/>
    </row>
    <row r="29" spans="1:8" ht="14.25" customHeight="1">
      <c r="A29" s="7"/>
      <c r="B29" s="7"/>
      <c r="C29" s="7"/>
      <c r="D29" s="7"/>
    </row>
    <row r="30" spans="1:8" ht="14.25" customHeight="1">
      <c r="A30" s="7"/>
      <c r="B30" s="7"/>
      <c r="C30" s="7"/>
      <c r="D30" s="7"/>
    </row>
    <row r="31" spans="1:8" ht="14.25" customHeight="1">
      <c r="A31" s="7"/>
      <c r="B31" s="7"/>
      <c r="C31" s="7"/>
      <c r="D31" s="7"/>
    </row>
    <row r="32" spans="1:8" ht="14.25" customHeight="1">
      <c r="A32" s="7"/>
      <c r="B32" s="7"/>
      <c r="C32" s="7"/>
      <c r="D32" s="7"/>
    </row>
    <row r="33" spans="1:4" ht="14.25" customHeight="1">
      <c r="A33" s="7"/>
      <c r="B33" s="7"/>
      <c r="C33" s="7"/>
      <c r="D33" s="7"/>
    </row>
    <row r="34" spans="1:4" ht="14.25" customHeight="1">
      <c r="A34" s="7"/>
      <c r="B34" s="7"/>
      <c r="C34" s="7"/>
      <c r="D34" s="7"/>
    </row>
    <row r="35" spans="1:4" ht="14.25" customHeight="1">
      <c r="A35" s="7"/>
      <c r="B35" s="7"/>
      <c r="C35" s="7"/>
      <c r="D35" s="7"/>
    </row>
    <row r="36" spans="1:4" ht="14.25" customHeight="1">
      <c r="A36" s="7"/>
      <c r="B36" s="7"/>
      <c r="C36" s="7"/>
      <c r="D36" s="7"/>
    </row>
    <row r="37" spans="1:4" ht="14.25" customHeight="1">
      <c r="A37" s="7"/>
      <c r="B37" s="7"/>
      <c r="C37" s="7"/>
      <c r="D37" s="7"/>
    </row>
    <row r="38" spans="1:4" ht="14.25" customHeight="1">
      <c r="A38" s="7"/>
      <c r="B38" s="7"/>
      <c r="C38" s="7"/>
      <c r="D38" s="7"/>
    </row>
    <row r="39" spans="1:4" ht="14.25" customHeight="1">
      <c r="A39" s="7"/>
      <c r="B39" s="7"/>
      <c r="C39" s="7"/>
      <c r="D39" s="7"/>
    </row>
    <row r="40" spans="1:4" ht="14.25" customHeight="1">
      <c r="A40" s="7"/>
      <c r="B40" s="7"/>
      <c r="C40" s="7"/>
      <c r="D40" s="7"/>
    </row>
    <row r="41" spans="1:4" ht="14.25" customHeight="1">
      <c r="A41" s="7"/>
      <c r="B41" s="7"/>
      <c r="C41" s="7"/>
      <c r="D41" s="7"/>
    </row>
    <row r="42" spans="1:4" ht="14.25" customHeight="1">
      <c r="A42" s="7"/>
      <c r="B42" s="7"/>
      <c r="C42" s="7"/>
      <c r="D42" s="7"/>
    </row>
    <row r="43" spans="1:4" ht="14.25" customHeight="1">
      <c r="A43" s="7"/>
      <c r="B43" s="7"/>
      <c r="C43" s="7"/>
      <c r="D43" s="7"/>
    </row>
    <row r="44" spans="1:4" ht="14.25" customHeight="1">
      <c r="A44" s="7"/>
      <c r="B44" s="7"/>
      <c r="C44" s="7"/>
      <c r="D44" s="7"/>
    </row>
    <row r="45" spans="1:4" ht="14.25" customHeight="1">
      <c r="A45" s="7"/>
      <c r="B45" s="7"/>
      <c r="C45" s="7"/>
      <c r="D45" s="7"/>
    </row>
    <row r="46" spans="1:4" ht="14.25" customHeight="1">
      <c r="A46" s="7"/>
      <c r="B46" s="7"/>
      <c r="C46" s="7"/>
      <c r="D46" s="7"/>
    </row>
    <row r="47" spans="1:4" ht="14.25" customHeight="1">
      <c r="A47" s="7"/>
      <c r="B47" s="7"/>
      <c r="C47" s="7"/>
      <c r="D47" s="7"/>
    </row>
    <row r="48" spans="1:4" ht="14.25" customHeight="1">
      <c r="A48" s="7"/>
      <c r="B48" s="7"/>
      <c r="C48" s="7"/>
      <c r="D48" s="7"/>
    </row>
    <row r="49" spans="1:4" ht="14.25" customHeight="1">
      <c r="A49" s="7"/>
      <c r="B49" s="7"/>
      <c r="C49" s="7"/>
      <c r="D49" s="7"/>
    </row>
    <row r="50" spans="1:4" ht="14.25" customHeight="1">
      <c r="A50" s="7"/>
      <c r="B50" s="7"/>
      <c r="C50" s="7"/>
      <c r="D50" s="7"/>
    </row>
    <row r="51" spans="1:4" ht="14.25" customHeight="1">
      <c r="A51" s="7"/>
      <c r="B51" s="7"/>
      <c r="C51" s="7"/>
      <c r="D51" s="7"/>
    </row>
    <row r="52" spans="1:4" ht="14.25" customHeight="1">
      <c r="A52" s="7"/>
      <c r="B52" s="7"/>
      <c r="C52" s="7"/>
      <c r="D52" s="7"/>
    </row>
    <row r="53" spans="1:4" ht="14.25" customHeight="1">
      <c r="A53" s="7"/>
      <c r="B53" s="7"/>
      <c r="C53" s="7"/>
      <c r="D53" s="7"/>
    </row>
    <row r="54" spans="1:4" ht="14.25" customHeight="1">
      <c r="A54" s="7"/>
      <c r="B54" s="7"/>
      <c r="C54" s="7"/>
      <c r="D54" s="7"/>
    </row>
    <row r="55" spans="1:4" ht="14.25" customHeight="1">
      <c r="A55" s="7"/>
      <c r="B55" s="7"/>
      <c r="C55" s="7"/>
      <c r="D55" s="7"/>
    </row>
    <row r="56" spans="1:4" ht="14.25" customHeight="1">
      <c r="A56" s="7"/>
      <c r="B56" s="7"/>
      <c r="C56" s="7"/>
      <c r="D56" s="7"/>
    </row>
    <row r="57" spans="1:4" ht="14.25" customHeight="1">
      <c r="A57" s="7"/>
      <c r="B57" s="7"/>
      <c r="C57" s="7"/>
      <c r="D57" s="7"/>
    </row>
    <row r="58" spans="1:4" ht="14.25" customHeight="1">
      <c r="A58" s="7"/>
      <c r="B58" s="7"/>
      <c r="C58" s="7"/>
      <c r="D58" s="7"/>
    </row>
    <row r="59" spans="1:4" ht="14.25" customHeight="1">
      <c r="A59" s="7"/>
      <c r="B59" s="7"/>
      <c r="C59" s="7"/>
      <c r="D59" s="7"/>
    </row>
    <row r="60" spans="1:4" ht="14.25" customHeight="1">
      <c r="A60" s="7"/>
      <c r="B60" s="7"/>
      <c r="C60" s="7"/>
      <c r="D60" s="7"/>
    </row>
    <row r="61" spans="1:4" ht="14.25" customHeight="1">
      <c r="A61" s="7"/>
      <c r="B61" s="7"/>
      <c r="C61" s="7"/>
      <c r="D61" s="7"/>
    </row>
    <row r="62" spans="1:4" ht="14.25" customHeight="1">
      <c r="A62" s="7"/>
      <c r="B62" s="7"/>
      <c r="C62" s="7"/>
      <c r="D62" s="7"/>
    </row>
    <row r="63" spans="1:4" ht="14.25" customHeight="1">
      <c r="A63" s="7"/>
      <c r="B63" s="7"/>
      <c r="C63" s="7"/>
      <c r="D63" s="7"/>
    </row>
    <row r="64" spans="1:4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</sheetData>
  <mergeCells count="8">
    <mergeCell ref="A2:H2"/>
    <mergeCell ref="A1:H1"/>
    <mergeCell ref="A17:H17"/>
    <mergeCell ref="E20:H20"/>
    <mergeCell ref="A18:H18"/>
    <mergeCell ref="A19:H19"/>
    <mergeCell ref="A4:H4"/>
    <mergeCell ref="A3:H3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tabSelected="1" workbookViewId="0">
      <selection activeCell="B9" sqref="B9"/>
    </sheetView>
  </sheetViews>
  <sheetFormatPr defaultColWidth="13.3984375" defaultRowHeight="15" customHeight="1"/>
  <cols>
    <col min="1" max="1" width="18" customWidth="1"/>
    <col min="2" max="2" width="30.69921875" customWidth="1"/>
    <col min="3" max="3" width="31.796875" customWidth="1"/>
    <col min="4" max="26" width="8" customWidth="1"/>
  </cols>
  <sheetData>
    <row r="1" spans="1:3" ht="22.5" customHeight="1">
      <c r="A1" s="38" t="s">
        <v>17</v>
      </c>
      <c r="B1" s="33"/>
      <c r="C1" s="33"/>
    </row>
    <row r="2" spans="1:3" ht="21" customHeight="1">
      <c r="A2" s="40" t="str">
        <f>"（"&amp;YEAR(基本信息!C8)&amp;"年"&amp;MONTH(基本信息!C8)&amp;"月"&amp;DAY(基本信息!C8)&amp;"日 〜 "&amp;YEAR(基本信息!C9)&amp;"年"&amp;MONTH(基本信息!C9)&amp;"月"&amp;DAY(基本信息!C9)&amp;"日）"</f>
        <v>（2015年12月10日 〜 2015年12月25日）</v>
      </c>
      <c r="B2" s="33"/>
      <c r="C2" s="33"/>
    </row>
    <row r="3" spans="1:3" ht="19.5" customHeight="1">
      <c r="A3" s="41" t="str">
        <f>"（旅行参加者"&amp;MAX(査証人名簿!A6:A15)&amp;"名、"&amp;"代表者"&amp;査証人名簿!B6&amp;"、他"&amp;MAX(査証人名簿!A6:A15)-1&amp;"名）"</f>
        <v>（旅行参加者1名、代表者王利、他0名）</v>
      </c>
      <c r="B3" s="42"/>
      <c r="C3" s="42"/>
    </row>
    <row r="4" spans="1:3" ht="25.5" customHeight="1">
      <c r="A4" s="43" t="s">
        <v>33</v>
      </c>
      <c r="B4" s="43" t="s">
        <v>34</v>
      </c>
      <c r="C4" s="43" t="s">
        <v>35</v>
      </c>
    </row>
    <row r="5" spans="1:3" ht="42" customHeight="1">
      <c r="A5" s="16">
        <f>IF(AND(LEN(基本信息!C8),LEN(基本信息!C8)),基本信息!C8,"")</f>
        <v>42348</v>
      </c>
      <c r="B5" s="17" t="s">
        <v>36</v>
      </c>
      <c r="C5" s="17" t="s">
        <v>37</v>
      </c>
    </row>
    <row r="6" spans="1:3" ht="44.25" customHeight="1">
      <c r="A6" s="16">
        <f>IF(LEN(A5),IF(A5+1&lt;=基本信息!C9,A5+1,""),"")</f>
        <v>42349</v>
      </c>
      <c r="B6" s="17" t="s">
        <v>38</v>
      </c>
      <c r="C6" s="17" t="s">
        <v>39</v>
      </c>
    </row>
    <row r="7" spans="1:3" ht="44.25" customHeight="1">
      <c r="A7" s="16">
        <f>IF(LEN(A5),IF(A5+2&lt;=基本信息!C9,A5+2,""),"")</f>
        <v>42350</v>
      </c>
      <c r="B7" s="18"/>
      <c r="C7" s="18"/>
    </row>
    <row r="8" spans="1:3" ht="44.25" customHeight="1">
      <c r="A8" s="16">
        <f>IF(LEN(A5),IF(A5+3&lt;=基本信息!C9,A5+3,""),"")</f>
        <v>42351</v>
      </c>
      <c r="B8" s="18"/>
      <c r="C8" s="18"/>
    </row>
    <row r="9" spans="1:3" ht="42" customHeight="1">
      <c r="A9" s="16">
        <f>IF(LEN(A5),IF(A5+4&lt;=基本信息!C9,A5+4,""),"")</f>
        <v>42352</v>
      </c>
      <c r="B9" s="18"/>
      <c r="C9" s="18"/>
    </row>
    <row r="10" spans="1:3" ht="42" customHeight="1">
      <c r="A10" s="16">
        <f>IF(LEN(A5),IF(A5+5&lt;=基本信息!C9,A5+5,""),"")</f>
        <v>42353</v>
      </c>
      <c r="B10" s="18"/>
      <c r="C10" s="18"/>
    </row>
    <row r="11" spans="1:3" ht="46.5" customHeight="1">
      <c r="A11" s="16">
        <f>IF(LEN(A5),IF(A5+6&lt;=基本信息!C9,A5+6,""),"")</f>
        <v>42354</v>
      </c>
      <c r="B11" s="18"/>
      <c r="C11" s="18"/>
    </row>
    <row r="12" spans="1:3" ht="47.25" customHeight="1">
      <c r="A12" s="16">
        <f>IF(LEN(A5),IF(A5+7&lt;=基本信息!C9,A5+7,""),"")</f>
        <v>42355</v>
      </c>
      <c r="B12" s="18"/>
      <c r="C12" s="18"/>
    </row>
    <row r="13" spans="1:3" ht="41.25" customHeight="1">
      <c r="A13" s="16">
        <f>IF(LEN(A5),IF(A5+8&lt;=基本信息!C9,A5+8,""),"")</f>
        <v>42356</v>
      </c>
      <c r="B13" s="18"/>
      <c r="C13" s="18"/>
    </row>
    <row r="14" spans="1:3" ht="42" customHeight="1">
      <c r="A14" s="16">
        <f>IF(LEN(A5),IF(A5+9&lt;=基本信息!C9,A5+9,""),"")</f>
        <v>42357</v>
      </c>
      <c r="B14" s="18"/>
      <c r="C14" s="18"/>
    </row>
    <row r="15" spans="1:3" ht="42" customHeight="1">
      <c r="A15" s="16">
        <f>IF(LEN(A5),IF(A5+10&lt;=基本信息!C9,A5+10,""),"")</f>
        <v>42358</v>
      </c>
      <c r="B15" s="18"/>
      <c r="C15" s="18"/>
    </row>
    <row r="16" spans="1:3" ht="39.75" customHeight="1">
      <c r="A16" s="16">
        <f>IF(LEN(A5),IF(A5+11&lt;=基本信息!C9,A5+11,""),"")</f>
        <v>42359</v>
      </c>
      <c r="B16" s="18"/>
      <c r="C16" s="18"/>
    </row>
    <row r="17" spans="1:3" ht="39.75" customHeight="1">
      <c r="A17" s="16">
        <f>IF(LEN(A5),IF(A5+12&lt;=基本信息!C9,A5+12,""),"")</f>
        <v>42360</v>
      </c>
      <c r="B17" s="18"/>
      <c r="C17" s="18"/>
    </row>
    <row r="18" spans="1:3" ht="39.75" customHeight="1">
      <c r="A18" s="16">
        <f>IF(LEN(A5),IF(A5+13&lt;=基本信息!C9,A5+13,""),"")</f>
        <v>42361</v>
      </c>
      <c r="B18" s="18"/>
      <c r="C18" s="18"/>
    </row>
    <row r="19" spans="1:3" ht="40.5" customHeight="1">
      <c r="A19" s="16">
        <f>IF(LEN(A5),IF(A5+14&lt;=基本信息!C9,A5+14,""),"")</f>
        <v>42362</v>
      </c>
      <c r="B19" s="18"/>
      <c r="C19" s="18"/>
    </row>
    <row r="20" spans="1:3" ht="39.75" customHeight="1">
      <c r="A20" s="16">
        <f>IF(LEN(A5),IF(A5+15&lt;=基本信息!C9,A5+15,""),"")</f>
        <v>42363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6" customHeight="1">
      <c r="A34" s="19" t="str">
        <f>IF(LEN(A5),IF(A5+29&lt;=基本信息!C9,A5+29,""),"")</f>
        <v/>
      </c>
      <c r="B34" s="18"/>
      <c r="C34" s="18"/>
    </row>
    <row r="35" spans="1:3" ht="40.799999999999997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39" t="str">
        <f>"公司名称："&amp;基本信息!C3</f>
        <v>公司名称：北京新日国際旅行社有限公司成都分公司</v>
      </c>
      <c r="B37" s="35"/>
      <c r="C37" s="35"/>
    </row>
    <row r="38" spans="1:3" ht="14.25" customHeight="1">
      <c r="A38" s="39" t="str">
        <f>"担当者："&amp;基本信息!C5</f>
        <v>担当者：小利</v>
      </c>
      <c r="B38" s="35"/>
      <c r="C38" s="35"/>
    </row>
    <row r="39" spans="1:3" ht="14.25" customHeight="1">
      <c r="A39" s="39" t="str">
        <f>"电话："&amp;基本信息!C6</f>
        <v>电话：0000-88983820</v>
      </c>
      <c r="B39" s="35"/>
      <c r="C39" s="35"/>
    </row>
    <row r="40" spans="1:3" ht="83.4" customHeight="1">
      <c r="A40" s="7"/>
      <c r="B40" s="7"/>
      <c r="C40" s="28" t="s">
        <v>40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toki</cp:lastModifiedBy>
  <cp:lastPrinted>2015-10-31T08:54:30Z</cp:lastPrinted>
  <dcterms:modified xsi:type="dcterms:W3CDTF">2015-10-31T08:57:50Z</dcterms:modified>
</cp:coreProperties>
</file>