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8" yWindow="540" windowWidth="14112" windowHeight="10068"/>
  </bookViews>
  <sheets>
    <sheet name="基本信息" sheetId="1" r:id="rId1"/>
    <sheet name="査証人名簿" sheetId="2" r:id="rId2"/>
    <sheet name="滞在予定表" sheetId="3" r:id="rId3"/>
  </sheets>
  <calcPr calcId="144525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0" i="2"/>
  <c r="A39" i="3" l="1"/>
  <c r="A38" i="3"/>
  <c r="A37" i="3"/>
  <c r="A5" i="3"/>
  <c r="A34" i="3" s="1"/>
  <c r="A2" i="3"/>
  <c r="A19" i="2"/>
  <c r="A18" i="2"/>
  <c r="A17" i="2"/>
  <c r="A8" i="2"/>
  <c r="A9" i="2" s="1"/>
  <c r="A7" i="2"/>
  <c r="A6" i="2"/>
  <c r="A3" i="2"/>
  <c r="A4" i="2" l="1"/>
  <c r="A3" i="3"/>
  <c r="A7" i="3"/>
  <c r="A9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<sst xmlns="http://schemas.openxmlformats.org/spreadsheetml/2006/main" count="57" uniqueCount="56">
  <si>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</si>
  <si>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</si>
  <si>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</si>
  <si>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</si>
  <si>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</si>
  <si>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</si>
  <si>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</si>
  <si>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</si>
  <si>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</si>
  <si>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</si>
  <si>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</si>
  <si>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</si>
  <si>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</si>
  <si>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</si>
  <si>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</si>
  <si>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</si>
  <si>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</si>
  <si>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</si>
  <si>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</si>
  <si>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</si>
  <si>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</si>
  <si>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</si>
  <si>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</si>
  <si>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</si>
  <si>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</si>
  <si>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</si>
  <si>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</si>
  <si>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</si>
  <si>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</si>
  <si>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</si>
  <si>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</si>
  <si>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</si>
  <si>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NH292 (1000-1445) 便にて成⽥空港へ。到着後、ホテルへ。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</si>
  <si>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</si>
  <si>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</si>
  <si>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</si>
  <si>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</si>
  <si>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</si>
  <si>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</si>
  <si>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</si>
  <si>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</si>
  <si>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</si>
  <si>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</si>
  <si>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</si>
  <si>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</si>
  <si>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</si>
  <si>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</si>
  <si>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</si>
  <si>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</si>
  <si>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〒110-0015 東京都台東区東上野 2-20-9 オルガンビル 3F</t>
  </si>
  <si>
    <t>株式会社ジェイ・ケイ・アイ</t>
  </si>
  <si>
    <t>0712-001</t>
  </si>
  <si>
    <t>03-3835-1195</t>
  </si>
  <si>
    <t>会社名:  株式会社ジェイ・ケイ・アイ
地址：東京都台東区東上野 2-20-9 オルガンビル 3F
担当者：申宏伟
電話：03-3835-1195</t>
  </si>
  <si>
    <t>会社名: 株式会社ジェイ・ケイ・アイ
地址：東京都台東区東上野 2-20-9 オルガンビル 3F
担当者：申宏伟
電話：03-3835-1195</t>
  </si>
  <si>
    <t>个人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</si>
</sst>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2">
    <font>
      <sz val="12"/>
      <color rgb="FF000000"/>
      <name val="宋体"/>
    </font>
    <font>
      <sz val="12"/>
      <name val="宋体"/>
    </font>
    <font>
      <b/>
      <sz val="11"/>
      <name val="宋体"/>
    </font>
    <font>
      <b/>
      <sz val="11"/>
      <color rgb="FFFF0000"/>
      <name val="宋体"/>
    </font>
    <font>
      <b/>
      <sz val="11"/>
      <color rgb="FFFF0000"/>
      <name val="ZClosurez"/>
    </font>
    <font>
      <b/>
      <sz val="11"/>
      <name val="ZClosurez"/>
    </font>
    <font>
      <b/>
      <sz val="16"/>
      <color rgb="FF000000"/>
      <name val="Ms mincho"/>
    </font>
    <font>
      <sz val="11"/>
      <color rgb="FF000000"/>
      <name val="Ms mincho"/>
    </font>
    <font>
      <b/>
      <sz val="14"/>
      <color rgb="FF000000"/>
      <name val="Ms mincho"/>
    </font>
    <font>
      <sz val="10"/>
      <color rgb="FF000000"/>
      <name val="Ms mincho"/>
    </font>
    <font>
      <sz val="11"/>
      <color rgb="FF000000"/>
      <name val="ZClosurez"/>
    </font>
    <font>
      <b/>
      <sz val="10"/>
      <color rgb="FFFF0000"/>
      <name val="ZClosurez"/>
    </font>
    <font>
      <b/>
      <sz val="10"/>
      <color rgb="FFFF000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rgb="FF969696"/>
      <name val="宋体"/>
    </font>
    <font>
      <u/>
      <sz val="12"/>
      <color theme="10"/>
      <name val="宋体"/>
    </font>
    <font>
      <sz val="10"/>
      <name val="ZClosurez"/>
    </font>
    <font>
      <sz val="10"/>
      <color rgb="FF000000"/>
      <name val="宋体"/>
    </font>
    <font>
      <sz val="10"/>
      <color rgb="FF000000"/>
      <name val="ZClosurez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64" fontId="15" fillId="2" borderId="3" xfId="0" applyNumberFormat="1" applyFont="1" applyFill="1" applyBorder="1" applyAlignment="1"/>
    <xf numFmtId="164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64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18" fillId="0" borderId="0" xfId="0" applyFont="1" applyAlignment="1">
      <alignment wrapText="1"/>
    </xf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6"/>
  <sheetViews>
    <sheetView tabSelected="1" workbookViewId="0">
      <selection activeCell="D14" sqref="D14"/>
    </sheetView>
  </sheetViews>
  <sheetFormatPr defaultColWidth="13.3984375" defaultRowHeight="15" customHeight="1"/>
  <cols>
    <col min="1" max="1" width="8" customWidth="1"/>
    <col min="2" max="2" width="14.09765625" customWidth="1"/>
    <col min="3" max="3" width="35.69921875" bestFit="1" customWidth="1"/>
    <col min="4" max="4" width="10.8984375" bestFit="1" customWidth="1"/>
    <col min="5" max="5" width="26.296875" bestFit="1" customWidth="1"/>
    <col min="6" max="6" width="8" customWidth="1"/>
    <col min="7" max="7" width="9.398437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55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42348</v>
      </c>
      <c r="D8" s="1"/>
      <c r="E8" s="1"/>
      <c r="F8" s="1"/>
      <c r="G8" s="1"/>
    </row>
    <row r="9" spans="1:7" ht="16.8" customHeight="1">
      <c r="A9" s="1"/>
      <c r="B9" s="21" t="s">
        <v>12</v>
      </c>
      <c r="C9" s="25">
        <v>42363</v>
      </c>
      <c r="D9" s="1"/>
      <c r="E9" s="1"/>
      <c r="F9" s="1"/>
      <c r="G9" s="1"/>
    </row>
    <row r="10" spans="1:7" ht="17.399999999999999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37</v>
      </c>
      <c r="C11" s="26" t="s">
        <v>36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50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51</v>
      </c>
      <c r="D17" s="1"/>
      <c r="E17" s="1"/>
      <c r="F17" s="1"/>
      <c r="G17" s="1"/>
    </row>
    <row r="18" spans="1:7" ht="14.25" customHeight="1">
      <c r="A18" s="1"/>
      <c r="B18" s="29" t="s">
        <v>6</v>
      </c>
      <c r="C18" s="29" t="s">
        <v>47</v>
      </c>
      <c r="D18" s="1"/>
      <c r="E18" s="1"/>
      <c r="F18" s="1"/>
      <c r="G18" s="1"/>
    </row>
    <row r="19" spans="1:7" ht="14.25" customHeight="1">
      <c r="A19" s="1"/>
      <c r="B19" s="29" t="s">
        <v>38</v>
      </c>
      <c r="C19" s="29" t="s">
        <v>39</v>
      </c>
      <c r="D19" s="1"/>
      <c r="E19" s="1"/>
      <c r="F19" s="1"/>
      <c r="G19" s="1"/>
    </row>
    <row r="20" spans="1:7" ht="14.25" customHeight="1">
      <c r="A20" s="1"/>
      <c r="B20" s="29" t="s">
        <v>40</v>
      </c>
      <c r="C20" s="29" t="s">
        <v>48</v>
      </c>
      <c r="D20" s="1"/>
      <c r="E20" s="1"/>
      <c r="F20" s="1"/>
      <c r="G20" s="1"/>
    </row>
    <row r="21" spans="1:7" ht="14.25" customHeight="1">
      <c r="A21" s="1"/>
      <c r="B21" s="29" t="s">
        <v>41</v>
      </c>
      <c r="C21" s="29" t="s">
        <v>42</v>
      </c>
      <c r="D21" s="1"/>
      <c r="E21" s="1"/>
      <c r="F21" s="1"/>
      <c r="G21" s="1"/>
    </row>
    <row r="22" spans="1:7" ht="14.25" customHeight="1">
      <c r="A22" s="1"/>
      <c r="B22" s="29" t="s">
        <v>43</v>
      </c>
      <c r="C22" s="29" t="s">
        <v>44</v>
      </c>
      <c r="D22" s="1"/>
      <c r="E22" s="1"/>
      <c r="F22" s="1"/>
      <c r="G22" s="1"/>
    </row>
    <row r="23" spans="1:7" ht="28.2" customHeight="1">
      <c r="A23" s="1"/>
      <c r="B23" s="31" t="s">
        <v>45</v>
      </c>
      <c r="C23" s="29" t="s">
        <v>49</v>
      </c>
      <c r="D23" s="1"/>
      <c r="E23" s="1"/>
      <c r="F23" s="1"/>
      <c r="G23" s="1"/>
    </row>
    <row r="24" spans="1:7" ht="14.25" customHeight="1">
      <c r="A24" s="6"/>
      <c r="B24" s="30" t="s">
        <v>46</v>
      </c>
      <c r="C24" s="30" t="s">
        <v>52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dataValidations count="1">
    <dataValidation type="list" allowBlank="1" showInputMessage="1" showErrorMessage="1" sqref="C7">
      <formula1>"个人,三年多次,五年多次"</formula1>
    </dataValidation>
  </dataValidations>
  <hyperlinks>
    <hyperlink ref="C11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workbookViewId="0">
      <selection activeCell="A15" sqref="A15"/>
    </sheetView>
  </sheetViews>
  <sheetFormatPr defaultColWidth="13.3984375" defaultRowHeight="15" customHeight="1"/>
  <cols>
    <col min="1" max="1" width="7.19921875" bestFit="1" customWidth="1"/>
    <col min="2" max="2" width="12.09765625" customWidth="1"/>
    <col min="3" max="3" width="14.59765625" customWidth="1"/>
    <col min="4" max="4" width="5.69921875" customWidth="1"/>
    <col min="5" max="5" width="9.69921875" customWidth="1"/>
    <col min="6" max="6" width="10.296875" customWidth="1"/>
    <col min="7" max="7" width="12" customWidth="1"/>
    <col min="8" max="8" width="11.1992187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2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2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2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2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4" customHeight="1">
      <c r="A20" s="7"/>
      <c r="B20" s="7"/>
      <c r="C20" s="7"/>
      <c r="D20" s="7"/>
      <c r="E20" s="38" t="s">
        <v>53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workbookViewId="0">
      <selection activeCell="C42" sqref="C42"/>
    </sheetView>
  </sheetViews>
  <sheetFormatPr defaultColWidth="13.3984375" defaultRowHeight="15" customHeight="1"/>
  <cols>
    <col min="1" max="1" width="18" customWidth="1"/>
    <col min="2" max="2" width="30.69921875" customWidth="1"/>
    <col min="3" max="3" width="31.79687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（2015年12月10日 〜 2015年12月25日）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3" t="s">
        <v>29</v>
      </c>
      <c r="B4" s="33" t="s">
        <v>30</v>
      </c>
      <c r="C4" s="33" t="s">
        <v>31</v>
      </c>
    </row>
    <row r="5" spans="1:3" ht="42" customHeight="1">
      <c r="A5" s="16">
        <f>IF(AND(LEN(基本信息!C8),LEN(基本信息!C8)),基本信息!C8,"")</f>
        <v>42348</v>
      </c>
      <c r="B5" s="17" t="s">
        <v>32</v>
      </c>
      <c r="C5" s="17" t="s">
        <v>33</v>
      </c>
    </row>
    <row r="6" spans="1:3" ht="44.25" customHeight="1">
      <c r="A6" s="16">
        <f>IF(LEN(A5),IF(A5+1&lt;=基本信息!C9,A5+1,""),"")</f>
        <v>42349</v>
      </c>
      <c r="B6" s="17" t="s">
        <v>34</v>
      </c>
      <c r="C6" s="17" t="s">
        <v>35</v>
      </c>
    </row>
    <row r="7" spans="1:3" ht="44.25" customHeight="1">
      <c r="A7" s="16">
        <f>IF(LEN(A5),IF(A5+2&lt;=基本信息!C9,A5+2,""),"")</f>
        <v>42350</v>
      </c>
      <c r="B7" s="18"/>
      <c r="C7" s="18"/>
    </row>
    <row r="8" spans="1:3" ht="44.25" customHeight="1">
      <c r="A8" s="16">
        <f>IF(LEN(A5),IF(A5+3&lt;=基本信息!C9,A5+3,""),"")</f>
        <v>42351</v>
      </c>
      <c r="B8" s="18"/>
      <c r="C8" s="18"/>
    </row>
    <row r="9" spans="1:3" ht="42" customHeight="1">
      <c r="A9" s="16">
        <f>IF(LEN(A5),IF(A5+4&lt;=基本信息!C9,A5+4,""),"")</f>
        <v>42352</v>
      </c>
      <c r="B9" s="18"/>
      <c r="C9" s="18"/>
    </row>
    <row r="10" spans="1:3" ht="42" customHeight="1">
      <c r="A10" s="16">
        <f>IF(LEN(A5),IF(A5+5&lt;=基本信息!C9,A5+5,""),"")</f>
        <v>42353</v>
      </c>
      <c r="B10" s="18"/>
      <c r="C10" s="18"/>
    </row>
    <row r="11" spans="1:3" ht="46.5" customHeight="1">
      <c r="A11" s="16">
        <f>IF(LEN(A5),IF(A5+6&lt;=基本信息!C9,A5+6,""),"")</f>
        <v>42354</v>
      </c>
      <c r="B11" s="18"/>
      <c r="C11" s="18"/>
    </row>
    <row r="12" spans="1:3" ht="47.25" customHeight="1">
      <c r="A12" s="16">
        <f>IF(LEN(A5),IF(A5+7&lt;=基本信息!C9,A5+7,""),"")</f>
        <v>42355</v>
      </c>
      <c r="B12" s="18"/>
      <c r="C12" s="18"/>
    </row>
    <row r="13" spans="1:3" ht="41.25" customHeight="1">
      <c r="A13" s="16">
        <f>IF(LEN(A5),IF(A5+8&lt;=基本信息!C9,A5+8,""),"")</f>
        <v>42356</v>
      </c>
      <c r="B13" s="18"/>
      <c r="C13" s="18"/>
    </row>
    <row r="14" spans="1:3" ht="42" customHeight="1">
      <c r="A14" s="16">
        <f>IF(LEN(A5),IF(A5+9&lt;=基本信息!C9,A5+9,""),"")</f>
        <v>42357</v>
      </c>
      <c r="B14" s="18"/>
      <c r="C14" s="18"/>
    </row>
    <row r="15" spans="1:3" ht="42" customHeight="1">
      <c r="A15" s="16">
        <f>IF(LEN(A5),IF(A5+10&lt;=基本信息!C9,A5+10,""),"")</f>
        <v>42358</v>
      </c>
      <c r="B15" s="18"/>
      <c r="C15" s="18"/>
    </row>
    <row r="16" spans="1:3" ht="39.75" customHeight="1">
      <c r="A16" s="16">
        <f>IF(LEN(A5),IF(A5+11&lt;=基本信息!C9,A5+11,""),"")</f>
        <v>42359</v>
      </c>
      <c r="B16" s="18"/>
      <c r="C16" s="18"/>
    </row>
    <row r="17" spans="1:3" ht="39.75" customHeight="1">
      <c r="A17" s="16">
        <f>IF(LEN(A5),IF(A5+12&lt;=基本信息!C9,A5+12,""),"")</f>
        <v>42360</v>
      </c>
      <c r="B17" s="18"/>
      <c r="C17" s="18"/>
    </row>
    <row r="18" spans="1:3" ht="39.75" customHeight="1">
      <c r="A18" s="16">
        <f>IF(LEN(A5),IF(A5+13&lt;=基本信息!C9,A5+13,""),"")</f>
        <v>42361</v>
      </c>
      <c r="B18" s="18"/>
      <c r="C18" s="18"/>
    </row>
    <row r="19" spans="1:3" ht="40.5" customHeight="1">
      <c r="A19" s="16">
        <f>IF(LEN(A5),IF(A5+14&lt;=基本信息!C9,A5+14,""),"")</f>
        <v>42362</v>
      </c>
      <c r="B19" s="18"/>
      <c r="C19" s="18"/>
    </row>
    <row r="20" spans="1:3" ht="39.75" customHeight="1">
      <c r="A20" s="16">
        <f>IF(LEN(A5),IF(A5+15&lt;=基本信息!C9,A5+15,""),"")</f>
        <v>42363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6" customHeight="1">
      <c r="A34" s="19" t="str">
        <f>IF(LEN(A5),IF(A5+29&lt;=基本信息!C9,A5+29,""),"")</f>
        <v/>
      </c>
      <c r="B34" s="18"/>
      <c r="C34" s="18"/>
    </row>
    <row r="35" spans="1:3" ht="40.799999999999997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8" customHeight="1">
      <c r="A40" s="7"/>
      <c r="B40" s="7"/>
      <c r="C40" s="28" t="s">
        <v>54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toki</cp:lastModifiedBy>
  <cp:lastPrinted>2015-10-31T08:54:30Z</cp:lastPrinted>
  <dcterms:modified xsi:type="dcterms:W3CDTF">2015-10-31T10:23:07Z</dcterms:modified>
</cp:coreProperties>
</file>