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1580" yWindow="2820" windowWidth="24780" windowHeight="1358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0" i="2"/>
  <c r="A19" i="2"/>
  <c r="A18" i="2"/>
  <c r="A17" i="2"/>
  <c r="A8" i="2"/>
  <c r="A9" i="2"/>
  <c r="A7" i="2"/>
  <c r="A6" i="2"/>
  <c r="A3" i="2"/>
  <c r="A4" i="2"/>
  <c r="A39" i="3"/>
  <c r="A38" i="3"/>
  <c r="A37" i="3"/>
  <c r="A5" i="3"/>
  <c r="A34" i="3"/>
  <c r="A2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<sst xmlns="http://schemas.openxmlformats.org/spreadsheetml/2006/main" count="61" uniqueCount="59">
  <si>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</si>
  <si>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</si>
  <si>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</si>
  <si>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</si>
  <si>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</si>
  <si>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</si>
  <si>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</si>
  <si>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</si>
  <si>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</si>
  <si>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</si>
  <si>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</si>
  <si>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</si>
  <si>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</si>
  <si>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</si>
  <si>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</si>
  <si>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</si>
  <si>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</si>
  <si>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</si>
  <si>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</si>
  <si>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</si>
  <si>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</si>
  <si>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</si>
  <si>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</si>
  <si>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</si>
  <si>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</si>
  <si>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</si>
  <si>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</si>
  <si>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</si>
  <si>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</si>
  <si>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</si>
  <si>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</si>
  <si>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</si>
  <si>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</si>
  <si>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</si>
  <si>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</si>
  <si>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</si>
  <si>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</si>
  <si>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</si>
  <si>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</si>
  <si>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</si>
  <si>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</si>
  <si>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</si>
  <si>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</si>
  <si>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</si>
  <si>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</si>
  <si>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</si>
  <si>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株式会社ジェイ・ケイ・アイ</t>
  </si>
  <si>
    <t>0712-001</t>
  </si>
  <si>
    <t>03-3835-1195</t>
  </si>
  <si>
    <t>NH292 (1000-1445) 便にて成田空港へ。到着後、ホテルへ。</t>
  </si>
  <si>
    <t>〒110-0015 東京都台東区東上野2-20-12 ヒロビル 4F</t>
    <phoneticPr fontId="21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</si>
  <si>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1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</si>
  <si>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1"/>
  </si>
  <si>
    <t>冲绳东北六县多次</t>
  </si>
  <si>
    <t>访问城市</t>
    <rPh sb="0" eb="2">
      <t>faンg weン</t>
    </rPh>
    <rPh sb="2" eb="4">
      <t>cheンg shi</t>
    </rPh>
    <phoneticPr fontId="21"/>
  </si>
  <si>
    <t>住宿城市</t>
    <rPh sb="0" eb="2">
      <t>zhu su</t>
    </rPh>
    <rPh sb="2" eb="4">
      <t>cheンg shi</t>
    </rPh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</si>
  <si>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</si>
  <si>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沖縄県,宮城県</t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</si>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</sst>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  <font>
      <u/>
      <sz val="12"/>
      <color theme="11"/>
      <name val="宋体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  <xf numFmtId="0" fontId="24" fillId="0" borderId="5" xfId="0" applyFont="1" applyBorder="1" applyAlignment="1"/>
  </cellXfs>
  <cellStyles count="3">
    <cellStyle name="ハイパーリンク" xfId="1" builtinId="8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5" sqref="D5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53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44" t="s">
        <v>57</v>
      </c>
      <c r="D8" s="1" t="s">
        <v>56</v>
      </c>
      <c r="E8" s="1"/>
      <c r="F8" s="1"/>
      <c r="G8" s="1"/>
    </row>
    <row r="9" spans="1:7" ht="16.75" customHeight="1">
      <c r="A9" s="1"/>
      <c r="B9" s="21" t="s">
        <v>55</v>
      </c>
      <c r="C9" s="44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47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44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45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50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48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disablePrompts="1"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opLeftCell="A2" workbookViewId="0">
      <selection activeCell="E21" sqref="E21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13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62.5" customHeight="1">
      <c r="A20" s="7"/>
      <c r="B20" s="7"/>
      <c r="C20" s="7"/>
      <c r="D20" s="7"/>
      <c r="E20" s="37" t="s">
        <v>51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C44" sqref="C44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14</v>
      </c>
      <c r="B1" s="34"/>
      <c r="C1" s="34"/>
    </row>
    <row r="2" spans="1:3" ht="21" customHeight="1">
      <c r="A2" s="43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>
        <f>IF(AND(LEN(基本信息!C10),LEN(基本信息!C10)),基本信息!C10,"")</f>
        <v>43079</v>
      </c>
      <c r="B5" s="17" t="s">
        <v>49</v>
      </c>
      <c r="C5" s="17" t="s">
        <v>32</v>
      </c>
    </row>
    <row r="6" spans="1:3" ht="44.25" customHeight="1">
      <c r="A6" s="16">
        <f>IF(LEN(A5),IF(A5+1&lt;=基本信息!C11,A5+1,""),"")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IF(LEN(A5),IF(A5+2&lt;=基本信息!C11,A5+2,""),"")</f>
        <v>43081</v>
      </c>
      <c r="B7" s="18"/>
      <c r="C7" s="18"/>
    </row>
    <row r="8" spans="1:3" ht="44.25" customHeight="1">
      <c r="A8" s="16">
        <f>IF(LEN(A5),IF(A5+3&lt;=基本信息!C11,A5+3,""),"")</f>
        <v>43082</v>
      </c>
      <c r="B8" s="18"/>
      <c r="C8" s="18"/>
    </row>
    <row r="9" spans="1:3" ht="42" customHeight="1">
      <c r="A9" s="16">
        <f>IF(LEN(A5),IF(A5+4&lt;=基本信息!C11,A5+4,""),"")</f>
        <v>43083</v>
      </c>
      <c r="B9" s="18"/>
      <c r="C9" s="18"/>
    </row>
    <row r="10" spans="1:3" ht="42" customHeight="1">
      <c r="A10" s="16">
        <f>IF(LEN(A5),IF(A5+5&lt;=基本信息!C11,A5+5,""),"")</f>
        <v>43084</v>
      </c>
      <c r="B10" s="18"/>
      <c r="C10" s="18"/>
    </row>
    <row r="11" spans="1:3" ht="46.5" customHeight="1">
      <c r="A11" s="16">
        <f>IF(LEN(A5),IF(A5+6&lt;=基本信息!C11,A5+6,""),"")</f>
        <v>43085</v>
      </c>
      <c r="B11" s="18"/>
      <c r="C11" s="18"/>
    </row>
    <row r="12" spans="1:3" ht="47.25" customHeight="1">
      <c r="A12" s="16">
        <f>IF(LEN(A5),IF(A5+7&lt;=基本信息!C11,A5+7,""),"")</f>
        <v>43086</v>
      </c>
      <c r="B12" s="18"/>
      <c r="C12" s="18"/>
    </row>
    <row r="13" spans="1:3" ht="41.25" customHeight="1">
      <c r="A13" s="16">
        <f>IF(LEN(A5),IF(A5+8&lt;=基本信息!C11,A5+8,""),"")</f>
        <v>43087</v>
      </c>
      <c r="B13" s="18"/>
      <c r="C13" s="18"/>
    </row>
    <row r="14" spans="1:3" ht="42" customHeight="1">
      <c r="A14" s="16">
        <f>IF(LEN(A5),IF(A5+9&lt;=基本信息!C11,A5+9,""),"")</f>
        <v>43088</v>
      </c>
      <c r="B14" s="18"/>
      <c r="C14" s="18"/>
    </row>
    <row r="15" spans="1:3" ht="42" customHeight="1">
      <c r="A15" s="16">
        <f>IF(LEN(A5),IF(A5+10&lt;=基本信息!C11,A5+10,""),"")</f>
        <v>43089</v>
      </c>
      <c r="B15" s="18"/>
      <c r="C15" s="18"/>
    </row>
    <row r="16" spans="1:3" ht="39.75" customHeight="1">
      <c r="A16" s="16">
        <f>IF(LEN(A5),IF(A5+11&lt;=基本信息!C11,A5+11,""),"")</f>
        <v>43090</v>
      </c>
      <c r="B16" s="18"/>
      <c r="C16" s="18"/>
    </row>
    <row r="17" spans="1:3" ht="39.75" customHeight="1">
      <c r="A17" s="16">
        <f>IF(LEN(A5),IF(A5+12&lt;=基本信息!C11,A5+12,""),"")</f>
        <v>43091</v>
      </c>
      <c r="B17" s="18"/>
      <c r="C17" s="18"/>
    </row>
    <row r="18" spans="1:3" ht="39.75" customHeight="1">
      <c r="A18" s="16">
        <f>IF(LEN(A5),IF(A5+13&lt;=基本信息!C11,A5+13,""),"")</f>
        <v>43092</v>
      </c>
      <c r="B18" s="18"/>
      <c r="C18" s="18"/>
    </row>
    <row r="19" spans="1:3" ht="40.5" customHeight="1">
      <c r="A19" s="16">
        <f>IF(LEN(A5),IF(A5+14&lt;=基本信息!C11,A5+14,""),"")</f>
        <v>43093</v>
      </c>
      <c r="B19" s="18"/>
      <c r="C19" s="18"/>
    </row>
    <row r="20" spans="1:3" ht="39.75" customHeight="1">
      <c r="A20" s="16">
        <f>IF(LEN(A5),IF(A5+15&lt;=基本信息!C11,A5+15,""),"")</f>
        <v>43094</v>
      </c>
      <c r="B20" s="18"/>
      <c r="C20" s="18"/>
    </row>
    <row r="21" spans="1:3" ht="41.25" customHeight="1">
      <c r="A21" s="19" t="str">
        <f>IF(LEN(A5),IF(A5+16&lt;=基本信息!C11,A5+16,""),"")</f>
        <v/>
      </c>
      <c r="B21" s="18"/>
      <c r="C21" s="18"/>
    </row>
    <row r="22" spans="1:3" ht="40.5" customHeight="1">
      <c r="A22" s="19" t="str">
        <f>IF(LEN(A5),IF(A5+17&lt;=基本信息!C11,A5+17,""),"")</f>
        <v/>
      </c>
      <c r="B22" s="18"/>
      <c r="C22" s="18"/>
    </row>
    <row r="23" spans="1:3" ht="39" customHeight="1">
      <c r="A23" s="19" t="str">
        <f>IF(LEN(A5),IF(A5+18&lt;=基本信息!C11,A5+18,""),"")</f>
        <v/>
      </c>
      <c r="B23" s="18"/>
      <c r="C23" s="18"/>
    </row>
    <row r="24" spans="1:3" ht="40.5" customHeight="1">
      <c r="A24" s="19" t="str">
        <f>IF(LEN(A5),IF(A5+19&lt;=基本信息!C11,A5+19,""),"")</f>
        <v/>
      </c>
      <c r="B24" s="18"/>
      <c r="C24" s="18"/>
    </row>
    <row r="25" spans="1:3" ht="39.75" customHeight="1">
      <c r="A25" s="19" t="str">
        <f>IF(LEN(A5),IF(A5+20&lt;=基本信息!C11,A5+20,""),"")</f>
        <v/>
      </c>
      <c r="B25" s="18"/>
      <c r="C25" s="18"/>
    </row>
    <row r="26" spans="1:3" ht="34.5" customHeight="1">
      <c r="A26" s="19" t="str">
        <f>IF(LEN(A5),IF(A5+21&lt;=基本信息!C11,A5+21,""),"")</f>
        <v/>
      </c>
      <c r="B26" s="18"/>
      <c r="C26" s="18"/>
    </row>
    <row r="27" spans="1:3" ht="39" customHeight="1">
      <c r="A27" s="19" t="str">
        <f>IF(LEN(A5),IF(A5+22&lt;=基本信息!C11,A5+22,""),"")</f>
        <v/>
      </c>
      <c r="B27" s="18"/>
      <c r="C27" s="18"/>
    </row>
    <row r="28" spans="1:3" ht="39" customHeight="1">
      <c r="A28" s="19" t="str">
        <f>IF(LEN(A5),IF(A5+23&lt;=基本信息!C11,A5+23,""),"")</f>
        <v/>
      </c>
      <c r="B28" s="18"/>
      <c r="C28" s="18"/>
    </row>
    <row r="29" spans="1:3" ht="39" customHeight="1">
      <c r="A29" s="19" t="str">
        <f>IF(LEN(A5),IF(A5+24&lt;=基本信息!C11,A5+24,""),"")</f>
        <v/>
      </c>
      <c r="B29" s="18"/>
      <c r="C29" s="18"/>
    </row>
    <row r="30" spans="1:3" ht="38.25" customHeight="1">
      <c r="A30" s="19" t="str">
        <f>IF(LEN(A5),IF(A5+25&lt;=基本信息!C11,A5+25,""),"")</f>
        <v/>
      </c>
      <c r="B30" s="18"/>
      <c r="C30" s="18"/>
    </row>
    <row r="31" spans="1:3" ht="39" customHeight="1">
      <c r="A31" s="19" t="str">
        <f>IF(LEN(A5),IF(A5+26&lt;=基本信息!C11,A5+26,""),"")</f>
        <v/>
      </c>
      <c r="B31" s="18"/>
      <c r="C31" s="18"/>
    </row>
    <row r="32" spans="1:3" ht="38.25" customHeight="1">
      <c r="A32" s="19" t="str">
        <f>IF(LEN(A5),IF(A5+27&lt;=基本信息!C11,A5+27,""),"")</f>
        <v/>
      </c>
      <c r="B32" s="18"/>
      <c r="C32" s="18"/>
    </row>
    <row r="33" spans="1:3" ht="37.5" customHeight="1">
      <c r="A33" s="19" t="str">
        <f>IF(LEN(A5),IF(A5+28&lt;=基本信息!C11,A5+28,""),"")</f>
        <v/>
      </c>
      <c r="B33" s="18"/>
      <c r="C33" s="18"/>
    </row>
    <row r="34" spans="1:3" ht="39.5" customHeight="1">
      <c r="A34" s="19" t="str">
        <f>IF(LEN(A5),IF(A5+29&lt;=基本信息!C11,A5+29,""),"")</f>
        <v/>
      </c>
      <c r="B34" s="18"/>
      <c r="C34" s="18"/>
    </row>
    <row r="35" spans="1:3" ht="40.75" customHeight="1">
      <c r="A35" s="20" t="str">
        <f>IF(LEN(A5),IF(A5+30&lt;=基本信息!C11,A5+30,""),"")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73.75" customHeight="1">
      <c r="A40" s="7"/>
      <c r="B40" s="7"/>
      <c r="C40" s="32" t="s">
        <v>52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2017-07-03T17:46:32Z</dcterms:modified>
</cp:coreProperties>
</file>