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현재_통합_문서" defaultThemeVersion="124226"/>
  <bookViews>
    <workbookView xWindow="-15" yWindow="0" windowWidth="24315" windowHeight="12015"/>
  </bookViews>
  <sheets>
    <sheet name="기본사항 등 입력" sheetId="1" r:id="rId1"/>
    <sheet name="퇴직소득원천징수영수증" sheetId="6" r:id="rId2"/>
  </sheets>
  <definedNames>
    <definedName name="_xlnm.Print_Area" localSheetId="0">'기본사항 등 입력'!$A$1:$J$59</definedName>
    <definedName name="_xlnm.Print_Area" localSheetId="1">퇴직소득원천징수영수증!$B$1:$AF$59</definedName>
  </definedNames>
  <calcPr calcId="145621"/>
</workbook>
</file>

<file path=xl/calcChain.xml><?xml version="1.0" encoding="utf-8"?>
<calcChain xmlns="http://schemas.openxmlformats.org/spreadsheetml/2006/main">
  <c r="M24" i="6" l="1"/>
  <c r="Z26" i="6" l="1"/>
  <c r="AD41" i="6" l="1"/>
  <c r="M46" i="6" l="1"/>
  <c r="M45" i="6"/>
  <c r="J46" i="6"/>
  <c r="J45" i="6"/>
  <c r="F46" i="6"/>
  <c r="F45" i="6"/>
  <c r="R45" i="6"/>
  <c r="R46" i="6"/>
  <c r="P45" i="6"/>
  <c r="Z25" i="6" l="1"/>
  <c r="Z24" i="6"/>
  <c r="Z23" i="6"/>
  <c r="Z22" i="6"/>
  <c r="W25" i="6"/>
  <c r="W23" i="6"/>
  <c r="W22" i="6"/>
  <c r="P46" i="6" l="1"/>
  <c r="AD38" i="6" l="1"/>
  <c r="AF52" i="6"/>
  <c r="J24" i="6" l="1"/>
  <c r="P23" i="6"/>
  <c r="M23" i="6"/>
  <c r="J23" i="6"/>
  <c r="G23" i="6"/>
  <c r="P22" i="6"/>
  <c r="M22" i="6"/>
  <c r="J22" i="6"/>
  <c r="G22" i="6"/>
  <c r="S19" i="6"/>
  <c r="J19" i="6"/>
  <c r="S18" i="6"/>
  <c r="J18" i="6"/>
  <c r="S17" i="6"/>
  <c r="J17" i="6"/>
  <c r="S16" i="6"/>
  <c r="J16" i="6"/>
  <c r="H10" i="6"/>
  <c r="U9" i="6"/>
  <c r="H9" i="6"/>
  <c r="U8" i="6"/>
  <c r="H8" i="6"/>
  <c r="AE7" i="6"/>
  <c r="U7" i="6"/>
  <c r="H7" i="6"/>
  <c r="AE6" i="6"/>
  <c r="W24" i="6" l="1"/>
  <c r="W26" i="6"/>
  <c r="J25" i="6"/>
  <c r="M25" i="6" s="1"/>
  <c r="G25" i="6"/>
  <c r="G26" i="6"/>
  <c r="M26" i="6" s="1"/>
  <c r="J26" i="6"/>
  <c r="T22" i="6"/>
  <c r="T24" i="6"/>
  <c r="AC24" i="6"/>
  <c r="T23" i="6"/>
  <c r="AB18" i="6"/>
  <c r="S20" i="6"/>
  <c r="U45" i="6" s="1"/>
  <c r="J20" i="6"/>
  <c r="AB19" i="6"/>
  <c r="AE24" i="6" l="1"/>
  <c r="AE22" i="6"/>
  <c r="AE23" i="6"/>
  <c r="T25" i="6"/>
  <c r="AE25" i="6" s="1"/>
  <c r="T26" i="6"/>
  <c r="M28" i="6"/>
  <c r="M29" i="6" s="1"/>
  <c r="AB20" i="6"/>
  <c r="AD28" i="6" s="1"/>
  <c r="J28" i="6"/>
  <c r="J29" i="6" s="1"/>
  <c r="AD29" i="6" l="1"/>
  <c r="AD30" i="6" s="1"/>
  <c r="AD32" i="6" s="1"/>
  <c r="P28" i="6"/>
  <c r="P29" i="6"/>
  <c r="P30" i="6" l="1"/>
  <c r="P32" i="6" s="1"/>
  <c r="AE26" i="6"/>
  <c r="AD33" i="6" l="1"/>
  <c r="AD35" i="6" s="1"/>
  <c r="J35" i="6"/>
  <c r="J37" i="6" s="1"/>
  <c r="J41" i="6" l="1"/>
  <c r="J42" i="6" s="1"/>
  <c r="M35" i="6"/>
  <c r="M37" i="6" s="1"/>
  <c r="M38" i="6" s="1"/>
  <c r="M39" i="6" s="1"/>
  <c r="M40" i="6" l="1"/>
  <c r="M41" i="6"/>
  <c r="M42" i="6" s="1"/>
  <c r="P38" i="6"/>
  <c r="P35" i="6"/>
  <c r="P37" i="6" s="1"/>
  <c r="P39" i="6" l="1"/>
  <c r="R47" i="6" l="1"/>
  <c r="P41" i="6" l="1"/>
  <c r="P42" i="6" l="1"/>
  <c r="AD36" i="6" l="1"/>
  <c r="AD39" i="6" s="1"/>
  <c r="AD42" i="6" l="1"/>
  <c r="D45" i="6" s="1"/>
  <c r="J49" i="6" l="1"/>
  <c r="AB45" i="6"/>
  <c r="J50" i="6" s="1"/>
  <c r="R49" i="6" l="1"/>
  <c r="AB49" i="6" l="1"/>
  <c r="R50" i="6" l="1"/>
  <c r="J51" i="6"/>
  <c r="R51" i="6" s="1"/>
  <c r="AB50" i="6" l="1"/>
  <c r="AB51" i="6"/>
</calcChain>
</file>

<file path=xl/comments1.xml><?xml version="1.0" encoding="utf-8"?>
<comments xmlns="http://schemas.openxmlformats.org/spreadsheetml/2006/main">
  <authors>
    <author>국세청</author>
  </authors>
  <commentList>
    <comment ref="C19" authorId="0">
      <text>
        <r>
          <rPr>
            <b/>
            <sz val="9"/>
            <color indexed="81"/>
            <rFont val="돋움"/>
            <family val="3"/>
            <charset val="129"/>
          </rPr>
          <t>해당근무처에서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제공하기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적습니다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돋움"/>
            <family val="3"/>
            <charset val="129"/>
          </rPr>
          <t>해당근무처에서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제공하기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적습니다</t>
        </r>
        <r>
          <rPr>
            <b/>
            <sz val="9"/>
            <color indexed="81"/>
            <rFont val="Tahoma"/>
            <family val="2"/>
          </rPr>
          <t>.(</t>
        </r>
        <r>
          <rPr>
            <b/>
            <sz val="9"/>
            <color indexed="81"/>
            <rFont val="돋움"/>
            <family val="3"/>
            <charset val="129"/>
          </rPr>
          <t>필수입력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10"/>
            <rFont val="맑은 고딕"/>
            <family val="3"/>
            <charset val="129"/>
          </rPr>
          <t>2.중간지급을 받은 경우 중간지급 받은 날의 다음날을 적습니다.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indexed="81"/>
            <rFont val="돋움"/>
            <family val="3"/>
            <charset val="129"/>
          </rPr>
          <t>퇴직한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「소득세법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시행령」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</t>
        </r>
        <r>
          <rPr>
            <b/>
            <sz val="9"/>
            <color indexed="81"/>
            <rFont val="Tahoma"/>
            <family val="2"/>
          </rPr>
          <t>43</t>
        </r>
        <r>
          <rPr>
            <b/>
            <sz val="9"/>
            <color indexed="81"/>
            <rFont val="돋움"/>
            <family val="3"/>
            <charset val="129"/>
          </rPr>
          <t>조제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항에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퇴직한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포함합니다</t>
        </r>
        <r>
          <rPr>
            <b/>
            <sz val="9"/>
            <color indexed="81"/>
            <rFont val="Tahoma"/>
            <family val="2"/>
          </rPr>
          <t>.)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적습니다</t>
        </r>
        <r>
          <rPr>
            <b/>
            <sz val="9"/>
            <color indexed="81"/>
            <rFont val="Tahoma"/>
            <family val="2"/>
          </rPr>
          <t>.
(</t>
        </r>
        <r>
          <rPr>
            <b/>
            <sz val="9"/>
            <color indexed="81"/>
            <rFont val="돋움"/>
            <family val="3"/>
            <charset val="129"/>
          </rPr>
          <t>필수입력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9" authorId="0">
      <text>
        <r>
          <rPr>
            <b/>
            <sz val="9"/>
            <color indexed="81"/>
            <rFont val="돋움"/>
            <family val="3"/>
            <charset val="129"/>
          </rPr>
          <t>퇴직금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근속연수에서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월수를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적습니다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19" authorId="0">
      <text>
        <r>
          <rPr>
            <b/>
            <sz val="9"/>
            <color indexed="81"/>
            <rFont val="돋움"/>
            <family val="3"/>
            <charset val="129"/>
          </rPr>
          <t>퇴직금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근속연수에서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월수를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적습니다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「소득세법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시행령」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</t>
        </r>
        <r>
          <rPr>
            <b/>
            <sz val="9"/>
            <color indexed="81"/>
            <rFont val="Tahoma"/>
            <family val="2"/>
          </rPr>
          <t>105</t>
        </r>
        <r>
          <rPr>
            <b/>
            <sz val="9"/>
            <color indexed="81"/>
            <rFont val="돋움"/>
            <family val="3"/>
            <charset val="129"/>
          </rPr>
          <t>조제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항에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근속연수가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입사일ㆍ퇴사일로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근속연수와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가산해야하는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월수를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적습니다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「소득세법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시행령」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</t>
        </r>
        <r>
          <rPr>
            <b/>
            <sz val="9"/>
            <color indexed="81"/>
            <rFont val="Tahoma"/>
            <family val="2"/>
          </rPr>
          <t>105</t>
        </r>
        <r>
          <rPr>
            <b/>
            <sz val="9"/>
            <color indexed="81"/>
            <rFont val="돋움"/>
            <family val="3"/>
            <charset val="129"/>
          </rPr>
          <t>조제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항에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근속연수가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입사일ㆍ퇴사일로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근속연수와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가산해야하는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월수를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적습니다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퇴직으로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지급받은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퇴직소득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필수입력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10"/>
            <rFont val="맑은 고딕"/>
            <family val="3"/>
            <charset val="129"/>
          </rPr>
          <t>2.임원의 경우 임원퇴직소득 한도초과금액은 제외합니다</t>
        </r>
      </text>
    </comment>
    <comment ref="D23" authorId="0">
      <text>
        <r>
          <rPr>
            <b/>
            <sz val="9"/>
            <color indexed="81"/>
            <rFont val="돋움"/>
            <family val="3"/>
            <charset val="129"/>
          </rPr>
          <t>소득세법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</t>
        </r>
        <r>
          <rPr>
            <b/>
            <sz val="9"/>
            <color indexed="81"/>
            <rFont val="Tahoma"/>
            <family val="2"/>
          </rPr>
          <t>12</t>
        </r>
        <r>
          <rPr>
            <b/>
            <sz val="9"/>
            <color indexed="81"/>
            <rFont val="돋움"/>
            <family val="3"/>
            <charset val="129"/>
          </rPr>
          <t>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비과세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퇴직소득</t>
        </r>
      </text>
    </comment>
  </commentList>
</comments>
</file>

<file path=xl/sharedStrings.xml><?xml version="1.0" encoding="utf-8"?>
<sst xmlns="http://schemas.openxmlformats.org/spreadsheetml/2006/main" count="160" uniqueCount="153">
  <si>
    <t>1.인적사항</t>
  </si>
  <si>
    <t>입
력
사
항</t>
  </si>
  <si>
    <t>징수의무자</t>
  </si>
  <si>
    <t>근무처구분</t>
  </si>
  <si>
    <t>최종(퇴직)</t>
  </si>
  <si>
    <t>중간지급</t>
  </si>
  <si>
    <t>사업자등록번호</t>
  </si>
  <si>
    <t>법인명(상호)</t>
  </si>
  <si>
    <t>대표자(성명)</t>
  </si>
  <si>
    <t>주민(법인)등록번호</t>
  </si>
  <si>
    <t>소재지(주소)</t>
  </si>
  <si>
    <t>징수의무자구분</t>
  </si>
  <si>
    <t>소  득  자</t>
  </si>
  <si>
    <t>성명</t>
  </si>
  <si>
    <t>주민등록번호</t>
  </si>
  <si>
    <t>임원여부(여/부)</t>
  </si>
  <si>
    <t>부</t>
  </si>
  <si>
    <t>주소</t>
  </si>
  <si>
    <t>2.퇴직금 지급(영수)내역</t>
  </si>
  <si>
    <t xml:space="preserve">※ 날짜 입력시 "yyyy-mm-dd" 의 형식으로 입력 </t>
    <phoneticPr fontId="3" type="noConversion"/>
  </si>
  <si>
    <t>입사일</t>
  </si>
  <si>
    <r>
      <t xml:space="preserve">기산일
</t>
    </r>
    <r>
      <rPr>
        <sz val="11"/>
        <color indexed="10"/>
        <rFont val="굴림"/>
        <family val="3"/>
        <charset val="129"/>
      </rPr>
      <t>※ 필수입력</t>
    </r>
  </si>
  <si>
    <r>
      <t xml:space="preserve">퇴사일
</t>
    </r>
    <r>
      <rPr>
        <sz val="11"/>
        <color indexed="10"/>
        <rFont val="굴림"/>
        <family val="3"/>
        <charset val="129"/>
      </rPr>
      <t>※ 필수입력</t>
    </r>
  </si>
  <si>
    <t>지급일</t>
  </si>
  <si>
    <t>2012.12.31 이전 
제외월수</t>
  </si>
  <si>
    <t>2013.1.1이후 
제외월수</t>
  </si>
  <si>
    <t>2012.12.31 이전 
가산월수</t>
  </si>
  <si>
    <t>2013.1.1 이후 
가산월수</t>
  </si>
  <si>
    <t>최종</t>
  </si>
  <si>
    <r>
      <t xml:space="preserve">퇴직급여
</t>
    </r>
    <r>
      <rPr>
        <sz val="11"/>
        <color indexed="10"/>
        <rFont val="굴림"/>
        <family val="3"/>
        <charset val="129"/>
      </rPr>
      <t>※ 필수입력</t>
    </r>
  </si>
  <si>
    <t>비과세 퇴직급여</t>
  </si>
  <si>
    <t>기납부세액</t>
  </si>
  <si>
    <t>3. 과세이연계좌</t>
  </si>
  <si>
    <t>- 해당사항이 없는 경우 입력 금지</t>
  </si>
  <si>
    <t xml:space="preserve">   * 「소득세법」 제146조제2항에 따라 퇴직급여액을 연금계좌에 입금(이체)하여 퇴직소득세 징수를 하지 아니한 경우에 작성합니다.(거주자인 경우만 작성합니다)</t>
  </si>
  <si>
    <t>과세이연계좌</t>
  </si>
  <si>
    <t>퇴직연금사업자명</t>
  </si>
  <si>
    <t>계좌번호</t>
  </si>
  <si>
    <t>계좌입금금액</t>
  </si>
  <si>
    <t>입금(이체)일</t>
  </si>
  <si>
    <t>(1)</t>
  </si>
  <si>
    <t>(2)</t>
  </si>
  <si>
    <t>중간지급 근속연수</t>
  </si>
  <si>
    <t>안분</t>
  </si>
  <si>
    <t>입금일</t>
  </si>
  <si>
    <t>소득세</t>
  </si>
  <si>
    <t>거주지국코드</t>
  </si>
  <si>
    <t>징수
의무자</t>
    <phoneticPr fontId="22" type="noConversion"/>
  </si>
  <si>
    <t> ①사업자등록번호</t>
  </si>
  <si>
    <t> ②법인명(상호)</t>
  </si>
  <si>
    <t> ③대표자(성명)</t>
  </si>
  <si>
    <t> ④법인(주민)등록번호</t>
  </si>
  <si>
    <t> ⑤소재지(주소)</t>
  </si>
  <si>
    <t>소득자</t>
  </si>
  <si>
    <t> ⑥성         명</t>
  </si>
  <si>
    <t> ⑦주민등록번호</t>
  </si>
  <si>
    <t> ⑧주         소</t>
  </si>
  <si>
    <t>(10) 확정급여형 퇴직연금
     제도 가입일</t>
    <phoneticPr fontId="22" type="noConversion"/>
  </si>
  <si>
    <t>귀 속 연 도</t>
    <phoneticPr fontId="22" type="noConversion"/>
  </si>
  <si>
    <t>부터</t>
    <phoneticPr fontId="22" type="noConversion"/>
  </si>
  <si>
    <t>(12) 퇴직사유</t>
    <phoneticPr fontId="22" type="noConversion"/>
  </si>
  <si>
    <t xml:space="preserve"> [ ]정년퇴직  [ ]정리해고  [ ]자발적 퇴직 </t>
  </si>
  <si>
    <t>까지</t>
    <phoneticPr fontId="22" type="noConversion"/>
  </si>
  <si>
    <t xml:space="preserve"> [ ]임원퇴직  [ ]중간정산  [ ]기 타</t>
    <phoneticPr fontId="22" type="noConversion"/>
  </si>
  <si>
    <t>퇴직
급여
현황</t>
    <phoneticPr fontId="22" type="noConversion"/>
  </si>
  <si>
    <t> 근 무 처 구 분</t>
  </si>
  <si>
    <t>중간지급 등</t>
  </si>
  <si>
    <t>최종분</t>
    <phoneticPr fontId="22" type="noConversion"/>
  </si>
  <si>
    <t>정산(합산)</t>
    <phoneticPr fontId="22" type="noConversion"/>
  </si>
  <si>
    <t xml:space="preserve"> (13) 근무처명</t>
    <phoneticPr fontId="22" type="noConversion"/>
  </si>
  <si>
    <t xml:space="preserve"> (14) 사업자등록번호</t>
    <phoneticPr fontId="22" type="noConversion"/>
  </si>
  <si>
    <t> (15) 퇴직급여</t>
    <phoneticPr fontId="22" type="noConversion"/>
  </si>
  <si>
    <t> (16) 비과세 퇴직급여</t>
    <phoneticPr fontId="22" type="noConversion"/>
  </si>
  <si>
    <t> (17) 과세대상 퇴직급여(15-16)</t>
    <phoneticPr fontId="22" type="noConversion"/>
  </si>
  <si>
    <t>근속
연수</t>
    <phoneticPr fontId="22" type="noConversion"/>
  </si>
  <si>
    <t>구   분</t>
  </si>
  <si>
    <t>(18)입사일</t>
    <phoneticPr fontId="22" type="noConversion"/>
  </si>
  <si>
    <t>(19)기산일</t>
    <phoneticPr fontId="22" type="noConversion"/>
  </si>
  <si>
    <t>(20)퇴사일</t>
    <phoneticPr fontId="22" type="noConversion"/>
  </si>
  <si>
    <t>(21)지급일</t>
    <phoneticPr fontId="22" type="noConversion"/>
  </si>
  <si>
    <t>최종분 근속연수</t>
    <phoneticPr fontId="22" type="noConversion"/>
  </si>
  <si>
    <t>정산(합산) 근속연수</t>
    <phoneticPr fontId="22" type="noConversion"/>
  </si>
  <si>
    <t>2012.12.31이전</t>
    <phoneticPr fontId="22" type="noConversion"/>
  </si>
  <si>
    <t>2013.01.01이후</t>
    <phoneticPr fontId="22" type="noConversion"/>
  </si>
  <si>
    <t>퇴직
소득
과세
표준
계산</t>
    <phoneticPr fontId="22" type="noConversion"/>
  </si>
  <si>
    <t>(27)퇴직소득(17)</t>
    <phoneticPr fontId="22" type="noConversion"/>
  </si>
  <si>
    <t>(28)퇴직소득정률공제 </t>
    <phoneticPr fontId="22" type="noConversion"/>
  </si>
  <si>
    <t>(29)근속연수공제</t>
    <phoneticPr fontId="22" type="noConversion"/>
  </si>
  <si>
    <t>(30) 퇴직소득과세표준(27-28-29)</t>
    <phoneticPr fontId="22" type="noConversion"/>
  </si>
  <si>
    <t>퇴직
소득
세액
계산</t>
    <phoneticPr fontId="22" type="noConversion"/>
  </si>
  <si>
    <t>이연
퇴직
소득
세액
계산</t>
    <phoneticPr fontId="22" type="noConversion"/>
  </si>
  <si>
    <t>연금계좌 입금내역</t>
    <phoneticPr fontId="22" type="noConversion"/>
  </si>
  <si>
    <t>연금계좌취급자</t>
    <phoneticPr fontId="22" type="noConversion"/>
  </si>
  <si>
    <t>계좌번호</t>
    <phoneticPr fontId="22" type="noConversion"/>
  </si>
  <si>
    <t>구           분</t>
  </si>
  <si>
    <t>(26)근속연수</t>
  </si>
  <si>
    <t>※ 중간지급의 기산일과 퇴사일을 기재하면 반드시 퇴직급여를 입력하여야 합니다.</t>
    <phoneticPr fontId="3" type="noConversion"/>
  </si>
  <si>
    <t>(9) 임원여부</t>
    <phoneticPr fontId="22" type="noConversion"/>
  </si>
  <si>
    <t>납
부
명
세</t>
    <phoneticPr fontId="3" type="noConversion"/>
  </si>
  <si>
    <r>
      <rPr>
        <b/>
        <sz val="8"/>
        <rFont val="맑은 고딕"/>
        <family val="3"/>
        <charset val="129"/>
        <scheme val="minor"/>
      </rPr>
      <t>거주자1</t>
    </r>
    <r>
      <rPr>
        <sz val="8"/>
        <rFont val="맑은 고딕"/>
        <family val="3"/>
        <charset val="129"/>
        <scheme val="minor"/>
      </rPr>
      <t xml:space="preserve"> / 비거주자2</t>
    </r>
    <phoneticPr fontId="3" type="noConversion"/>
  </si>
  <si>
    <r>
      <rPr>
        <b/>
        <sz val="8"/>
        <rFont val="맑은 고딕"/>
        <family val="3"/>
        <charset val="129"/>
        <scheme val="minor"/>
      </rPr>
      <t>내국인1</t>
    </r>
    <r>
      <rPr>
        <sz val="8"/>
        <rFont val="맑은 고딕"/>
        <family val="3"/>
        <charset val="129"/>
        <scheme val="minor"/>
      </rPr>
      <t>/ 외국인9</t>
    </r>
    <phoneticPr fontId="22" type="noConversion"/>
  </si>
  <si>
    <t>거주지국</t>
    <phoneticPr fontId="3" type="noConversion"/>
  </si>
  <si>
    <t>(25)중복월수</t>
    <phoneticPr fontId="3" type="noConversion"/>
  </si>
  <si>
    <t>(24)가산월수</t>
    <phoneticPr fontId="22" type="noConversion"/>
  </si>
  <si>
    <t>(22)근속월수</t>
    <phoneticPr fontId="22" type="noConversion"/>
  </si>
  <si>
    <t>(23)제외월수</t>
    <phoneticPr fontId="22" type="noConversion"/>
  </si>
  <si>
    <t>2012.12.31.이전</t>
    <phoneticPr fontId="22" type="noConversion"/>
  </si>
  <si>
    <t>2013.1.1이후</t>
    <phoneticPr fontId="3" type="noConversion"/>
  </si>
  <si>
    <t>중간지급 등</t>
    <phoneticPr fontId="22" type="noConversion"/>
  </si>
  <si>
    <t>합  계</t>
    <phoneticPr fontId="22" type="noConversion"/>
  </si>
  <si>
    <t>정  산</t>
    <phoneticPr fontId="22" type="noConversion"/>
  </si>
  <si>
    <t>세액계산 특례</t>
    <phoneticPr fontId="3" type="noConversion"/>
  </si>
  <si>
    <t>(54) 합    계</t>
    <phoneticPr fontId="3" type="noConversion"/>
  </si>
  <si>
    <t>지방소득세</t>
    <phoneticPr fontId="22" type="noConversion"/>
  </si>
  <si>
    <t>농어촌특별세</t>
    <phoneticPr fontId="22" type="noConversion"/>
  </si>
  <si>
    <t>계</t>
    <phoneticPr fontId="3" type="noConversion"/>
  </si>
  <si>
    <t>2016. 1. 1.이후 계산방법</t>
    <phoneticPr fontId="22" type="noConversion"/>
  </si>
  <si>
    <t>2016. 1. 1.이후 계산방법</t>
    <phoneticPr fontId="3" type="noConversion"/>
  </si>
  <si>
    <t>(32) 근속연수공제</t>
    <phoneticPr fontId="3" type="noConversion"/>
  </si>
  <si>
    <t>(33) 환산급여</t>
    <phoneticPr fontId="3" type="noConversion"/>
  </si>
  <si>
    <t>(34) 환산급여별공제</t>
    <phoneticPr fontId="3" type="noConversion"/>
  </si>
  <si>
    <t>(44) 퇴직일이 속하는 과세연도</t>
    <phoneticPr fontId="3" type="noConversion"/>
  </si>
  <si>
    <t>(46) 기납부(또는 기과세이연) 세액</t>
    <phoneticPr fontId="3" type="noConversion"/>
  </si>
  <si>
    <t>(48) 신고대상세액(47)</t>
    <phoneticPr fontId="22" type="noConversion"/>
  </si>
  <si>
    <t>(49)계좌입금금액</t>
    <phoneticPr fontId="22" type="noConversion"/>
  </si>
  <si>
    <t>(50) 퇴직급여(17)</t>
    <phoneticPr fontId="22" type="noConversion"/>
  </si>
  <si>
    <t>(53) 이연퇴직소득세(51)</t>
    <phoneticPr fontId="22" type="noConversion"/>
  </si>
  <si>
    <t>관할세무서</t>
    <phoneticPr fontId="3" type="noConversion"/>
  </si>
  <si>
    <t>2015.12.31. 이전 계산방법</t>
    <phoneticPr fontId="22" type="noConversion"/>
  </si>
  <si>
    <t>최  종</t>
    <phoneticPr fontId="3" type="noConversion"/>
  </si>
  <si>
    <t>(42) 환산산출세액((35) × 세율)</t>
    <phoneticPr fontId="3" type="noConversion"/>
  </si>
  <si>
    <t>(43) 산출세액((42) / 12배 × 정산근속연수)</t>
    <phoneticPr fontId="3" type="noConversion"/>
  </si>
  <si>
    <t>(45) 특례 적용 산출세액</t>
    <phoneticPr fontId="3" type="noConversion"/>
  </si>
  <si>
    <t>(31) 정산퇴직소득(17)</t>
    <phoneticPr fontId="3" type="noConversion"/>
  </si>
  <si>
    <t>((31-32)/정산근속연수 × 12배)</t>
    <phoneticPr fontId="3" type="noConversion"/>
  </si>
  <si>
    <t>(35) 퇴직소득과세표준(33-34)</t>
    <phoneticPr fontId="3" type="noConversion"/>
  </si>
  <si>
    <t>((41×퇴직연도별 비율)+(43×퇴직연도별 비율))</t>
    <phoneticPr fontId="3" type="noConversion"/>
  </si>
  <si>
    <t>(47) 신고대상세액(45 - 46)</t>
    <phoneticPr fontId="3" type="noConversion"/>
  </si>
  <si>
    <t>(36)과세표준안분
(30×각근속연수/정산근속연수)</t>
    <phoneticPr fontId="22" type="noConversion"/>
  </si>
  <si>
    <t>(37)연평균과세표준(36/각근속연수)</t>
    <phoneticPr fontId="22" type="noConversion"/>
  </si>
  <si>
    <t>(38)환산과세표준(37×5배)</t>
    <phoneticPr fontId="22" type="noConversion"/>
  </si>
  <si>
    <t>(39)환산산출세액(38×세율)</t>
    <phoneticPr fontId="3" type="noConversion"/>
  </si>
  <si>
    <t>(40)연평균산출세액(39/5배)</t>
    <phoneticPr fontId="22" type="noConversion"/>
  </si>
  <si>
    <t>(41)산출세액(40×각 근속연수)</t>
    <phoneticPr fontId="22" type="noConversion"/>
  </si>
  <si>
    <t>(51) 이연 퇴직소득세
(48 × 49 / 50)</t>
    <phoneticPr fontId="3" type="noConversion"/>
  </si>
  <si>
    <t>(52) 신고대상세액(47)</t>
    <phoneticPr fontId="22" type="noConversion"/>
  </si>
  <si>
    <t>(54) 차감원천징수세액(52-53)</t>
    <phoneticPr fontId="22" type="noConversion"/>
  </si>
  <si>
    <t>이 프로그램은 원활한 퇴직소득세 신고 업무를 돕기 위하여 참고용으로 제공하는 서비스입니다.
따라서 상업용 목적으로 사용하여서는 안되며, 원천징수의무자의 책임하에 퇴직소득세를 신고, 납부하셔야 하는 것입니다.</t>
    <phoneticPr fontId="48" type="noConversion"/>
  </si>
  <si>
    <t>중간지급 등</t>
    <phoneticPr fontId="3" type="noConversion"/>
  </si>
  <si>
    <t>■ 본 내용은 &lt;개정 미확정분 &gt;이므로 퇴직소득세 계산에만 참고하시고, 영수증/지급명세서로 활용은 불가함을 알려드립니다.</t>
    <phoneticPr fontId="22" type="noConversion"/>
  </si>
  <si>
    <t xml:space="preserve">■ 본 내용은 &lt;개정(안) &gt;이므로 퇴직소득세 계산에만 참고하시고, 영수증/지급명세서로 활용은 불가함을 알려드립니다.
   </t>
    <phoneticPr fontId="22" type="noConversion"/>
  </si>
  <si>
    <t xml:space="preserve"> 명세서 발급이 필요하시다면 국세청 홈페이지(www.nts.go.kr)-국세청뉴스-공지사항-1143번 게시물을 활용하시기 바랍니다.</t>
    <phoneticPr fontId="3" type="noConversion"/>
  </si>
  <si>
    <t>퇴직소득세액 계산용 프로그램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</si>
</sst>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-* #,##0_-;\-* #,##0_-;_-* &quot;-&quot;_-;_-@_-"/>
    <numFmt numFmtId="43" formatCode="_-* #,##0.00_-;\-* #,##0.00_-;_-* &quot;-&quot;??_-;_-@_-"/>
    <numFmt numFmtId="176" formatCode="yyyy&quot;년&quot;\ m&quot;월&quot;\ d&quot;일&quot;"/>
    <numFmt numFmtId="177" formatCode="###\-##\-#####"/>
    <numFmt numFmtId="178" formatCode="#,##0_);[Red]\(#,##0\)"/>
    <numFmt numFmtId="179" formatCode="######\-#######"/>
    <numFmt numFmtId="180" formatCode="0_);[Red]\(0\)"/>
    <numFmt numFmtId="181" formatCode="#,##0_ ;[Red]\-#,##0\ "/>
    <numFmt numFmtId="182" formatCode="_ * #,##0_ ;_ * \-#,##0_ ;_ * &quot;-&quot;_ ;_ @_ "/>
    <numFmt numFmtId="183" formatCode="_-* #,##0.00_-;\-* #,##0.00_-;_-* &quot;-&quot;_-;_-@_-"/>
    <numFmt numFmtId="184" formatCode="#,##0_ "/>
    <numFmt numFmtId="185" formatCode="000000\-0000000"/>
    <numFmt numFmtId="186" formatCode="yyyy&quot;년&quot;\ m&quot;월&quot;\ d&quot;일&quot;;@"/>
    <numFmt numFmtId="187" formatCode=";;;"/>
    <numFmt numFmtId="188" formatCode="_-* #,##0_-;\-* #,##0_-;_-* &quot;-&quot;??_-;_-@_-"/>
  </numFmts>
  <fonts count="6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6"/>
      <name val="굴림"/>
      <family val="3"/>
      <charset val="129"/>
    </font>
    <font>
      <sz val="12"/>
      <name val="굴림"/>
      <family val="3"/>
      <charset val="129"/>
    </font>
    <font>
      <b/>
      <sz val="20"/>
      <name val="굴림"/>
      <family val="3"/>
      <charset val="129"/>
    </font>
    <font>
      <sz val="11"/>
      <name val="굴림"/>
      <family val="3"/>
      <charset val="129"/>
    </font>
    <font>
      <b/>
      <sz val="11"/>
      <name val="굴림"/>
      <family val="3"/>
      <charset val="129"/>
    </font>
    <font>
      <b/>
      <sz val="11"/>
      <color indexed="10"/>
      <name val="굴림"/>
      <family val="3"/>
      <charset val="129"/>
    </font>
    <font>
      <b/>
      <sz val="12"/>
      <color indexed="10"/>
      <name val="굴림"/>
      <family val="3"/>
      <charset val="129"/>
    </font>
    <font>
      <sz val="11"/>
      <color indexed="10"/>
      <name val="굴림"/>
      <family val="3"/>
      <charset val="129"/>
    </font>
    <font>
      <sz val="11"/>
      <color indexed="8"/>
      <name val="굴림"/>
      <family val="3"/>
      <charset val="129"/>
    </font>
    <font>
      <sz val="12"/>
      <color indexed="8"/>
      <name val="굴림"/>
      <family val="3"/>
      <charset val="129"/>
    </font>
    <font>
      <sz val="10"/>
      <name val="HY나무B"/>
      <family val="1"/>
      <charset val="129"/>
    </font>
    <font>
      <sz val="10"/>
      <color indexed="8"/>
      <name val="HY나무B"/>
      <family val="1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6"/>
      <color indexed="8"/>
      <name val="굴림"/>
      <family val="3"/>
      <charset val="129"/>
    </font>
    <font>
      <b/>
      <sz val="12"/>
      <color indexed="12"/>
      <name val="굴림"/>
      <family val="3"/>
      <charset val="129"/>
    </font>
    <font>
      <sz val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바탕"/>
      <family val="1"/>
      <charset val="129"/>
    </font>
    <font>
      <b/>
      <sz val="11"/>
      <color theme="0"/>
      <name val="굴림"/>
      <family val="3"/>
      <charset val="129"/>
    </font>
    <font>
      <b/>
      <sz val="10"/>
      <color indexed="10"/>
      <name val="굴림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z val="10"/>
      <color indexed="8"/>
      <name val="굴림"/>
      <family val="3"/>
      <charset val="129"/>
    </font>
    <font>
      <sz val="14"/>
      <name val="굴림"/>
      <family val="3"/>
      <charset val="129"/>
    </font>
    <font>
      <b/>
      <sz val="14"/>
      <color rgb="FFFF0000"/>
      <name val="굴림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0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theme="1"/>
      </left>
      <right/>
      <top style="medium">
        <color indexed="64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hair">
        <color theme="1"/>
      </right>
      <top style="medium">
        <color indexed="64"/>
      </top>
      <bottom/>
      <diagonal/>
    </border>
    <border>
      <left/>
      <right style="hair">
        <color theme="1"/>
      </right>
      <top/>
      <bottom/>
      <diagonal/>
    </border>
    <border>
      <left/>
      <right style="hair">
        <color theme="1"/>
      </right>
      <top/>
      <bottom style="medium">
        <color indexed="64"/>
      </bottom>
      <diagonal/>
    </border>
    <border>
      <left style="hair">
        <color theme="1"/>
      </left>
      <right/>
      <top style="hair">
        <color theme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 style="medium">
        <color indexed="64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indexed="64"/>
      </bottom>
      <diagonal/>
    </border>
  </borders>
  <cellStyleXfs count="36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/>
    <xf numFmtId="0" fontId="5" fillId="0" borderId="0">
      <alignment vertical="center"/>
    </xf>
    <xf numFmtId="178" fontId="4" fillId="0" borderId="0" applyFont="0" applyFill="0" applyBorder="0" applyAlignment="0" applyProtection="0"/>
    <xf numFmtId="0" fontId="5" fillId="0" borderId="0">
      <alignment vertical="center"/>
    </xf>
    <xf numFmtId="0" fontId="4" fillId="0" borderId="0"/>
    <xf numFmtId="178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4" applyNumberFormat="0" applyAlignment="0" applyProtection="0">
      <alignment vertical="center"/>
    </xf>
    <xf numFmtId="0" fontId="25" fillId="6" borderId="4" applyNumberFormat="0" applyAlignment="0" applyProtection="0">
      <alignment vertical="center"/>
    </xf>
    <xf numFmtId="0" fontId="25" fillId="6" borderId="4" applyNumberFormat="0" applyAlignment="0" applyProtection="0">
      <alignment vertical="center"/>
    </xf>
    <xf numFmtId="0" fontId="25" fillId="6" borderId="4" applyNumberFormat="0" applyAlignment="0" applyProtection="0">
      <alignment vertical="center"/>
    </xf>
    <xf numFmtId="0" fontId="25" fillId="6" borderId="4" applyNumberFormat="0" applyAlignment="0" applyProtection="0">
      <alignment vertical="center"/>
    </xf>
    <xf numFmtId="0" fontId="25" fillId="6" borderId="4" applyNumberFormat="0" applyAlignment="0" applyProtection="0">
      <alignment vertical="center"/>
    </xf>
    <xf numFmtId="0" fontId="25" fillId="6" borderId="4" applyNumberFormat="0" applyAlignment="0" applyProtection="0">
      <alignment vertical="center"/>
    </xf>
    <xf numFmtId="0" fontId="25" fillId="6" borderId="4" applyNumberForma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7" applyNumberFormat="0" applyAlignment="0" applyProtection="0">
      <alignment vertical="center"/>
    </xf>
    <xf numFmtId="0" fontId="29" fillId="7" borderId="7" applyNumberFormat="0" applyAlignment="0" applyProtection="0">
      <alignment vertical="center"/>
    </xf>
    <xf numFmtId="0" fontId="29" fillId="7" borderId="7" applyNumberFormat="0" applyAlignment="0" applyProtection="0">
      <alignment vertical="center"/>
    </xf>
    <xf numFmtId="0" fontId="29" fillId="7" borderId="7" applyNumberFormat="0" applyAlignment="0" applyProtection="0">
      <alignment vertical="center"/>
    </xf>
    <xf numFmtId="0" fontId="29" fillId="7" borderId="7" applyNumberFormat="0" applyAlignment="0" applyProtection="0">
      <alignment vertical="center"/>
    </xf>
    <xf numFmtId="0" fontId="29" fillId="7" borderId="7" applyNumberFormat="0" applyAlignment="0" applyProtection="0">
      <alignment vertical="center"/>
    </xf>
    <xf numFmtId="0" fontId="29" fillId="7" borderId="7" applyNumberFormat="0" applyAlignment="0" applyProtection="0">
      <alignment vertical="center"/>
    </xf>
    <xf numFmtId="0" fontId="29" fillId="7" borderId="7" applyNumberFormat="0" applyAlignment="0" applyProtection="0">
      <alignment vertical="center"/>
    </xf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5" borderId="4" applyNumberFormat="0" applyAlignment="0" applyProtection="0">
      <alignment vertical="center"/>
    </xf>
    <xf numFmtId="0" fontId="32" fillId="5" borderId="4" applyNumberFormat="0" applyAlignment="0" applyProtection="0">
      <alignment vertical="center"/>
    </xf>
    <xf numFmtId="0" fontId="32" fillId="5" borderId="4" applyNumberFormat="0" applyAlignment="0" applyProtection="0">
      <alignment vertical="center"/>
    </xf>
    <xf numFmtId="0" fontId="32" fillId="5" borderId="4" applyNumberFormat="0" applyAlignment="0" applyProtection="0">
      <alignment vertical="center"/>
    </xf>
    <xf numFmtId="0" fontId="32" fillId="5" borderId="4" applyNumberFormat="0" applyAlignment="0" applyProtection="0">
      <alignment vertical="center"/>
    </xf>
    <xf numFmtId="0" fontId="32" fillId="5" borderId="4" applyNumberFormat="0" applyAlignment="0" applyProtection="0">
      <alignment vertical="center"/>
    </xf>
    <xf numFmtId="0" fontId="32" fillId="5" borderId="4" applyNumberFormat="0" applyAlignment="0" applyProtection="0">
      <alignment vertical="center"/>
    </xf>
    <xf numFmtId="0" fontId="32" fillId="5" borderId="4" applyNumberFormat="0" applyAlignment="0" applyProtection="0">
      <alignment vertical="center"/>
    </xf>
    <xf numFmtId="0" fontId="33" fillId="0" borderId="1" applyNumberFormat="0" applyFill="0" applyAlignment="0" applyProtection="0">
      <alignment vertical="center"/>
    </xf>
    <xf numFmtId="0" fontId="33" fillId="0" borderId="1" applyNumberFormat="0" applyFill="0" applyAlignment="0" applyProtection="0">
      <alignment vertical="center"/>
    </xf>
    <xf numFmtId="0" fontId="33" fillId="0" borderId="1" applyNumberFormat="0" applyFill="0" applyAlignment="0" applyProtection="0">
      <alignment vertical="center"/>
    </xf>
    <xf numFmtId="0" fontId="33" fillId="0" borderId="1" applyNumberFormat="0" applyFill="0" applyAlignment="0" applyProtection="0">
      <alignment vertical="center"/>
    </xf>
    <xf numFmtId="0" fontId="33" fillId="0" borderId="1" applyNumberFormat="0" applyFill="0" applyAlignment="0" applyProtection="0">
      <alignment vertical="center"/>
    </xf>
    <xf numFmtId="0" fontId="33" fillId="0" borderId="1" applyNumberFormat="0" applyFill="0" applyAlignment="0" applyProtection="0">
      <alignment vertical="center"/>
    </xf>
    <xf numFmtId="0" fontId="33" fillId="0" borderId="1" applyNumberFormat="0" applyFill="0" applyAlignment="0" applyProtection="0">
      <alignment vertical="center"/>
    </xf>
    <xf numFmtId="0" fontId="33" fillId="0" borderId="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" fillId="0" borderId="0">
      <alignment vertical="center"/>
    </xf>
    <xf numFmtId="0" fontId="4" fillId="0" borderId="0"/>
    <xf numFmtId="0" fontId="4" fillId="0" borderId="0"/>
    <xf numFmtId="0" fontId="4" fillId="0" borderId="0"/>
    <xf numFmtId="0" fontId="5" fillId="0" borderId="0">
      <alignment vertical="center"/>
    </xf>
    <xf numFmtId="0" fontId="4" fillId="0" borderId="0"/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182" fontId="4" fillId="0" borderId="0" applyFont="0" applyFill="0" applyBorder="0" applyAlignment="0" applyProtection="0"/>
  </cellStyleXfs>
  <cellXfs count="499">
    <xf numFmtId="0" fontId="0" fillId="0" borderId="0" xfId="0">
      <alignment vertical="center"/>
    </xf>
    <xf numFmtId="0" fontId="19" fillId="0" borderId="0" xfId="0" applyFont="1" applyBorder="1" applyAlignment="1" applyProtection="1">
      <alignment vertical="center"/>
      <protection hidden="1"/>
    </xf>
    <xf numFmtId="0" fontId="41" fillId="0" borderId="0" xfId="0" applyFont="1" applyBorder="1" applyAlignment="1" applyProtection="1">
      <protection hidden="1"/>
    </xf>
    <xf numFmtId="0" fontId="44" fillId="0" borderId="0" xfId="0" applyFont="1" applyBorder="1" applyAlignment="1" applyProtection="1">
      <alignment horizontal="center" vertical="center"/>
      <protection hidden="1"/>
    </xf>
    <xf numFmtId="0" fontId="44" fillId="0" borderId="0" xfId="0" applyFont="1" applyBorder="1" applyAlignment="1" applyProtection="1">
      <alignment vertical="center"/>
      <protection hidden="1"/>
    </xf>
    <xf numFmtId="0" fontId="41" fillId="0" borderId="0" xfId="0" applyFont="1" applyBorder="1" applyAlignment="1" applyProtection="1">
      <alignment vertical="center"/>
      <protection hidden="1"/>
    </xf>
    <xf numFmtId="0" fontId="41" fillId="0" borderId="0" xfId="0" applyFont="1" applyBorder="1" applyAlignment="1" applyProtection="1">
      <alignment horizontal="right"/>
      <protection hidden="1"/>
    </xf>
    <xf numFmtId="0" fontId="41" fillId="0" borderId="26" xfId="0" applyFont="1" applyBorder="1" applyAlignment="1" applyProtection="1">
      <alignment vertical="center"/>
      <protection hidden="1"/>
    </xf>
    <xf numFmtId="0" fontId="41" fillId="0" borderId="52" xfId="0" applyFont="1" applyBorder="1" applyAlignment="1" applyProtection="1">
      <alignment vertical="center"/>
      <protection hidden="1"/>
    </xf>
    <xf numFmtId="0" fontId="19" fillId="0" borderId="45" xfId="0" applyFont="1" applyFill="1" applyBorder="1" applyAlignment="1" applyProtection="1">
      <alignment vertical="center"/>
      <protection hidden="1"/>
    </xf>
    <xf numFmtId="0" fontId="19" fillId="0" borderId="47" xfId="0" applyFont="1" applyFill="1" applyBorder="1" applyAlignment="1" applyProtection="1">
      <alignment vertical="center"/>
      <protection hidden="1"/>
    </xf>
    <xf numFmtId="0" fontId="19" fillId="0" borderId="46" xfId="0" applyFont="1" applyFill="1" applyBorder="1" applyAlignment="1" applyProtection="1">
      <alignment horizontal="center" vertical="center"/>
      <protection hidden="1"/>
    </xf>
    <xf numFmtId="0" fontId="41" fillId="0" borderId="54" xfId="0" applyFont="1" applyBorder="1" applyAlignment="1" applyProtection="1">
      <alignment vertical="center"/>
      <protection hidden="1"/>
    </xf>
    <xf numFmtId="0" fontId="41" fillId="0" borderId="53" xfId="0" applyFont="1" applyBorder="1" applyAlignment="1" applyProtection="1">
      <alignment horizontal="center" vertical="center"/>
      <protection hidden="1"/>
    </xf>
    <xf numFmtId="0" fontId="44" fillId="0" borderId="0" xfId="0" applyFont="1" applyFill="1" applyBorder="1" applyAlignment="1" applyProtection="1">
      <alignment vertical="center"/>
      <protection hidden="1"/>
    </xf>
    <xf numFmtId="0" fontId="44" fillId="0" borderId="26" xfId="0" applyFont="1" applyBorder="1" applyAlignment="1" applyProtection="1">
      <alignment horizontal="center" vertical="center"/>
      <protection hidden="1"/>
    </xf>
    <xf numFmtId="0" fontId="19" fillId="0" borderId="0" xfId="0" applyFont="1" applyBorder="1" applyAlignment="1" applyProtection="1">
      <protection hidden="1"/>
    </xf>
    <xf numFmtId="0" fontId="19" fillId="0" borderId="26" xfId="0" applyFont="1" applyBorder="1" applyAlignment="1" applyProtection="1">
      <protection hidden="1"/>
    </xf>
    <xf numFmtId="0" fontId="41" fillId="0" borderId="26" xfId="0" applyFont="1" applyBorder="1" applyAlignment="1" applyProtection="1">
      <protection hidden="1"/>
    </xf>
    <xf numFmtId="0" fontId="40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horizontal="right"/>
      <protection hidden="1"/>
    </xf>
    <xf numFmtId="0" fontId="41" fillId="0" borderId="0" xfId="0" applyFont="1" applyBorder="1" applyAlignment="1" applyProtection="1">
      <alignment horizontal="right" vertical="center"/>
      <protection hidden="1"/>
    </xf>
    <xf numFmtId="0" fontId="19" fillId="0" borderId="0" xfId="0" applyFont="1" applyBorder="1" applyAlignment="1" applyProtection="1">
      <alignment horizontal="justify" vertical="top"/>
      <protection hidden="1"/>
    </xf>
    <xf numFmtId="0" fontId="2" fillId="0" borderId="0" xfId="0" applyFont="1" applyProtection="1">
      <alignment vertical="center"/>
      <protection hidden="1"/>
    </xf>
    <xf numFmtId="0" fontId="2" fillId="0" borderId="0" xfId="0" applyFont="1" applyFill="1" applyProtection="1">
      <alignment vertical="center"/>
      <protection hidden="1"/>
    </xf>
    <xf numFmtId="0" fontId="55" fillId="0" borderId="0" xfId="6" applyFont="1" applyFill="1" applyBorder="1" applyAlignment="1" applyProtection="1">
      <alignment horizontal="left" vertical="center" wrapText="1"/>
      <protection hidden="1"/>
    </xf>
    <xf numFmtId="0" fontId="6" fillId="0" borderId="0" xfId="2" applyFont="1" applyAlignment="1" applyProtection="1">
      <alignment horizontal="left" vertical="center"/>
      <protection hidden="1"/>
    </xf>
    <xf numFmtId="0" fontId="7" fillId="0" borderId="0" xfId="2" applyFont="1" applyAlignment="1" applyProtection="1">
      <alignment vertical="center"/>
      <protection hidden="1"/>
    </xf>
    <xf numFmtId="0" fontId="7" fillId="0" borderId="0" xfId="2" applyFont="1" applyAlignment="1" applyProtection="1">
      <alignment horizontal="right" vertical="center"/>
      <protection hidden="1"/>
    </xf>
    <xf numFmtId="176" fontId="7" fillId="0" borderId="0" xfId="2" applyNumberFormat="1" applyFont="1" applyAlignment="1" applyProtection="1">
      <alignment vertical="center"/>
      <protection hidden="1"/>
    </xf>
    <xf numFmtId="187" fontId="9" fillId="0" borderId="0" xfId="2" applyNumberFormat="1" applyFont="1" applyFill="1" applyBorder="1" applyAlignment="1" applyProtection="1">
      <alignment vertical="center"/>
      <protection hidden="1"/>
    </xf>
    <xf numFmtId="187" fontId="9" fillId="0" borderId="0" xfId="2" applyNumberFormat="1" applyFont="1" applyFill="1" applyBorder="1" applyAlignment="1" applyProtection="1">
      <alignment horizontal="center" vertical="center"/>
      <protection hidden="1"/>
    </xf>
    <xf numFmtId="187" fontId="10" fillId="0" borderId="0" xfId="2" applyNumberFormat="1" applyFont="1" applyFill="1" applyBorder="1" applyAlignment="1" applyProtection="1">
      <alignment vertical="center"/>
      <protection hidden="1"/>
    </xf>
    <xf numFmtId="187" fontId="10" fillId="0" borderId="0" xfId="1" applyNumberFormat="1" applyFont="1" applyFill="1" applyBorder="1" applyAlignment="1" applyProtection="1">
      <alignment vertical="center"/>
      <protection hidden="1"/>
    </xf>
    <xf numFmtId="0" fontId="11" fillId="0" borderId="0" xfId="2" applyFont="1" applyAlignment="1" applyProtection="1">
      <alignment horizontal="right"/>
      <protection hidden="1"/>
    </xf>
    <xf numFmtId="0" fontId="12" fillId="0" borderId="0" xfId="2" applyFont="1" applyAlignment="1" applyProtection="1">
      <alignment horizontal="right"/>
      <protection hidden="1"/>
    </xf>
    <xf numFmtId="187" fontId="7" fillId="0" borderId="0" xfId="2" applyNumberFormat="1" applyFont="1" applyFill="1" applyBorder="1" applyAlignment="1" applyProtection="1">
      <alignment vertical="center"/>
      <protection hidden="1"/>
    </xf>
    <xf numFmtId="0" fontId="9" fillId="34" borderId="27" xfId="2" applyFont="1" applyFill="1" applyBorder="1" applyAlignment="1" applyProtection="1">
      <alignment horizontal="center" vertical="center"/>
      <protection hidden="1"/>
    </xf>
    <xf numFmtId="0" fontId="9" fillId="33" borderId="11" xfId="2" applyFont="1" applyFill="1" applyBorder="1" applyAlignment="1" applyProtection="1">
      <alignment horizontal="center" vertical="center"/>
      <protection hidden="1"/>
    </xf>
    <xf numFmtId="0" fontId="9" fillId="33" borderId="11" xfId="2" applyFont="1" applyFill="1" applyBorder="1" applyAlignment="1" applyProtection="1">
      <alignment horizontal="center" vertical="center" wrapText="1"/>
      <protection hidden="1"/>
    </xf>
    <xf numFmtId="0" fontId="9" fillId="33" borderId="28" xfId="2" applyFont="1" applyFill="1" applyBorder="1" applyAlignment="1" applyProtection="1">
      <alignment horizontal="center" vertical="center" wrapText="1"/>
      <protection hidden="1"/>
    </xf>
    <xf numFmtId="0" fontId="9" fillId="33" borderId="29" xfId="2" applyFont="1" applyFill="1" applyBorder="1" applyAlignment="1" applyProtection="1">
      <alignment horizontal="center" vertical="center" wrapText="1"/>
      <protection hidden="1"/>
    </xf>
    <xf numFmtId="0" fontId="9" fillId="34" borderId="30" xfId="2" applyFont="1" applyFill="1" applyBorder="1" applyAlignment="1" applyProtection="1">
      <alignment horizontal="center" vertical="center"/>
      <protection hidden="1"/>
    </xf>
    <xf numFmtId="0" fontId="9" fillId="34" borderId="33" xfId="2" applyFont="1" applyFill="1" applyBorder="1" applyAlignment="1" applyProtection="1">
      <alignment horizontal="center" vertical="center"/>
      <protection hidden="1"/>
    </xf>
    <xf numFmtId="0" fontId="11" fillId="0" borderId="0" xfId="2" applyFont="1" applyFill="1" applyBorder="1" applyAlignment="1" applyProtection="1">
      <alignment horizontal="left" vertical="center"/>
      <protection hidden="1"/>
    </xf>
    <xf numFmtId="14" fontId="7" fillId="0" borderId="0" xfId="2" applyNumberFormat="1" applyFont="1" applyFill="1" applyBorder="1" applyAlignment="1" applyProtection="1">
      <alignment horizontal="center" vertical="center"/>
      <protection hidden="1"/>
    </xf>
    <xf numFmtId="14" fontId="15" fillId="0" borderId="0" xfId="2" applyNumberFormat="1" applyFont="1" applyFill="1" applyBorder="1" applyAlignment="1" applyProtection="1">
      <alignment horizontal="center" vertical="center" shrinkToFit="1"/>
      <protection hidden="1"/>
    </xf>
    <xf numFmtId="0" fontId="16" fillId="0" borderId="0" xfId="2" applyFont="1" applyFill="1" applyBorder="1" applyAlignment="1" applyProtection="1">
      <alignment horizontal="center" vertical="center" shrinkToFit="1"/>
      <protection hidden="1"/>
    </xf>
    <xf numFmtId="41" fontId="16" fillId="0" borderId="0" xfId="4" applyNumberFormat="1" applyFont="1" applyFill="1" applyBorder="1" applyAlignment="1" applyProtection="1">
      <alignment horizontal="center" vertical="center" shrinkToFit="1"/>
      <protection hidden="1"/>
    </xf>
    <xf numFmtId="41" fontId="17" fillId="0" borderId="0" xfId="4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2" applyFont="1" applyFill="1" applyAlignment="1" applyProtection="1">
      <alignment vertical="center"/>
      <protection hidden="1"/>
    </xf>
    <xf numFmtId="0" fontId="9" fillId="33" borderId="28" xfId="2" applyFont="1" applyFill="1" applyBorder="1" applyAlignment="1" applyProtection="1">
      <alignment horizontal="center" vertical="center"/>
      <protection hidden="1"/>
    </xf>
    <xf numFmtId="0" fontId="9" fillId="33" borderId="29" xfId="2" applyFont="1" applyFill="1" applyBorder="1" applyAlignment="1" applyProtection="1">
      <alignment horizontal="center" vertical="center"/>
      <protection hidden="1"/>
    </xf>
    <xf numFmtId="182" fontId="7" fillId="0" borderId="0" xfId="4" applyNumberFormat="1" applyFont="1" applyFill="1" applyBorder="1" applyAlignment="1" applyProtection="1">
      <alignment vertical="center" shrinkToFit="1"/>
      <protection hidden="1"/>
    </xf>
    <xf numFmtId="0" fontId="10" fillId="0" borderId="0" xfId="2" applyFont="1" applyFill="1" applyBorder="1" applyAlignment="1" applyProtection="1">
      <alignment horizontal="left" vertical="center"/>
      <protection hidden="1"/>
    </xf>
    <xf numFmtId="41" fontId="9" fillId="0" borderId="0" xfId="4" applyNumberFormat="1" applyFont="1" applyFill="1" applyBorder="1" applyAlignment="1" applyProtection="1">
      <alignment horizontal="center" vertical="center" shrinkToFit="1"/>
      <protection hidden="1"/>
    </xf>
    <xf numFmtId="41" fontId="9" fillId="0" borderId="0" xfId="2" applyNumberFormat="1" applyFont="1" applyFill="1" applyBorder="1" applyAlignment="1" applyProtection="1">
      <alignment vertical="center"/>
      <protection hidden="1"/>
    </xf>
    <xf numFmtId="182" fontId="9" fillId="0" borderId="0" xfId="4" applyNumberFormat="1" applyFont="1" applyFill="1" applyBorder="1" applyAlignment="1" applyProtection="1">
      <alignment vertical="center" shrinkToFit="1"/>
      <protection hidden="1"/>
    </xf>
    <xf numFmtId="14" fontId="20" fillId="0" borderId="0" xfId="2" applyNumberFormat="1" applyFont="1" applyFill="1" applyBorder="1" applyAlignment="1" applyProtection="1">
      <alignment horizontal="left" vertical="center"/>
      <protection hidden="1"/>
    </xf>
    <xf numFmtId="14" fontId="15" fillId="0" borderId="0" xfId="2" applyNumberFormat="1" applyFont="1" applyFill="1" applyBorder="1" applyAlignment="1" applyProtection="1">
      <alignment horizontal="center" vertical="center"/>
      <protection hidden="1"/>
    </xf>
    <xf numFmtId="14" fontId="21" fillId="0" borderId="0" xfId="2" quotePrefix="1" applyNumberFormat="1" applyFont="1" applyFill="1" applyBorder="1" applyAlignment="1" applyProtection="1">
      <alignment horizontal="left" vertical="center"/>
      <protection hidden="1"/>
    </xf>
    <xf numFmtId="14" fontId="15" fillId="0" borderId="0" xfId="4" applyNumberFormat="1" applyFont="1" applyFill="1" applyBorder="1" applyAlignment="1" applyProtection="1">
      <alignment horizontal="center" vertical="center"/>
      <protection hidden="1"/>
    </xf>
    <xf numFmtId="183" fontId="9" fillId="0" borderId="0" xfId="1" applyNumberFormat="1" applyFont="1" applyAlignment="1" applyProtection="1">
      <alignment vertical="center"/>
      <protection hidden="1"/>
    </xf>
    <xf numFmtId="0" fontId="50" fillId="0" borderId="0" xfId="2" applyFont="1" applyFill="1" applyBorder="1" applyAlignment="1" applyProtection="1">
      <protection hidden="1"/>
    </xf>
    <xf numFmtId="0" fontId="11" fillId="0" borderId="0" xfId="2" applyFont="1" applyFill="1" applyBorder="1" applyAlignment="1" applyProtection="1">
      <protection hidden="1"/>
    </xf>
    <xf numFmtId="14" fontId="54" fillId="33" borderId="39" xfId="2" applyNumberFormat="1" applyFont="1" applyFill="1" applyBorder="1" applyAlignment="1" applyProtection="1">
      <alignment horizontal="center" vertical="center" wrapText="1"/>
      <protection hidden="1"/>
    </xf>
    <xf numFmtId="14" fontId="54" fillId="33" borderId="40" xfId="2" applyNumberFormat="1" applyFont="1" applyFill="1" applyBorder="1" applyAlignment="1" applyProtection="1">
      <alignment horizontal="center" vertical="center"/>
      <protection hidden="1"/>
    </xf>
    <xf numFmtId="0" fontId="9" fillId="0" borderId="0" xfId="2" applyFont="1" applyAlignment="1" applyProtection="1">
      <alignment vertical="center"/>
      <protection hidden="1"/>
    </xf>
    <xf numFmtId="49" fontId="9" fillId="34" borderId="33" xfId="2" applyNumberFormat="1" applyFont="1" applyFill="1" applyBorder="1" applyAlignment="1" applyProtection="1">
      <alignment horizontal="center" vertical="center"/>
      <protection hidden="1"/>
    </xf>
    <xf numFmtId="182" fontId="15" fillId="0" borderId="0" xfId="4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2" applyFont="1" applyProtection="1">
      <protection hidden="1"/>
    </xf>
    <xf numFmtId="14" fontId="14" fillId="35" borderId="31" xfId="2" applyNumberFormat="1" applyFont="1" applyFill="1" applyBorder="1" applyAlignment="1" applyProtection="1">
      <alignment horizontal="center" vertical="center" shrinkToFit="1"/>
      <protection locked="0" hidden="1"/>
    </xf>
    <xf numFmtId="0" fontId="9" fillId="35" borderId="31" xfId="2" applyFont="1" applyFill="1" applyBorder="1" applyAlignment="1" applyProtection="1">
      <alignment horizontal="center" vertical="center" shrinkToFit="1"/>
      <protection locked="0" hidden="1"/>
    </xf>
    <xf numFmtId="0" fontId="9" fillId="35" borderId="32" xfId="2" applyFont="1" applyFill="1" applyBorder="1" applyAlignment="1" applyProtection="1">
      <alignment horizontal="center" vertical="center" shrinkToFit="1"/>
      <protection locked="0" hidden="1"/>
    </xf>
    <xf numFmtId="14" fontId="14" fillId="35" borderId="34" xfId="2" applyNumberFormat="1" applyFont="1" applyFill="1" applyBorder="1" applyAlignment="1" applyProtection="1">
      <alignment horizontal="center" vertical="center" shrinkToFit="1"/>
      <protection locked="0" hidden="1"/>
    </xf>
    <xf numFmtId="0" fontId="9" fillId="35" borderId="34" xfId="2" applyFont="1" applyFill="1" applyBorder="1" applyAlignment="1" applyProtection="1">
      <alignment horizontal="center" vertical="center" shrinkToFit="1"/>
      <protection locked="0" hidden="1"/>
    </xf>
    <xf numFmtId="0" fontId="9" fillId="35" borderId="35" xfId="2" applyFont="1" applyFill="1" applyBorder="1" applyAlignment="1" applyProtection="1">
      <alignment horizontal="center" vertical="center" shrinkToFit="1"/>
      <protection locked="0" hidden="1"/>
    </xf>
    <xf numFmtId="41" fontId="9" fillId="35" borderId="31" xfId="4" applyNumberFormat="1" applyFont="1" applyFill="1" applyBorder="1" applyAlignment="1" applyProtection="1">
      <alignment horizontal="center" vertical="center" shrinkToFit="1"/>
      <protection locked="0" hidden="1"/>
    </xf>
    <xf numFmtId="41" fontId="9" fillId="35" borderId="32" xfId="2" applyNumberFormat="1" applyFont="1" applyFill="1" applyBorder="1" applyAlignment="1" applyProtection="1">
      <alignment vertical="center"/>
      <protection locked="0" hidden="1"/>
    </xf>
    <xf numFmtId="41" fontId="9" fillId="35" borderId="34" xfId="4" applyNumberFormat="1" applyFont="1" applyFill="1" applyBorder="1" applyAlignment="1" applyProtection="1">
      <alignment horizontal="center" vertical="center" shrinkToFit="1"/>
      <protection locked="0" hidden="1"/>
    </xf>
    <xf numFmtId="41" fontId="9" fillId="35" borderId="35" xfId="2" applyNumberFormat="1" applyFont="1" applyFill="1" applyBorder="1" applyAlignment="1" applyProtection="1">
      <alignment vertical="center"/>
      <protection locked="0" hidden="1"/>
    </xf>
    <xf numFmtId="49" fontId="14" fillId="35" borderId="28" xfId="4" applyNumberFormat="1" applyFont="1" applyFill="1" applyBorder="1" applyAlignment="1" applyProtection="1">
      <alignment horizontal="center" vertical="center" shrinkToFit="1"/>
      <protection locked="0" hidden="1"/>
    </xf>
    <xf numFmtId="184" fontId="14" fillId="35" borderId="28" xfId="4" applyNumberFormat="1" applyFont="1" applyFill="1" applyBorder="1" applyAlignment="1" applyProtection="1">
      <alignment horizontal="center" vertical="center" shrinkToFit="1"/>
      <protection locked="0" hidden="1"/>
    </xf>
    <xf numFmtId="14" fontId="14" fillId="35" borderId="29" xfId="4" applyNumberFormat="1" applyFont="1" applyFill="1" applyBorder="1" applyAlignment="1" applyProtection="1">
      <alignment horizontal="center" vertical="center" shrinkToFit="1"/>
      <protection locked="0" hidden="1"/>
    </xf>
    <xf numFmtId="49" fontId="14" fillId="35" borderId="39" xfId="4" applyNumberFormat="1" applyFont="1" applyFill="1" applyBorder="1" applyAlignment="1" applyProtection="1">
      <alignment horizontal="center" vertical="center" shrinkToFit="1"/>
      <protection locked="0" hidden="1"/>
    </xf>
    <xf numFmtId="184" fontId="14" fillId="35" borderId="39" xfId="4" applyNumberFormat="1" applyFont="1" applyFill="1" applyBorder="1" applyAlignment="1" applyProtection="1">
      <alignment horizontal="center" vertical="center" shrinkToFit="1"/>
      <protection locked="0" hidden="1"/>
    </xf>
    <xf numFmtId="49" fontId="14" fillId="35" borderId="40" xfId="4" applyNumberFormat="1" applyFont="1" applyFill="1" applyBorder="1" applyAlignment="1" applyProtection="1">
      <alignment horizontal="center" vertical="center" shrinkToFit="1"/>
      <protection locked="0" hidden="1"/>
    </xf>
    <xf numFmtId="0" fontId="57" fillId="38" borderId="0" xfId="0" applyFont="1" applyFill="1" applyBorder="1" applyAlignment="1" applyProtection="1">
      <alignment vertical="top"/>
      <protection hidden="1"/>
    </xf>
    <xf numFmtId="0" fontId="19" fillId="38" borderId="0" xfId="0" applyFont="1" applyFill="1" applyBorder="1" applyAlignment="1" applyProtection="1">
      <alignment vertical="top"/>
      <protection hidden="1"/>
    </xf>
    <xf numFmtId="0" fontId="41" fillId="38" borderId="0" xfId="0" applyFont="1" applyFill="1" applyBorder="1" applyAlignment="1" applyProtection="1">
      <alignment vertical="top"/>
      <protection hidden="1"/>
    </xf>
    <xf numFmtId="0" fontId="41" fillId="38" borderId="0" xfId="0" applyFont="1" applyFill="1" applyBorder="1" applyAlignment="1" applyProtection="1">
      <protection hidden="1"/>
    </xf>
    <xf numFmtId="0" fontId="44" fillId="38" borderId="0" xfId="0" applyFont="1" applyFill="1" applyBorder="1" applyAlignment="1" applyProtection="1">
      <alignment horizontal="center" vertical="center"/>
      <protection hidden="1"/>
    </xf>
    <xf numFmtId="0" fontId="59" fillId="38" borderId="0" xfId="0" applyFont="1" applyFill="1" applyBorder="1" applyAlignment="1" applyProtection="1">
      <alignment vertical="top"/>
      <protection hidden="1"/>
    </xf>
    <xf numFmtId="0" fontId="41" fillId="38" borderId="0" xfId="0" applyFont="1" applyFill="1" applyBorder="1" applyAlignment="1" applyProtection="1">
      <alignment vertical="center"/>
      <protection hidden="1"/>
    </xf>
    <xf numFmtId="0" fontId="41" fillId="38" borderId="0" xfId="0" applyFont="1" applyFill="1" applyBorder="1" applyAlignment="1" applyProtection="1">
      <alignment horizontal="right"/>
      <protection hidden="1"/>
    </xf>
    <xf numFmtId="0" fontId="19" fillId="38" borderId="44" xfId="0" applyFont="1" applyFill="1" applyBorder="1" applyAlignment="1" applyProtection="1">
      <alignment horizontal="left" vertical="center"/>
      <protection hidden="1"/>
    </xf>
    <xf numFmtId="0" fontId="19" fillId="38" borderId="44" xfId="0" applyFont="1" applyFill="1" applyBorder="1" applyAlignment="1" applyProtection="1">
      <alignment horizontal="center" vertical="center"/>
      <protection hidden="1"/>
    </xf>
    <xf numFmtId="0" fontId="19" fillId="38" borderId="44" xfId="0" applyFont="1" applyFill="1" applyBorder="1" applyAlignment="1" applyProtection="1">
      <alignment horizontal="right" vertical="center"/>
      <protection hidden="1"/>
    </xf>
    <xf numFmtId="0" fontId="19" fillId="38" borderId="44" xfId="0" applyFont="1" applyFill="1" applyBorder="1" applyAlignment="1" applyProtection="1">
      <alignment vertical="center"/>
      <protection hidden="1"/>
    </xf>
    <xf numFmtId="0" fontId="45" fillId="38" borderId="44" xfId="0" applyFont="1" applyFill="1" applyBorder="1" applyAlignment="1" applyProtection="1">
      <alignment vertical="center"/>
      <protection hidden="1"/>
    </xf>
    <xf numFmtId="0" fontId="42" fillId="38" borderId="44" xfId="0" applyFont="1" applyFill="1" applyBorder="1" applyAlignment="1" applyProtection="1">
      <alignment vertical="center"/>
      <protection hidden="1"/>
    </xf>
    <xf numFmtId="0" fontId="41" fillId="38" borderId="44" xfId="0" applyFont="1" applyFill="1" applyBorder="1" applyAlignment="1" applyProtection="1">
      <alignment vertical="center"/>
      <protection hidden="1"/>
    </xf>
    <xf numFmtId="0" fontId="39" fillId="38" borderId="45" xfId="0" applyFont="1" applyFill="1" applyBorder="1" applyAlignment="1" applyProtection="1">
      <alignment vertical="center"/>
      <protection hidden="1"/>
    </xf>
    <xf numFmtId="0" fontId="41" fillId="38" borderId="46" xfId="0" applyFont="1" applyFill="1" applyBorder="1" applyAlignment="1" applyProtection="1">
      <alignment vertical="center"/>
      <protection hidden="1"/>
    </xf>
    <xf numFmtId="0" fontId="19" fillId="38" borderId="0" xfId="0" applyFont="1" applyFill="1" applyBorder="1" applyAlignment="1" applyProtection="1">
      <alignment vertical="center"/>
      <protection hidden="1"/>
    </xf>
    <xf numFmtId="0" fontId="39" fillId="38" borderId="50" xfId="0" applyFont="1" applyFill="1" applyBorder="1" applyAlignment="1" applyProtection="1">
      <alignment vertical="center"/>
      <protection hidden="1"/>
    </xf>
    <xf numFmtId="0" fontId="41" fillId="38" borderId="51" xfId="0" applyFont="1" applyFill="1" applyBorder="1" applyAlignment="1" applyProtection="1">
      <alignment vertical="center"/>
      <protection hidden="1"/>
    </xf>
    <xf numFmtId="0" fontId="41" fillId="38" borderId="50" xfId="0" applyFont="1" applyFill="1" applyBorder="1" applyAlignment="1" applyProtection="1">
      <alignment vertical="center" shrinkToFit="1"/>
      <protection hidden="1"/>
    </xf>
    <xf numFmtId="0" fontId="19" fillId="38" borderId="26" xfId="0" applyFont="1" applyFill="1" applyBorder="1" applyAlignment="1" applyProtection="1">
      <alignment vertical="center"/>
      <protection hidden="1"/>
    </xf>
    <xf numFmtId="0" fontId="41" fillId="38" borderId="26" xfId="0" applyFont="1" applyFill="1" applyBorder="1" applyAlignment="1" applyProtection="1">
      <alignment vertical="center"/>
      <protection hidden="1"/>
    </xf>
    <xf numFmtId="0" fontId="41" fillId="38" borderId="52" xfId="0" applyFont="1" applyFill="1" applyBorder="1" applyAlignment="1" applyProtection="1">
      <alignment vertical="center"/>
      <protection hidden="1"/>
    </xf>
    <xf numFmtId="0" fontId="41" fillId="38" borderId="53" xfId="0" applyFont="1" applyFill="1" applyBorder="1" applyAlignment="1" applyProtection="1">
      <alignment vertical="center"/>
      <protection hidden="1"/>
    </xf>
    <xf numFmtId="0" fontId="5" fillId="38" borderId="0" xfId="0" applyFont="1" applyFill="1" applyProtection="1">
      <alignment vertical="center"/>
      <protection hidden="1"/>
    </xf>
    <xf numFmtId="187" fontId="41" fillId="38" borderId="0" xfId="0" applyNumberFormat="1" applyFont="1" applyFill="1" applyBorder="1" applyAlignment="1" applyProtection="1">
      <alignment vertical="center"/>
      <protection hidden="1"/>
    </xf>
    <xf numFmtId="186" fontId="19" fillId="38" borderId="0" xfId="0" applyNumberFormat="1" applyFont="1" applyFill="1" applyBorder="1" applyAlignment="1" applyProtection="1">
      <alignment horizontal="right" vertical="center" indent="2"/>
      <protection hidden="1"/>
    </xf>
    <xf numFmtId="186" fontId="41" fillId="38" borderId="0" xfId="0" applyNumberFormat="1" applyFont="1" applyFill="1" applyBorder="1" applyAlignment="1" applyProtection="1">
      <alignment horizontal="right" vertical="center" indent="2"/>
      <protection hidden="1"/>
    </xf>
    <xf numFmtId="0" fontId="45" fillId="38" borderId="26" xfId="0" applyFont="1" applyFill="1" applyBorder="1" applyAlignment="1" applyProtection="1">
      <alignment vertical="center"/>
      <protection hidden="1"/>
    </xf>
    <xf numFmtId="0" fontId="44" fillId="38" borderId="26" xfId="0" applyFont="1" applyFill="1" applyBorder="1" applyAlignment="1" applyProtection="1">
      <alignment horizontal="center" vertical="center"/>
      <protection hidden="1"/>
    </xf>
    <xf numFmtId="0" fontId="56" fillId="33" borderId="0" xfId="6" applyFont="1" applyFill="1" applyBorder="1" applyAlignment="1" applyProtection="1">
      <alignment horizontal="left" vertical="center" wrapText="1"/>
      <protection hidden="1"/>
    </xf>
    <xf numFmtId="177" fontId="10" fillId="34" borderId="28" xfId="2" applyNumberFormat="1" applyFont="1" applyFill="1" applyBorder="1" applyAlignment="1" applyProtection="1">
      <alignment horizontal="center" vertical="center" shrinkToFit="1"/>
      <protection hidden="1"/>
    </xf>
    <xf numFmtId="177" fontId="10" fillId="34" borderId="29" xfId="2" applyNumberFormat="1" applyFont="1" applyFill="1" applyBorder="1" applyAlignment="1" applyProtection="1">
      <alignment horizontal="center" vertical="center" shrinkToFit="1"/>
      <protection hidden="1"/>
    </xf>
    <xf numFmtId="177" fontId="10" fillId="35" borderId="31" xfId="2" applyNumberFormat="1" applyFont="1" applyFill="1" applyBorder="1" applyAlignment="1" applyProtection="1">
      <alignment horizontal="center" vertical="center" shrinkToFit="1"/>
      <protection locked="0" hidden="1"/>
    </xf>
    <xf numFmtId="178" fontId="10" fillId="35" borderId="31" xfId="2" applyNumberFormat="1" applyFont="1" applyFill="1" applyBorder="1" applyAlignment="1" applyProtection="1">
      <alignment horizontal="center" vertical="center" shrinkToFit="1"/>
      <protection locked="0" hidden="1"/>
    </xf>
    <xf numFmtId="178" fontId="10" fillId="35" borderId="32" xfId="2" applyNumberFormat="1" applyFont="1" applyFill="1" applyBorder="1" applyAlignment="1" applyProtection="1">
      <alignment horizontal="center" vertical="center" shrinkToFit="1"/>
      <protection locked="0" hidden="1"/>
    </xf>
    <xf numFmtId="0" fontId="9" fillId="33" borderId="10" xfId="2" applyFont="1" applyFill="1" applyBorder="1" applyAlignment="1" applyProtection="1">
      <alignment horizontal="center" vertical="center"/>
      <protection hidden="1"/>
    </xf>
    <xf numFmtId="0" fontId="9" fillId="33" borderId="13" xfId="2" applyFont="1" applyFill="1" applyBorder="1" applyAlignment="1" applyProtection="1">
      <alignment horizontal="center" vertical="center"/>
      <protection hidden="1"/>
    </xf>
    <xf numFmtId="0" fontId="9" fillId="33" borderId="17" xfId="2" applyFont="1" applyFill="1" applyBorder="1" applyAlignment="1" applyProtection="1">
      <alignment horizontal="center" vertical="center"/>
      <protection hidden="1"/>
    </xf>
    <xf numFmtId="0" fontId="9" fillId="33" borderId="18" xfId="2" applyFont="1" applyFill="1" applyBorder="1" applyAlignment="1" applyProtection="1">
      <alignment horizontal="center" vertical="center" shrinkToFit="1"/>
      <protection hidden="1"/>
    </xf>
    <xf numFmtId="0" fontId="9" fillId="33" borderId="19" xfId="2" applyFont="1" applyFill="1" applyBorder="1" applyAlignment="1" applyProtection="1">
      <alignment horizontal="center" vertical="center" shrinkToFit="1"/>
      <protection hidden="1"/>
    </xf>
    <xf numFmtId="0" fontId="8" fillId="33" borderId="75" xfId="2" applyFont="1" applyFill="1" applyBorder="1" applyAlignment="1" applyProtection="1">
      <alignment horizontal="center" vertical="center" wrapText="1"/>
      <protection hidden="1"/>
    </xf>
    <xf numFmtId="0" fontId="8" fillId="33" borderId="84" xfId="2" applyFont="1" applyFill="1" applyBorder="1" applyAlignment="1" applyProtection="1">
      <alignment horizontal="center" vertical="center" wrapText="1"/>
      <protection hidden="1"/>
    </xf>
    <xf numFmtId="0" fontId="8" fillId="33" borderId="12" xfId="2" applyFont="1" applyFill="1" applyBorder="1" applyAlignment="1" applyProtection="1">
      <alignment horizontal="center" vertical="center" wrapText="1"/>
      <protection hidden="1"/>
    </xf>
    <xf numFmtId="0" fontId="8" fillId="33" borderId="23" xfId="2" applyFont="1" applyFill="1" applyBorder="1" applyAlignment="1" applyProtection="1">
      <alignment horizontal="center" vertical="center" wrapText="1"/>
      <protection hidden="1"/>
    </xf>
    <xf numFmtId="0" fontId="9" fillId="33" borderId="28" xfId="2" applyFont="1" applyFill="1" applyBorder="1" applyAlignment="1" applyProtection="1">
      <alignment horizontal="center" vertical="center" shrinkToFit="1"/>
      <protection hidden="1"/>
    </xf>
    <xf numFmtId="0" fontId="9" fillId="33" borderId="31" xfId="2" applyFont="1" applyFill="1" applyBorder="1" applyAlignment="1" applyProtection="1">
      <alignment horizontal="center" vertical="center" shrinkToFit="1"/>
      <protection hidden="1"/>
    </xf>
    <xf numFmtId="179" fontId="10" fillId="35" borderId="31" xfId="2" applyNumberFormat="1" applyFont="1" applyFill="1" applyBorder="1" applyAlignment="1" applyProtection="1">
      <alignment horizontal="center" vertical="center" shrinkToFit="1"/>
      <protection locked="0" hidden="1"/>
    </xf>
    <xf numFmtId="0" fontId="9" fillId="33" borderId="100" xfId="2" applyFont="1" applyFill="1" applyBorder="1" applyAlignment="1" applyProtection="1">
      <alignment horizontal="center" vertical="center" shrinkToFit="1"/>
      <protection hidden="1"/>
    </xf>
    <xf numFmtId="0" fontId="9" fillId="33" borderId="41" xfId="2" applyFont="1" applyFill="1" applyBorder="1" applyAlignment="1" applyProtection="1">
      <alignment horizontal="center" vertical="center" shrinkToFit="1"/>
      <protection hidden="1"/>
    </xf>
    <xf numFmtId="178" fontId="10" fillId="35" borderId="100" xfId="2" applyNumberFormat="1" applyFont="1" applyFill="1" applyBorder="1" applyAlignment="1" applyProtection="1">
      <alignment horizontal="center" vertical="center" shrinkToFit="1"/>
      <protection locked="0" hidden="1"/>
    </xf>
    <xf numFmtId="178" fontId="10" fillId="35" borderId="101" xfId="2" applyNumberFormat="1" applyFont="1" applyFill="1" applyBorder="1" applyAlignment="1" applyProtection="1">
      <alignment horizontal="center" vertical="center" shrinkToFit="1"/>
      <protection locked="0" hidden="1"/>
    </xf>
    <xf numFmtId="178" fontId="10" fillId="35" borderId="102" xfId="2" applyNumberFormat="1" applyFont="1" applyFill="1" applyBorder="1" applyAlignment="1" applyProtection="1">
      <alignment horizontal="center" vertical="center" shrinkToFit="1"/>
      <protection locked="0" hidden="1"/>
    </xf>
    <xf numFmtId="178" fontId="9" fillId="33" borderId="14" xfId="2" applyNumberFormat="1" applyFont="1" applyFill="1" applyBorder="1" applyAlignment="1" applyProtection="1">
      <alignment horizontal="center" vertical="center" shrinkToFit="1"/>
      <protection hidden="1"/>
    </xf>
    <xf numFmtId="178" fontId="9" fillId="33" borderId="15" xfId="2" applyNumberFormat="1" applyFont="1" applyFill="1" applyBorder="1" applyAlignment="1" applyProtection="1">
      <alignment horizontal="center" vertical="center" shrinkToFit="1"/>
      <protection hidden="1"/>
    </xf>
    <xf numFmtId="179" fontId="10" fillId="35" borderId="14" xfId="2" applyNumberFormat="1" applyFont="1" applyFill="1" applyBorder="1" applyAlignment="1" applyProtection="1">
      <alignment horizontal="center" vertical="center" shrinkToFit="1"/>
      <protection locked="0" hidden="1"/>
    </xf>
    <xf numFmtId="179" fontId="10" fillId="35" borderId="16" xfId="2" applyNumberFormat="1" applyFont="1" applyFill="1" applyBorder="1" applyAlignment="1" applyProtection="1">
      <alignment horizontal="center" vertical="center" shrinkToFit="1"/>
      <protection locked="0" hidden="1"/>
    </xf>
    <xf numFmtId="179" fontId="10" fillId="35" borderId="42" xfId="2" applyNumberFormat="1" applyFont="1" applyFill="1" applyBorder="1" applyAlignment="1" applyProtection="1">
      <alignment horizontal="center" vertical="center" shrinkToFit="1"/>
      <protection locked="0" hidden="1"/>
    </xf>
    <xf numFmtId="0" fontId="9" fillId="33" borderId="20" xfId="2" applyFont="1" applyFill="1" applyBorder="1" applyAlignment="1" applyProtection="1">
      <alignment horizontal="center" vertical="center" shrinkToFit="1"/>
      <protection hidden="1"/>
    </xf>
    <xf numFmtId="0" fontId="9" fillId="33" borderId="21" xfId="2" applyFont="1" applyFill="1" applyBorder="1" applyAlignment="1" applyProtection="1">
      <alignment horizontal="center" vertical="center" shrinkToFit="1"/>
      <protection hidden="1"/>
    </xf>
    <xf numFmtId="0" fontId="9" fillId="33" borderId="24" xfId="2" applyFont="1" applyFill="1" applyBorder="1" applyAlignment="1" applyProtection="1">
      <alignment horizontal="center" vertical="center" shrinkToFit="1"/>
      <protection hidden="1"/>
    </xf>
    <xf numFmtId="0" fontId="9" fillId="33" borderId="25" xfId="2" applyFont="1" applyFill="1" applyBorder="1" applyAlignment="1" applyProtection="1">
      <alignment horizontal="center" vertical="center" shrinkToFit="1"/>
      <protection hidden="1"/>
    </xf>
    <xf numFmtId="178" fontId="10" fillId="35" borderId="20" xfId="2" applyNumberFormat="1" applyFont="1" applyFill="1" applyBorder="1" applyAlignment="1" applyProtection="1">
      <alignment horizontal="center" vertical="center" shrinkToFit="1"/>
      <protection locked="0" hidden="1"/>
    </xf>
    <xf numFmtId="178" fontId="10" fillId="35" borderId="22" xfId="2" applyNumberFormat="1" applyFont="1" applyFill="1" applyBorder="1" applyAlignment="1" applyProtection="1">
      <alignment horizontal="center" vertical="center" shrinkToFit="1"/>
      <protection locked="0" hidden="1"/>
    </xf>
    <xf numFmtId="178" fontId="10" fillId="35" borderId="79" xfId="2" applyNumberFormat="1" applyFont="1" applyFill="1" applyBorder="1" applyAlignment="1" applyProtection="1">
      <alignment horizontal="center" vertical="center" shrinkToFit="1"/>
      <protection locked="0" hidden="1"/>
    </xf>
    <xf numFmtId="178" fontId="10" fillId="35" borderId="24" xfId="2" applyNumberFormat="1" applyFont="1" applyFill="1" applyBorder="1" applyAlignment="1" applyProtection="1">
      <alignment horizontal="center" vertical="center" shrinkToFit="1"/>
      <protection locked="0" hidden="1"/>
    </xf>
    <xf numFmtId="178" fontId="10" fillId="35" borderId="26" xfId="2" applyNumberFormat="1" applyFont="1" applyFill="1" applyBorder="1" applyAlignment="1" applyProtection="1">
      <alignment horizontal="center" vertical="center" shrinkToFit="1"/>
      <protection locked="0" hidden="1"/>
    </xf>
    <xf numFmtId="178" fontId="10" fillId="35" borderId="77" xfId="2" applyNumberFormat="1" applyFont="1" applyFill="1" applyBorder="1" applyAlignment="1" applyProtection="1">
      <alignment horizontal="center" vertical="center" shrinkToFit="1"/>
      <protection locked="0" hidden="1"/>
    </xf>
    <xf numFmtId="178" fontId="10" fillId="35" borderId="18" xfId="2" applyNumberFormat="1" applyFont="1" applyFill="1" applyBorder="1" applyAlignment="1" applyProtection="1">
      <alignment horizontal="center" vertical="center" shrinkToFit="1"/>
      <protection locked="0" hidden="1"/>
    </xf>
    <xf numFmtId="178" fontId="10" fillId="35" borderId="19" xfId="2" applyNumberFormat="1" applyFont="1" applyFill="1" applyBorder="1" applyAlignment="1" applyProtection="1">
      <alignment horizontal="center" vertical="center" shrinkToFit="1"/>
      <protection locked="0" hidden="1"/>
    </xf>
    <xf numFmtId="178" fontId="49" fillId="36" borderId="18" xfId="2" applyNumberFormat="1" applyFont="1" applyFill="1" applyBorder="1" applyAlignment="1" applyProtection="1">
      <alignment horizontal="center" vertical="center" shrinkToFit="1"/>
      <protection hidden="1"/>
    </xf>
    <xf numFmtId="178" fontId="49" fillId="36" borderId="43" xfId="2" applyNumberFormat="1" applyFont="1" applyFill="1" applyBorder="1" applyAlignment="1" applyProtection="1">
      <alignment horizontal="center" vertical="center" shrinkToFit="1"/>
      <protection hidden="1"/>
    </xf>
    <xf numFmtId="179" fontId="10" fillId="35" borderId="32" xfId="2" applyNumberFormat="1" applyFont="1" applyFill="1" applyBorder="1" applyAlignment="1" applyProtection="1">
      <alignment horizontal="center" vertical="center" shrinkToFit="1"/>
      <protection locked="0" hidden="1"/>
    </xf>
    <xf numFmtId="177" fontId="10" fillId="35" borderId="32" xfId="2" applyNumberFormat="1" applyFont="1" applyFill="1" applyBorder="1" applyAlignment="1" applyProtection="1">
      <alignment horizontal="center" vertical="center" shrinkToFit="1"/>
      <protection locked="0" hidden="1"/>
    </xf>
    <xf numFmtId="181" fontId="5" fillId="0" borderId="67" xfId="0" applyNumberFormat="1" applyFont="1" applyFill="1" applyBorder="1" applyAlignment="1" applyProtection="1">
      <alignment horizontal="center" vertical="center"/>
      <protection hidden="1"/>
    </xf>
    <xf numFmtId="0" fontId="41" fillId="0" borderId="103" xfId="0" applyFont="1" applyBorder="1" applyAlignment="1" applyProtection="1">
      <alignment horizontal="center" vertical="center" shrinkToFit="1"/>
      <protection hidden="1"/>
    </xf>
    <xf numFmtId="41" fontId="19" fillId="37" borderId="93" xfId="0" applyNumberFormat="1" applyFont="1" applyFill="1" applyBorder="1" applyAlignment="1" applyProtection="1">
      <alignment horizontal="left" vertical="top" wrapText="1" shrinkToFit="1"/>
      <protection hidden="1"/>
    </xf>
    <xf numFmtId="41" fontId="19" fillId="37" borderId="37" xfId="0" applyNumberFormat="1" applyFont="1" applyFill="1" applyBorder="1" applyAlignment="1" applyProtection="1">
      <alignment horizontal="left" vertical="top" wrapText="1" shrinkToFit="1"/>
      <protection hidden="1"/>
    </xf>
    <xf numFmtId="41" fontId="19" fillId="37" borderId="56" xfId="0" applyNumberFormat="1" applyFont="1" applyFill="1" applyBorder="1" applyAlignment="1" applyProtection="1">
      <alignment horizontal="left" vertical="top" wrapText="1" shrinkToFit="1"/>
      <protection hidden="1"/>
    </xf>
    <xf numFmtId="0" fontId="19" fillId="0" borderId="72" xfId="0" applyFont="1" applyBorder="1" applyAlignment="1" applyProtection="1">
      <alignment horizontal="left" vertical="center"/>
      <protection hidden="1"/>
    </xf>
    <xf numFmtId="0" fontId="19" fillId="0" borderId="57" xfId="0" applyFont="1" applyBorder="1" applyAlignment="1" applyProtection="1">
      <alignment horizontal="left" vertical="center"/>
      <protection hidden="1"/>
    </xf>
    <xf numFmtId="0" fontId="19" fillId="0" borderId="58" xfId="0" applyFont="1" applyBorder="1" applyAlignment="1" applyProtection="1">
      <alignment horizontal="left" vertical="center"/>
      <protection hidden="1"/>
    </xf>
    <xf numFmtId="0" fontId="19" fillId="0" borderId="36" xfId="0" applyFont="1" applyBorder="1" applyAlignment="1" applyProtection="1">
      <alignment horizontal="left" vertical="center"/>
      <protection hidden="1"/>
    </xf>
    <xf numFmtId="0" fontId="19" fillId="0" borderId="37" xfId="0" applyFont="1" applyBorder="1" applyAlignment="1" applyProtection="1">
      <alignment horizontal="left" vertical="center"/>
      <protection hidden="1"/>
    </xf>
    <xf numFmtId="0" fontId="19" fillId="0" borderId="56" xfId="0" applyFont="1" applyBorder="1" applyAlignment="1" applyProtection="1">
      <alignment horizontal="left" vertical="center"/>
      <protection hidden="1"/>
    </xf>
    <xf numFmtId="41" fontId="43" fillId="36" borderId="72" xfId="1" applyFont="1" applyFill="1" applyBorder="1" applyAlignment="1" applyProtection="1">
      <alignment horizontal="center" vertical="center" shrinkToFit="1"/>
      <protection hidden="1"/>
    </xf>
    <xf numFmtId="41" fontId="43" fillId="36" borderId="57" xfId="1" applyFont="1" applyFill="1" applyBorder="1" applyAlignment="1" applyProtection="1">
      <alignment horizontal="center" vertical="center" shrinkToFit="1"/>
      <protection hidden="1"/>
    </xf>
    <xf numFmtId="41" fontId="43" fillId="36" borderId="58" xfId="1" applyFont="1" applyFill="1" applyBorder="1" applyAlignment="1" applyProtection="1">
      <alignment horizontal="center" vertical="center" shrinkToFit="1"/>
      <protection hidden="1"/>
    </xf>
    <xf numFmtId="41" fontId="43" fillId="36" borderId="36" xfId="1" applyFont="1" applyFill="1" applyBorder="1" applyAlignment="1" applyProtection="1">
      <alignment horizontal="center" vertical="center" shrinkToFit="1"/>
      <protection hidden="1"/>
    </xf>
    <xf numFmtId="41" fontId="43" fillId="36" borderId="37" xfId="1" applyFont="1" applyFill="1" applyBorder="1" applyAlignment="1" applyProtection="1">
      <alignment horizontal="center" vertical="center" shrinkToFit="1"/>
      <protection hidden="1"/>
    </xf>
    <xf numFmtId="41" fontId="43" fillId="36" borderId="56" xfId="1" applyFont="1" applyFill="1" applyBorder="1" applyAlignment="1" applyProtection="1">
      <alignment horizontal="center" vertical="center" shrinkToFit="1"/>
      <protection hidden="1"/>
    </xf>
    <xf numFmtId="41" fontId="5" fillId="0" borderId="72" xfId="1" applyFont="1" applyFill="1" applyBorder="1" applyAlignment="1" applyProtection="1">
      <alignment horizontal="center" vertical="center" shrinkToFit="1"/>
      <protection hidden="1"/>
    </xf>
    <xf numFmtId="41" fontId="5" fillId="0" borderId="57" xfId="1" applyFont="1" applyFill="1" applyBorder="1" applyAlignment="1" applyProtection="1">
      <alignment horizontal="center" vertical="center" shrinkToFit="1"/>
      <protection hidden="1"/>
    </xf>
    <xf numFmtId="41" fontId="5" fillId="0" borderId="91" xfId="1" applyFont="1" applyFill="1" applyBorder="1" applyAlignment="1" applyProtection="1">
      <alignment horizontal="center" vertical="center" shrinkToFit="1"/>
      <protection hidden="1"/>
    </xf>
    <xf numFmtId="41" fontId="5" fillId="0" borderId="36" xfId="1" applyFont="1" applyFill="1" applyBorder="1" applyAlignment="1" applyProtection="1">
      <alignment horizontal="center" vertical="center" shrinkToFit="1"/>
      <protection hidden="1"/>
    </xf>
    <xf numFmtId="41" fontId="5" fillId="0" borderId="37" xfId="1" applyFont="1" applyFill="1" applyBorder="1" applyAlignment="1" applyProtection="1">
      <alignment horizontal="center" vertical="center" shrinkToFit="1"/>
      <protection hidden="1"/>
    </xf>
    <xf numFmtId="41" fontId="5" fillId="0" borderId="92" xfId="1" applyFont="1" applyFill="1" applyBorder="1" applyAlignment="1" applyProtection="1">
      <alignment horizontal="center" vertical="center" shrinkToFit="1"/>
      <protection hidden="1"/>
    </xf>
    <xf numFmtId="181" fontId="41" fillId="36" borderId="67" xfId="0" applyNumberFormat="1" applyFont="1" applyFill="1" applyBorder="1" applyAlignment="1" applyProtection="1">
      <alignment horizontal="center" vertical="center"/>
      <protection hidden="1"/>
    </xf>
    <xf numFmtId="41" fontId="43" fillId="36" borderId="64" xfId="0" applyNumberFormat="1" applyFont="1" applyFill="1" applyBorder="1" applyAlignment="1" applyProtection="1">
      <alignment horizontal="center" vertical="center" shrinkToFit="1"/>
      <protection hidden="1"/>
    </xf>
    <xf numFmtId="0" fontId="19" fillId="0" borderId="103" xfId="0" applyFont="1" applyBorder="1" applyAlignment="1" applyProtection="1">
      <alignment horizontal="center" vertical="center" shrinkToFit="1"/>
      <protection hidden="1"/>
    </xf>
    <xf numFmtId="14" fontId="19" fillId="0" borderId="67" xfId="0" applyNumberFormat="1" applyFont="1" applyFill="1" applyBorder="1" applyAlignment="1" applyProtection="1">
      <alignment horizontal="center" vertical="center"/>
      <protection hidden="1"/>
    </xf>
    <xf numFmtId="0" fontId="41" fillId="0" borderId="73" xfId="0" applyFont="1" applyBorder="1" applyAlignment="1" applyProtection="1">
      <alignment horizontal="center" vertical="center"/>
      <protection hidden="1"/>
    </xf>
    <xf numFmtId="0" fontId="41" fillId="0" borderId="69" xfId="0" applyFont="1" applyBorder="1" applyAlignment="1" applyProtection="1">
      <alignment horizontal="center" vertical="center"/>
      <protection hidden="1"/>
    </xf>
    <xf numFmtId="0" fontId="19" fillId="0" borderId="67" xfId="0" applyFont="1" applyBorder="1" applyAlignment="1" applyProtection="1">
      <alignment horizontal="center" vertical="center"/>
      <protection hidden="1"/>
    </xf>
    <xf numFmtId="0" fontId="19" fillId="0" borderId="104" xfId="0" applyFont="1" applyBorder="1" applyAlignment="1" applyProtection="1">
      <alignment horizontal="center" vertical="center"/>
      <protection hidden="1"/>
    </xf>
    <xf numFmtId="0" fontId="41" fillId="0" borderId="70" xfId="0" applyFont="1" applyBorder="1" applyAlignment="1" applyProtection="1">
      <alignment horizontal="center" vertical="center"/>
      <protection hidden="1"/>
    </xf>
    <xf numFmtId="41" fontId="41" fillId="0" borderId="63" xfId="0" applyNumberFormat="1" applyFont="1" applyBorder="1" applyAlignment="1" applyProtection="1">
      <alignment horizontal="center" vertical="center" shrinkToFit="1"/>
      <protection hidden="1"/>
    </xf>
    <xf numFmtId="0" fontId="41" fillId="37" borderId="70" xfId="0" applyFont="1" applyFill="1" applyBorder="1" applyAlignment="1" applyProtection="1">
      <alignment horizontal="center" vertical="center"/>
      <protection hidden="1"/>
    </xf>
    <xf numFmtId="0" fontId="19" fillId="0" borderId="103" xfId="0" applyFont="1" applyBorder="1" applyAlignment="1" applyProtection="1">
      <alignment horizontal="center" vertical="center"/>
      <protection hidden="1"/>
    </xf>
    <xf numFmtId="0" fontId="19" fillId="0" borderId="67" xfId="0" applyFont="1" applyBorder="1" applyAlignment="1" applyProtection="1">
      <alignment horizontal="left" vertical="center"/>
      <protection hidden="1"/>
    </xf>
    <xf numFmtId="14" fontId="19" fillId="36" borderId="67" xfId="0" applyNumberFormat="1" applyFont="1" applyFill="1" applyBorder="1" applyAlignment="1" applyProtection="1">
      <alignment horizontal="center" vertical="center"/>
      <protection hidden="1"/>
    </xf>
    <xf numFmtId="188" fontId="41" fillId="37" borderId="72" xfId="0" applyNumberFormat="1" applyFont="1" applyFill="1" applyBorder="1" applyAlignment="1" applyProtection="1">
      <alignment horizontal="center" vertical="center" wrapText="1"/>
      <protection hidden="1"/>
    </xf>
    <xf numFmtId="188" fontId="41" fillId="37" borderId="57" xfId="0" applyNumberFormat="1" applyFont="1" applyFill="1" applyBorder="1" applyAlignment="1" applyProtection="1">
      <alignment horizontal="center" vertical="center" wrapText="1"/>
      <protection hidden="1"/>
    </xf>
    <xf numFmtId="188" fontId="41" fillId="37" borderId="74" xfId="0" applyNumberFormat="1" applyFont="1" applyFill="1" applyBorder="1" applyAlignment="1" applyProtection="1">
      <alignment horizontal="center" vertical="center" wrapText="1"/>
      <protection hidden="1"/>
    </xf>
    <xf numFmtId="188" fontId="41" fillId="37" borderId="0" xfId="0" applyNumberFormat="1" applyFont="1" applyFill="1" applyBorder="1" applyAlignment="1" applyProtection="1">
      <alignment horizontal="center" vertical="center" wrapText="1"/>
      <protection hidden="1"/>
    </xf>
    <xf numFmtId="188" fontId="41" fillId="37" borderId="62" xfId="0" applyNumberFormat="1" applyFont="1" applyFill="1" applyBorder="1" applyAlignment="1" applyProtection="1">
      <alignment horizontal="center" vertical="center" wrapText="1"/>
      <protection hidden="1"/>
    </xf>
    <xf numFmtId="188" fontId="41" fillId="37" borderId="26" xfId="0" applyNumberFormat="1" applyFont="1" applyFill="1" applyBorder="1" applyAlignment="1" applyProtection="1">
      <alignment horizontal="center" vertical="center" wrapText="1"/>
      <protection hidden="1"/>
    </xf>
    <xf numFmtId="41" fontId="43" fillId="36" borderId="64" xfId="1" applyFont="1" applyFill="1" applyBorder="1" applyAlignment="1" applyProtection="1">
      <alignment horizontal="center" vertical="center" shrinkToFit="1"/>
      <protection hidden="1"/>
    </xf>
    <xf numFmtId="41" fontId="43" fillId="36" borderId="65" xfId="1" applyFont="1" applyFill="1" applyBorder="1" applyAlignment="1" applyProtection="1">
      <alignment horizontal="center" vertical="center" shrinkToFit="1"/>
      <protection hidden="1"/>
    </xf>
    <xf numFmtId="0" fontId="41" fillId="37" borderId="60" xfId="0" applyFont="1" applyFill="1" applyBorder="1" applyAlignment="1" applyProtection="1">
      <alignment horizontal="center" vertical="center" wrapText="1"/>
      <protection hidden="1"/>
    </xf>
    <xf numFmtId="0" fontId="41" fillId="37" borderId="44" xfId="0" applyFont="1" applyFill="1" applyBorder="1" applyAlignment="1" applyProtection="1">
      <alignment horizontal="center" vertical="center" wrapText="1"/>
      <protection hidden="1"/>
    </xf>
    <xf numFmtId="0" fontId="41" fillId="37" borderId="36" xfId="0" applyFont="1" applyFill="1" applyBorder="1" applyAlignment="1" applyProtection="1">
      <alignment horizontal="center" vertical="center" wrapText="1"/>
      <protection hidden="1"/>
    </xf>
    <xf numFmtId="0" fontId="41" fillId="37" borderId="37" xfId="0" applyFont="1" applyFill="1" applyBorder="1" applyAlignment="1" applyProtection="1">
      <alignment horizontal="center" vertical="center" wrapText="1"/>
      <protection hidden="1"/>
    </xf>
    <xf numFmtId="0" fontId="41" fillId="0" borderId="70" xfId="0" applyFont="1" applyBorder="1" applyAlignment="1" applyProtection="1">
      <alignment horizontal="center" vertical="center" shrinkToFit="1"/>
      <protection hidden="1"/>
    </xf>
    <xf numFmtId="0" fontId="41" fillId="0" borderId="94" xfId="0" applyFont="1" applyBorder="1" applyAlignment="1" applyProtection="1">
      <alignment horizontal="center" vertical="center" shrinkToFit="1"/>
      <protection hidden="1"/>
    </xf>
    <xf numFmtId="41" fontId="41" fillId="37" borderId="50" xfId="0" applyNumberFormat="1" applyFont="1" applyFill="1" applyBorder="1" applyAlignment="1" applyProtection="1">
      <alignment horizontal="center" vertical="center" shrinkToFit="1"/>
      <protection hidden="1"/>
    </xf>
    <xf numFmtId="41" fontId="41" fillId="37" borderId="51" xfId="0" applyNumberFormat="1" applyFont="1" applyFill="1" applyBorder="1" applyAlignment="1" applyProtection="1">
      <alignment horizontal="center" vertical="center" shrinkToFit="1"/>
      <protection hidden="1"/>
    </xf>
    <xf numFmtId="41" fontId="41" fillId="37" borderId="95" xfId="0" applyNumberFormat="1" applyFont="1" applyFill="1" applyBorder="1" applyAlignment="1" applyProtection="1">
      <alignment horizontal="center" vertical="center" shrinkToFit="1"/>
      <protection hidden="1"/>
    </xf>
    <xf numFmtId="41" fontId="41" fillId="37" borderId="50" xfId="1" applyNumberFormat="1" applyFont="1" applyFill="1" applyBorder="1" applyAlignment="1" applyProtection="1">
      <alignment horizontal="center" vertical="center" shrinkToFit="1"/>
      <protection hidden="1"/>
    </xf>
    <xf numFmtId="41" fontId="41" fillId="37" borderId="51" xfId="1" applyNumberFormat="1" applyFont="1" applyFill="1" applyBorder="1" applyAlignment="1" applyProtection="1">
      <alignment horizontal="center" vertical="center" shrinkToFit="1"/>
      <protection hidden="1"/>
    </xf>
    <xf numFmtId="41" fontId="41" fillId="37" borderId="38" xfId="1" applyNumberFormat="1" applyFont="1" applyFill="1" applyBorder="1" applyAlignment="1" applyProtection="1">
      <alignment horizontal="center" vertical="center" shrinkToFit="1"/>
      <protection hidden="1"/>
    </xf>
    <xf numFmtId="41" fontId="5" fillId="37" borderId="50" xfId="1" applyFont="1" applyFill="1" applyBorder="1" applyAlignment="1" applyProtection="1">
      <alignment horizontal="center" vertical="center" shrinkToFit="1"/>
      <protection hidden="1"/>
    </xf>
    <xf numFmtId="41" fontId="5" fillId="37" borderId="51" xfId="1" applyFont="1" applyFill="1" applyBorder="1" applyAlignment="1" applyProtection="1">
      <alignment horizontal="center" vertical="center" shrinkToFit="1"/>
      <protection hidden="1"/>
    </xf>
    <xf numFmtId="41" fontId="5" fillId="37" borderId="38" xfId="1" applyFont="1" applyFill="1" applyBorder="1" applyAlignment="1" applyProtection="1">
      <alignment horizontal="center" vertical="center" shrinkToFit="1"/>
      <protection hidden="1"/>
    </xf>
    <xf numFmtId="41" fontId="41" fillId="37" borderId="52" xfId="0" applyNumberFormat="1" applyFont="1" applyFill="1" applyBorder="1" applyAlignment="1" applyProtection="1">
      <alignment horizontal="center" vertical="center" shrinkToFit="1"/>
      <protection hidden="1"/>
    </xf>
    <xf numFmtId="41" fontId="41" fillId="37" borderId="53" xfId="0" applyNumberFormat="1" applyFont="1" applyFill="1" applyBorder="1" applyAlignment="1" applyProtection="1">
      <alignment horizontal="center" vertical="center" shrinkToFit="1"/>
      <protection hidden="1"/>
    </xf>
    <xf numFmtId="41" fontId="41" fillId="37" borderId="72" xfId="0" applyNumberFormat="1" applyFont="1" applyFill="1" applyBorder="1" applyAlignment="1" applyProtection="1">
      <alignment horizontal="center" vertical="center"/>
      <protection hidden="1"/>
    </xf>
    <xf numFmtId="41" fontId="41" fillId="37" borderId="57" xfId="0" applyNumberFormat="1" applyFont="1" applyFill="1" applyBorder="1" applyAlignment="1" applyProtection="1">
      <alignment horizontal="center" vertical="center"/>
      <protection hidden="1"/>
    </xf>
    <xf numFmtId="41" fontId="41" fillId="37" borderId="58" xfId="0" applyNumberFormat="1" applyFont="1" applyFill="1" applyBorder="1" applyAlignment="1" applyProtection="1">
      <alignment horizontal="center" vertical="center"/>
      <protection hidden="1"/>
    </xf>
    <xf numFmtId="41" fontId="41" fillId="37" borderId="74" xfId="0" applyNumberFormat="1" applyFont="1" applyFill="1" applyBorder="1" applyAlignment="1" applyProtection="1">
      <alignment horizontal="center" vertical="center"/>
      <protection hidden="1"/>
    </xf>
    <xf numFmtId="41" fontId="41" fillId="37" borderId="0" xfId="0" applyNumberFormat="1" applyFont="1" applyFill="1" applyBorder="1" applyAlignment="1" applyProtection="1">
      <alignment horizontal="center" vertical="center"/>
      <protection hidden="1"/>
    </xf>
    <xf numFmtId="41" fontId="41" fillId="37" borderId="59" xfId="0" applyNumberFormat="1" applyFont="1" applyFill="1" applyBorder="1" applyAlignment="1" applyProtection="1">
      <alignment horizontal="center" vertical="center"/>
      <protection hidden="1"/>
    </xf>
    <xf numFmtId="41" fontId="41" fillId="37" borderId="62" xfId="0" applyNumberFormat="1" applyFont="1" applyFill="1" applyBorder="1" applyAlignment="1" applyProtection="1">
      <alignment horizontal="center" vertical="center"/>
      <protection hidden="1"/>
    </xf>
    <xf numFmtId="41" fontId="41" fillId="37" borderId="26" xfId="0" applyNumberFormat="1" applyFont="1" applyFill="1" applyBorder="1" applyAlignment="1" applyProtection="1">
      <alignment horizontal="center" vertical="center"/>
      <protection hidden="1"/>
    </xf>
    <xf numFmtId="41" fontId="41" fillId="37" borderId="61" xfId="0" applyNumberFormat="1" applyFont="1" applyFill="1" applyBorder="1" applyAlignment="1" applyProtection="1">
      <alignment horizontal="center" vertical="center"/>
      <protection hidden="1"/>
    </xf>
    <xf numFmtId="41" fontId="41" fillId="37" borderId="50" xfId="1" applyFont="1" applyFill="1" applyBorder="1" applyAlignment="1" applyProtection="1">
      <alignment horizontal="center" vertical="center" shrinkToFit="1"/>
      <protection hidden="1"/>
    </xf>
    <xf numFmtId="41" fontId="41" fillId="37" borderId="51" xfId="1" applyFont="1" applyFill="1" applyBorder="1" applyAlignment="1" applyProtection="1">
      <alignment horizontal="center" vertical="center" shrinkToFit="1"/>
      <protection hidden="1"/>
    </xf>
    <xf numFmtId="41" fontId="41" fillId="37" borderId="38" xfId="1" applyFont="1" applyFill="1" applyBorder="1" applyAlignment="1" applyProtection="1">
      <alignment horizontal="center" vertical="center" shrinkToFit="1"/>
      <protection hidden="1"/>
    </xf>
    <xf numFmtId="41" fontId="41" fillId="37" borderId="86" xfId="0" applyNumberFormat="1" applyFont="1" applyFill="1" applyBorder="1" applyAlignment="1" applyProtection="1">
      <alignment horizontal="left" vertical="center" shrinkToFit="1"/>
      <protection hidden="1"/>
    </xf>
    <xf numFmtId="41" fontId="41" fillId="37" borderId="63" xfId="0" applyNumberFormat="1" applyFont="1" applyFill="1" applyBorder="1" applyAlignment="1" applyProtection="1">
      <alignment horizontal="left" vertical="center" shrinkToFit="1"/>
      <protection hidden="1"/>
    </xf>
    <xf numFmtId="41" fontId="41" fillId="37" borderId="87" xfId="0" applyNumberFormat="1" applyFont="1" applyFill="1" applyBorder="1" applyAlignment="1" applyProtection="1">
      <alignment horizontal="left" vertical="center" shrinkToFit="1"/>
      <protection hidden="1"/>
    </xf>
    <xf numFmtId="41" fontId="41" fillId="37" borderId="64" xfId="0" applyNumberFormat="1" applyFont="1" applyFill="1" applyBorder="1" applyAlignment="1" applyProtection="1">
      <alignment horizontal="left" vertical="center" shrinkToFit="1"/>
      <protection hidden="1"/>
    </xf>
    <xf numFmtId="41" fontId="41" fillId="37" borderId="87" xfId="0" applyNumberFormat="1" applyFont="1" applyFill="1" applyBorder="1" applyAlignment="1" applyProtection="1">
      <alignment horizontal="left" vertical="center" wrapText="1" shrinkToFit="1"/>
      <protection hidden="1"/>
    </xf>
    <xf numFmtId="41" fontId="41" fillId="37" borderId="64" xfId="0" applyNumberFormat="1" applyFont="1" applyFill="1" applyBorder="1" applyAlignment="1" applyProtection="1">
      <alignment horizontal="left" vertical="center" wrapText="1" shrinkToFit="1"/>
      <protection hidden="1"/>
    </xf>
    <xf numFmtId="41" fontId="5" fillId="0" borderId="64" xfId="1" applyFont="1" applyFill="1" applyBorder="1" applyAlignment="1" applyProtection="1">
      <alignment horizontal="center" vertical="center" shrinkToFit="1"/>
      <protection hidden="1"/>
    </xf>
    <xf numFmtId="41" fontId="5" fillId="0" borderId="50" xfId="1" applyFont="1" applyFill="1" applyBorder="1" applyAlignment="1" applyProtection="1">
      <alignment horizontal="center" vertical="center" shrinkToFit="1"/>
      <protection hidden="1"/>
    </xf>
    <xf numFmtId="41" fontId="5" fillId="0" borderId="65" xfId="1" applyFont="1" applyFill="1" applyBorder="1" applyAlignment="1" applyProtection="1">
      <alignment horizontal="center" vertical="center" shrinkToFit="1"/>
      <protection hidden="1"/>
    </xf>
    <xf numFmtId="41" fontId="5" fillId="0" borderId="52" xfId="1" applyFont="1" applyFill="1" applyBorder="1" applyAlignment="1" applyProtection="1">
      <alignment horizontal="center" vertical="center" shrinkToFit="1"/>
      <protection hidden="1"/>
    </xf>
    <xf numFmtId="41" fontId="41" fillId="37" borderId="99" xfId="0" applyNumberFormat="1" applyFont="1" applyFill="1" applyBorder="1" applyAlignment="1" applyProtection="1">
      <alignment horizontal="left" vertical="center" wrapText="1" shrinkToFit="1"/>
      <protection hidden="1"/>
    </xf>
    <xf numFmtId="41" fontId="41" fillId="37" borderId="51" xfId="0" applyNumberFormat="1" applyFont="1" applyFill="1" applyBorder="1" applyAlignment="1" applyProtection="1">
      <alignment horizontal="left" vertical="center" wrapText="1" shrinkToFit="1"/>
      <protection hidden="1"/>
    </xf>
    <xf numFmtId="41" fontId="41" fillId="37" borderId="38" xfId="0" applyNumberFormat="1" applyFont="1" applyFill="1" applyBorder="1" applyAlignment="1" applyProtection="1">
      <alignment horizontal="left" vertical="center" wrapText="1" shrinkToFit="1"/>
      <protection hidden="1"/>
    </xf>
    <xf numFmtId="41" fontId="41" fillId="37" borderId="64" xfId="1" applyNumberFormat="1" applyFont="1" applyFill="1" applyBorder="1" applyAlignment="1" applyProtection="1">
      <alignment horizontal="center" vertical="center" shrinkToFit="1"/>
      <protection hidden="1"/>
    </xf>
    <xf numFmtId="0" fontId="41" fillId="38" borderId="46" xfId="0" applyFont="1" applyFill="1" applyBorder="1" applyAlignment="1" applyProtection="1">
      <alignment horizontal="center" vertical="center"/>
      <protection hidden="1"/>
    </xf>
    <xf numFmtId="0" fontId="41" fillId="38" borderId="47" xfId="0" applyFont="1" applyFill="1" applyBorder="1" applyAlignment="1" applyProtection="1">
      <alignment horizontal="center" vertical="center"/>
      <protection hidden="1"/>
    </xf>
    <xf numFmtId="0" fontId="41" fillId="38" borderId="51" xfId="0" applyFont="1" applyFill="1" applyBorder="1" applyAlignment="1" applyProtection="1">
      <alignment horizontal="center" vertical="center"/>
      <protection hidden="1"/>
    </xf>
    <xf numFmtId="0" fontId="41" fillId="38" borderId="38" xfId="0" applyFont="1" applyFill="1" applyBorder="1" applyAlignment="1" applyProtection="1">
      <alignment horizontal="center" vertical="center"/>
      <protection hidden="1"/>
    </xf>
    <xf numFmtId="0" fontId="19" fillId="38" borderId="53" xfId="0" applyFont="1" applyFill="1" applyBorder="1" applyAlignment="1" applyProtection="1">
      <alignment horizontal="center" vertical="center"/>
      <protection hidden="1"/>
    </xf>
    <xf numFmtId="0" fontId="19" fillId="38" borderId="54" xfId="0" applyFont="1" applyFill="1" applyBorder="1" applyAlignment="1" applyProtection="1">
      <alignment horizontal="center" vertical="center"/>
      <protection hidden="1"/>
    </xf>
    <xf numFmtId="0" fontId="41" fillId="0" borderId="44" xfId="0" applyFont="1" applyBorder="1" applyAlignment="1" applyProtection="1">
      <alignment horizontal="center" vertical="center" shrinkToFit="1"/>
      <protection hidden="1"/>
    </xf>
    <xf numFmtId="0" fontId="41" fillId="0" borderId="26" xfId="0" applyFont="1" applyBorder="1" applyAlignment="1" applyProtection="1">
      <alignment horizontal="center" vertical="center" shrinkToFit="1"/>
      <protection hidden="1"/>
    </xf>
    <xf numFmtId="180" fontId="5" fillId="36" borderId="67" xfId="1" applyNumberFormat="1" applyFont="1" applyFill="1" applyBorder="1" applyAlignment="1" applyProtection="1">
      <alignment horizontal="center" vertical="center" shrinkToFit="1"/>
      <protection hidden="1"/>
    </xf>
    <xf numFmtId="180" fontId="5" fillId="0" borderId="67" xfId="1" applyNumberFormat="1" applyFont="1" applyFill="1" applyBorder="1" applyAlignment="1" applyProtection="1">
      <alignment horizontal="center" vertical="center" shrinkToFit="1"/>
      <protection hidden="1"/>
    </xf>
    <xf numFmtId="0" fontId="41" fillId="0" borderId="45" xfId="0" applyFont="1" applyBorder="1" applyAlignment="1" applyProtection="1">
      <alignment horizontal="center" vertical="center"/>
      <protection hidden="1"/>
    </xf>
    <xf numFmtId="0" fontId="41" fillId="0" borderId="46" xfId="0" applyFont="1" applyBorder="1" applyAlignment="1" applyProtection="1">
      <alignment horizontal="center" vertical="center"/>
      <protection hidden="1"/>
    </xf>
    <xf numFmtId="0" fontId="44" fillId="36" borderId="50" xfId="0" applyFont="1" applyFill="1" applyBorder="1" applyAlignment="1" applyProtection="1">
      <alignment horizontal="center" vertical="center"/>
      <protection hidden="1"/>
    </xf>
    <xf numFmtId="0" fontId="44" fillId="36" borderId="51" xfId="0" applyFont="1" applyFill="1" applyBorder="1" applyAlignment="1" applyProtection="1">
      <alignment horizontal="center" vertical="center"/>
      <protection hidden="1"/>
    </xf>
    <xf numFmtId="41" fontId="41" fillId="0" borderId="50" xfId="0" applyNumberFormat="1" applyFont="1" applyBorder="1" applyAlignment="1" applyProtection="1">
      <alignment horizontal="center" vertical="center"/>
      <protection hidden="1"/>
    </xf>
    <xf numFmtId="41" fontId="41" fillId="0" borderId="51" xfId="0" applyNumberFormat="1" applyFont="1" applyBorder="1" applyAlignment="1" applyProtection="1">
      <alignment horizontal="center" vertical="center"/>
      <protection hidden="1"/>
    </xf>
    <xf numFmtId="41" fontId="41" fillId="0" borderId="52" xfId="0" applyNumberFormat="1" applyFont="1" applyBorder="1" applyAlignment="1" applyProtection="1">
      <alignment horizontal="center" vertical="center"/>
      <protection hidden="1"/>
    </xf>
    <xf numFmtId="41" fontId="41" fillId="0" borderId="53" xfId="0" applyNumberFormat="1" applyFont="1" applyBorder="1" applyAlignment="1" applyProtection="1">
      <alignment horizontal="center" vertical="center"/>
      <protection hidden="1"/>
    </xf>
    <xf numFmtId="0" fontId="19" fillId="37" borderId="52" xfId="0" applyFont="1" applyFill="1" applyBorder="1" applyAlignment="1" applyProtection="1">
      <alignment horizontal="left" vertical="center"/>
      <protection hidden="1"/>
    </xf>
    <xf numFmtId="0" fontId="19" fillId="37" borderId="53" xfId="0" applyFont="1" applyFill="1" applyBorder="1" applyAlignment="1" applyProtection="1">
      <alignment horizontal="left" vertical="center"/>
      <protection hidden="1"/>
    </xf>
    <xf numFmtId="0" fontId="19" fillId="37" borderId="54" xfId="0" applyFont="1" applyFill="1" applyBorder="1" applyAlignment="1" applyProtection="1">
      <alignment horizontal="left" vertical="center"/>
      <protection hidden="1"/>
    </xf>
    <xf numFmtId="0" fontId="45" fillId="38" borderId="26" xfId="0" applyFont="1" applyFill="1" applyBorder="1" applyAlignment="1" applyProtection="1">
      <alignment horizontal="center" vertical="center"/>
      <protection hidden="1"/>
    </xf>
    <xf numFmtId="0" fontId="46" fillId="38" borderId="26" xfId="0" applyFont="1" applyFill="1" applyBorder="1" applyAlignment="1" applyProtection="1">
      <alignment horizontal="center" vertical="center"/>
      <protection hidden="1"/>
    </xf>
    <xf numFmtId="41" fontId="41" fillId="37" borderId="52" xfId="1" applyFont="1" applyFill="1" applyBorder="1" applyAlignment="1" applyProtection="1">
      <alignment horizontal="center" vertical="center" shrinkToFit="1"/>
      <protection hidden="1"/>
    </xf>
    <xf numFmtId="41" fontId="41" fillId="37" borderId="53" xfId="1" applyFont="1" applyFill="1" applyBorder="1" applyAlignment="1" applyProtection="1">
      <alignment horizontal="center" vertical="center" shrinkToFit="1"/>
      <protection hidden="1"/>
    </xf>
    <xf numFmtId="41" fontId="41" fillId="37" borderId="54" xfId="1" applyFont="1" applyFill="1" applyBorder="1" applyAlignment="1" applyProtection="1">
      <alignment horizontal="center" vertical="center" shrinkToFit="1"/>
      <protection hidden="1"/>
    </xf>
    <xf numFmtId="41" fontId="19" fillId="37" borderId="52" xfId="1" applyFont="1" applyFill="1" applyBorder="1" applyAlignment="1" applyProtection="1">
      <alignment horizontal="center" vertical="center" shrinkToFit="1"/>
      <protection hidden="1"/>
    </xf>
    <xf numFmtId="41" fontId="19" fillId="37" borderId="53" xfId="1" applyFont="1" applyFill="1" applyBorder="1" applyAlignment="1" applyProtection="1">
      <alignment horizontal="center" vertical="center" shrinkToFit="1"/>
      <protection hidden="1"/>
    </xf>
    <xf numFmtId="41" fontId="19" fillId="37" borderId="54" xfId="1" applyFont="1" applyFill="1" applyBorder="1" applyAlignment="1" applyProtection="1">
      <alignment horizontal="center" vertical="center" shrinkToFit="1"/>
      <protection hidden="1"/>
    </xf>
    <xf numFmtId="0" fontId="19" fillId="0" borderId="44" xfId="0" applyFont="1" applyBorder="1" applyAlignment="1" applyProtection="1">
      <alignment horizontal="center" vertical="center" wrapText="1"/>
      <protection hidden="1"/>
    </xf>
    <xf numFmtId="0" fontId="19" fillId="0" borderId="55" xfId="0" applyFont="1" applyBorder="1" applyAlignment="1" applyProtection="1">
      <alignment horizontal="center" vertical="center" wrapText="1"/>
      <protection hidden="1"/>
    </xf>
    <xf numFmtId="0" fontId="19" fillId="0" borderId="0" xfId="0" applyFont="1" applyBorder="1" applyAlignment="1" applyProtection="1">
      <alignment horizontal="center" vertical="center" wrapText="1"/>
      <protection hidden="1"/>
    </xf>
    <xf numFmtId="0" fontId="19" fillId="0" borderId="59" xfId="0" applyFont="1" applyBorder="1" applyAlignment="1" applyProtection="1">
      <alignment horizontal="center" vertical="center" wrapText="1"/>
      <protection hidden="1"/>
    </xf>
    <xf numFmtId="0" fontId="19" fillId="0" borderId="26" xfId="0" applyFont="1" applyBorder="1" applyAlignment="1" applyProtection="1">
      <alignment horizontal="center" vertical="center" wrapText="1"/>
      <protection hidden="1"/>
    </xf>
    <xf numFmtId="0" fontId="19" fillId="0" borderId="61" xfId="0" applyFont="1" applyBorder="1" applyAlignment="1" applyProtection="1">
      <alignment horizontal="center" vertical="center" wrapText="1"/>
      <protection hidden="1"/>
    </xf>
    <xf numFmtId="0" fontId="19" fillId="37" borderId="60" xfId="0" applyFont="1" applyFill="1" applyBorder="1" applyAlignment="1" applyProtection="1">
      <alignment horizontal="center" vertical="center" shrinkToFit="1"/>
      <protection hidden="1"/>
    </xf>
    <xf numFmtId="0" fontId="19" fillId="37" borderId="55" xfId="0" applyFont="1" applyFill="1" applyBorder="1" applyAlignment="1" applyProtection="1">
      <alignment horizontal="center" vertical="center" shrinkToFit="1"/>
      <protection hidden="1"/>
    </xf>
    <xf numFmtId="0" fontId="19" fillId="37" borderId="36" xfId="0" applyFont="1" applyFill="1" applyBorder="1" applyAlignment="1" applyProtection="1">
      <alignment horizontal="center" vertical="center" shrinkToFit="1"/>
      <protection hidden="1"/>
    </xf>
    <xf numFmtId="0" fontId="19" fillId="37" borderId="56" xfId="0" applyFont="1" applyFill="1" applyBorder="1" applyAlignment="1" applyProtection="1">
      <alignment horizontal="center" vertical="center" shrinkToFit="1"/>
      <protection hidden="1"/>
    </xf>
    <xf numFmtId="0" fontId="19" fillId="37" borderId="45" xfId="0" applyFont="1" applyFill="1" applyBorder="1" applyAlignment="1" applyProtection="1">
      <alignment horizontal="center" vertical="center" shrinkToFit="1"/>
      <protection hidden="1"/>
    </xf>
    <xf numFmtId="0" fontId="19" fillId="37" borderId="46" xfId="0" applyFont="1" applyFill="1" applyBorder="1" applyAlignment="1" applyProtection="1">
      <alignment horizontal="center" vertical="center" shrinkToFit="1"/>
      <protection hidden="1"/>
    </xf>
    <xf numFmtId="0" fontId="19" fillId="37" borderId="47" xfId="0" applyFont="1" applyFill="1" applyBorder="1" applyAlignment="1" applyProtection="1">
      <alignment horizontal="center" vertical="center" shrinkToFit="1"/>
      <protection hidden="1"/>
    </xf>
    <xf numFmtId="0" fontId="19" fillId="37" borderId="50" xfId="0" applyFont="1" applyFill="1" applyBorder="1" applyAlignment="1" applyProtection="1">
      <alignment horizontal="center" vertical="center" shrinkToFit="1"/>
      <protection hidden="1"/>
    </xf>
    <xf numFmtId="0" fontId="19" fillId="37" borderId="51" xfId="0" applyFont="1" applyFill="1" applyBorder="1" applyAlignment="1" applyProtection="1">
      <alignment horizontal="center" vertical="center" shrinkToFit="1"/>
      <protection hidden="1"/>
    </xf>
    <xf numFmtId="0" fontId="19" fillId="37" borderId="38" xfId="0" applyFont="1" applyFill="1" applyBorder="1" applyAlignment="1" applyProtection="1">
      <alignment horizontal="center" vertical="center" shrinkToFit="1"/>
      <protection hidden="1"/>
    </xf>
    <xf numFmtId="0" fontId="41" fillId="37" borderId="50" xfId="0" applyFont="1" applyFill="1" applyBorder="1" applyAlignment="1" applyProtection="1">
      <alignment horizontal="center" vertical="center" shrinkToFit="1"/>
      <protection hidden="1"/>
    </xf>
    <xf numFmtId="0" fontId="41" fillId="37" borderId="51" xfId="0" applyFont="1" applyFill="1" applyBorder="1" applyAlignment="1" applyProtection="1">
      <alignment horizontal="center" vertical="center" shrinkToFit="1"/>
      <protection hidden="1"/>
    </xf>
    <xf numFmtId="0" fontId="41" fillId="37" borderId="38" xfId="0" applyFont="1" applyFill="1" applyBorder="1" applyAlignment="1" applyProtection="1">
      <alignment horizontal="center" vertical="center" shrinkToFit="1"/>
      <protection hidden="1"/>
    </xf>
    <xf numFmtId="41" fontId="5" fillId="37" borderId="52" xfId="1" applyFont="1" applyFill="1" applyBorder="1" applyAlignment="1" applyProtection="1">
      <alignment horizontal="center" vertical="center" shrinkToFit="1"/>
      <protection hidden="1"/>
    </xf>
    <xf numFmtId="41" fontId="5" fillId="37" borderId="53" xfId="1" applyFont="1" applyFill="1" applyBorder="1" applyAlignment="1" applyProtection="1">
      <alignment horizontal="center" vertical="center" shrinkToFit="1"/>
      <protection hidden="1"/>
    </xf>
    <xf numFmtId="41" fontId="5" fillId="37" borderId="54" xfId="1" applyFont="1" applyFill="1" applyBorder="1" applyAlignment="1" applyProtection="1">
      <alignment horizontal="center" vertical="center" shrinkToFit="1"/>
      <protection hidden="1"/>
    </xf>
    <xf numFmtId="41" fontId="41" fillId="37" borderId="97" xfId="0" applyNumberFormat="1" applyFont="1" applyFill="1" applyBorder="1" applyAlignment="1" applyProtection="1">
      <alignment horizontal="left" vertical="center" wrapText="1" shrinkToFit="1"/>
      <protection hidden="1"/>
    </xf>
    <xf numFmtId="41" fontId="41" fillId="37" borderId="53" xfId="0" applyNumberFormat="1" applyFont="1" applyFill="1" applyBorder="1" applyAlignment="1" applyProtection="1">
      <alignment horizontal="left" vertical="center" wrapText="1" shrinkToFit="1"/>
      <protection hidden="1"/>
    </xf>
    <xf numFmtId="41" fontId="41" fillId="37" borderId="54" xfId="0" applyNumberFormat="1" applyFont="1" applyFill="1" applyBorder="1" applyAlignment="1" applyProtection="1">
      <alignment horizontal="left" vertical="center" wrapText="1" shrinkToFit="1"/>
      <protection hidden="1"/>
    </xf>
    <xf numFmtId="41" fontId="41" fillId="37" borderId="52" xfId="1" applyNumberFormat="1" applyFont="1" applyFill="1" applyBorder="1" applyAlignment="1" applyProtection="1">
      <alignment horizontal="center" vertical="center" shrinkToFit="1"/>
      <protection hidden="1"/>
    </xf>
    <xf numFmtId="41" fontId="41" fillId="37" borderId="53" xfId="1" applyNumberFormat="1" applyFont="1" applyFill="1" applyBorder="1" applyAlignment="1" applyProtection="1">
      <alignment horizontal="center" vertical="center" shrinkToFit="1"/>
      <protection hidden="1"/>
    </xf>
    <xf numFmtId="41" fontId="41" fillId="37" borderId="98" xfId="1" applyNumberFormat="1" applyFont="1" applyFill="1" applyBorder="1" applyAlignment="1" applyProtection="1">
      <alignment horizontal="center" vertical="center" shrinkToFit="1"/>
      <protection hidden="1"/>
    </xf>
    <xf numFmtId="41" fontId="19" fillId="37" borderId="72" xfId="0" applyNumberFormat="1" applyFont="1" applyFill="1" applyBorder="1" applyAlignment="1" applyProtection="1">
      <alignment horizontal="center" vertical="center"/>
      <protection hidden="1"/>
    </xf>
    <xf numFmtId="41" fontId="19" fillId="37" borderId="58" xfId="0" applyNumberFormat="1" applyFont="1" applyFill="1" applyBorder="1" applyAlignment="1" applyProtection="1">
      <alignment horizontal="center" vertical="center"/>
      <protection hidden="1"/>
    </xf>
    <xf numFmtId="41" fontId="19" fillId="37" borderId="74" xfId="0" applyNumberFormat="1" applyFont="1" applyFill="1" applyBorder="1" applyAlignment="1" applyProtection="1">
      <alignment horizontal="center" vertical="center"/>
      <protection hidden="1"/>
    </xf>
    <xf numFmtId="41" fontId="19" fillId="37" borderId="59" xfId="0" applyNumberFormat="1" applyFont="1" applyFill="1" applyBorder="1" applyAlignment="1" applyProtection="1">
      <alignment horizontal="center" vertical="center"/>
      <protection hidden="1"/>
    </xf>
    <xf numFmtId="41" fontId="19" fillId="37" borderId="62" xfId="0" applyNumberFormat="1" applyFont="1" applyFill="1" applyBorder="1" applyAlignment="1" applyProtection="1">
      <alignment horizontal="center" vertical="center"/>
      <protection hidden="1"/>
    </xf>
    <xf numFmtId="41" fontId="19" fillId="37" borderId="61" xfId="0" applyNumberFormat="1" applyFont="1" applyFill="1" applyBorder="1" applyAlignment="1" applyProtection="1">
      <alignment horizontal="center" vertical="center"/>
      <protection hidden="1"/>
    </xf>
    <xf numFmtId="41" fontId="19" fillId="37" borderId="50" xfId="1" applyFont="1" applyFill="1" applyBorder="1" applyAlignment="1" applyProtection="1">
      <alignment horizontal="center" vertical="center" shrinkToFit="1"/>
      <protection hidden="1"/>
    </xf>
    <xf numFmtId="41" fontId="19" fillId="37" borderId="51" xfId="1" applyFont="1" applyFill="1" applyBorder="1" applyAlignment="1" applyProtection="1">
      <alignment horizontal="center" vertical="center" shrinkToFit="1"/>
      <protection hidden="1"/>
    </xf>
    <xf numFmtId="41" fontId="19" fillId="37" borderId="38" xfId="1" applyFont="1" applyFill="1" applyBorder="1" applyAlignment="1" applyProtection="1">
      <alignment horizontal="center" vertical="center" shrinkToFit="1"/>
      <protection hidden="1"/>
    </xf>
    <xf numFmtId="14" fontId="41" fillId="37" borderId="50" xfId="1" applyNumberFormat="1" applyFont="1" applyFill="1" applyBorder="1" applyAlignment="1" applyProtection="1">
      <alignment horizontal="center" vertical="center" shrinkToFit="1"/>
      <protection hidden="1"/>
    </xf>
    <xf numFmtId="14" fontId="41" fillId="37" borderId="38" xfId="1" applyNumberFormat="1" applyFont="1" applyFill="1" applyBorder="1" applyAlignment="1" applyProtection="1">
      <alignment horizontal="center" vertical="center" shrinkToFit="1"/>
      <protection hidden="1"/>
    </xf>
    <xf numFmtId="0" fontId="41" fillId="37" borderId="60" xfId="0" applyFont="1" applyFill="1" applyBorder="1" applyAlignment="1" applyProtection="1">
      <alignment horizontal="center" vertical="center" wrapText="1" shrinkToFit="1"/>
      <protection hidden="1"/>
    </xf>
    <xf numFmtId="0" fontId="41" fillId="37" borderId="44" xfId="0" applyFont="1" applyFill="1" applyBorder="1" applyAlignment="1" applyProtection="1">
      <alignment horizontal="center" vertical="center" wrapText="1" shrinkToFit="1"/>
      <protection hidden="1"/>
    </xf>
    <xf numFmtId="0" fontId="41" fillId="37" borderId="55" xfId="0" applyFont="1" applyFill="1" applyBorder="1" applyAlignment="1" applyProtection="1">
      <alignment horizontal="center" vertical="center" wrapText="1" shrinkToFit="1"/>
      <protection hidden="1"/>
    </xf>
    <xf numFmtId="0" fontId="41" fillId="37" borderId="36" xfId="0" applyFont="1" applyFill="1" applyBorder="1" applyAlignment="1" applyProtection="1">
      <alignment horizontal="center" vertical="center" wrapText="1" shrinkToFit="1"/>
      <protection hidden="1"/>
    </xf>
    <xf numFmtId="0" fontId="41" fillId="37" borderId="37" xfId="0" applyFont="1" applyFill="1" applyBorder="1" applyAlignment="1" applyProtection="1">
      <alignment horizontal="center" vertical="center" wrapText="1" shrinkToFit="1"/>
      <protection hidden="1"/>
    </xf>
    <xf numFmtId="0" fontId="41" fillId="37" borderId="56" xfId="0" applyFont="1" applyFill="1" applyBorder="1" applyAlignment="1" applyProtection="1">
      <alignment horizontal="center" vertical="center" wrapText="1" shrinkToFit="1"/>
      <protection hidden="1"/>
    </xf>
    <xf numFmtId="0" fontId="41" fillId="38" borderId="0" xfId="0" applyFont="1" applyFill="1" applyBorder="1" applyAlignment="1" applyProtection="1">
      <alignment horizontal="right" vertical="center"/>
      <protection hidden="1"/>
    </xf>
    <xf numFmtId="0" fontId="18" fillId="37" borderId="37" xfId="0" applyFont="1" applyFill="1" applyBorder="1" applyAlignment="1" applyProtection="1">
      <alignment horizontal="center" vertical="center"/>
      <protection hidden="1"/>
    </xf>
    <xf numFmtId="0" fontId="18" fillId="37" borderId="56" xfId="0" applyFont="1" applyFill="1" applyBorder="1" applyAlignment="1" applyProtection="1">
      <alignment horizontal="center" vertical="center"/>
      <protection hidden="1"/>
    </xf>
    <xf numFmtId="0" fontId="18" fillId="37" borderId="51" xfId="0" applyFont="1" applyFill="1" applyBorder="1" applyAlignment="1" applyProtection="1">
      <alignment horizontal="left" vertical="center"/>
      <protection hidden="1"/>
    </xf>
    <xf numFmtId="0" fontId="18" fillId="37" borderId="38" xfId="0" applyFont="1" applyFill="1" applyBorder="1" applyAlignment="1" applyProtection="1">
      <alignment horizontal="left" vertical="center"/>
      <protection hidden="1"/>
    </xf>
    <xf numFmtId="41" fontId="5" fillId="37" borderId="50" xfId="1" applyNumberFormat="1" applyFont="1" applyFill="1" applyBorder="1" applyAlignment="1" applyProtection="1">
      <alignment horizontal="center" vertical="center"/>
      <protection hidden="1"/>
    </xf>
    <xf numFmtId="41" fontId="5" fillId="37" borderId="51" xfId="1" applyNumberFormat="1" applyFont="1" applyFill="1" applyBorder="1" applyAlignment="1" applyProtection="1">
      <alignment horizontal="center" vertical="center"/>
      <protection hidden="1"/>
    </xf>
    <xf numFmtId="41" fontId="5" fillId="37" borderId="52" xfId="1" applyNumberFormat="1" applyFont="1" applyFill="1" applyBorder="1" applyAlignment="1" applyProtection="1">
      <alignment horizontal="center" vertical="center"/>
      <protection hidden="1"/>
    </xf>
    <xf numFmtId="41" fontId="5" fillId="37" borderId="53" xfId="1" applyNumberFormat="1" applyFont="1" applyFill="1" applyBorder="1" applyAlignment="1" applyProtection="1">
      <alignment horizontal="center" vertical="center"/>
      <protection hidden="1"/>
    </xf>
    <xf numFmtId="0" fontId="5" fillId="37" borderId="36" xfId="0" applyFont="1" applyFill="1" applyBorder="1" applyAlignment="1" applyProtection="1">
      <alignment horizontal="center" vertical="center"/>
      <protection hidden="1"/>
    </xf>
    <xf numFmtId="0" fontId="5" fillId="37" borderId="37" xfId="0" applyFont="1" applyFill="1" applyBorder="1" applyAlignment="1" applyProtection="1">
      <alignment horizontal="center" vertical="center"/>
      <protection hidden="1"/>
    </xf>
    <xf numFmtId="0" fontId="5" fillId="37" borderId="56" xfId="0" applyFont="1" applyFill="1" applyBorder="1" applyAlignment="1" applyProtection="1">
      <alignment horizontal="center" vertical="center"/>
      <protection hidden="1"/>
    </xf>
    <xf numFmtId="186" fontId="19" fillId="38" borderId="0" xfId="0" applyNumberFormat="1" applyFont="1" applyFill="1" applyBorder="1" applyAlignment="1" applyProtection="1">
      <alignment horizontal="right" vertical="center"/>
      <protection hidden="1"/>
    </xf>
    <xf numFmtId="41" fontId="5" fillId="37" borderId="50" xfId="1" applyNumberFormat="1" applyFont="1" applyFill="1" applyBorder="1" applyAlignment="1" applyProtection="1">
      <alignment horizontal="right" vertical="center"/>
      <protection hidden="1"/>
    </xf>
    <xf numFmtId="41" fontId="5" fillId="37" borderId="51" xfId="1" applyNumberFormat="1" applyFont="1" applyFill="1" applyBorder="1" applyAlignment="1" applyProtection="1">
      <alignment horizontal="right" vertical="center"/>
      <protection hidden="1"/>
    </xf>
    <xf numFmtId="41" fontId="5" fillId="37" borderId="38" xfId="1" applyNumberFormat="1" applyFont="1" applyFill="1" applyBorder="1" applyAlignment="1" applyProtection="1">
      <alignment horizontal="right" vertical="center"/>
      <protection hidden="1"/>
    </xf>
    <xf numFmtId="41" fontId="5" fillId="37" borderId="52" xfId="1" applyNumberFormat="1" applyFont="1" applyFill="1" applyBorder="1" applyAlignment="1" applyProtection="1">
      <alignment horizontal="right" vertical="center"/>
      <protection hidden="1"/>
    </xf>
    <xf numFmtId="41" fontId="5" fillId="37" borderId="53" xfId="1" applyNumberFormat="1" applyFont="1" applyFill="1" applyBorder="1" applyAlignment="1" applyProtection="1">
      <alignment horizontal="right" vertical="center"/>
      <protection hidden="1"/>
    </xf>
    <xf numFmtId="41" fontId="5" fillId="37" borderId="54" xfId="1" applyNumberFormat="1" applyFont="1" applyFill="1" applyBorder="1" applyAlignment="1" applyProtection="1">
      <alignment horizontal="right" vertical="center"/>
      <protection hidden="1"/>
    </xf>
    <xf numFmtId="0" fontId="18" fillId="37" borderId="53" xfId="0" applyFont="1" applyFill="1" applyBorder="1" applyAlignment="1" applyProtection="1">
      <alignment horizontal="left" vertical="center"/>
      <protection hidden="1"/>
    </xf>
    <xf numFmtId="0" fontId="18" fillId="37" borderId="54" xfId="0" applyFont="1" applyFill="1" applyBorder="1" applyAlignment="1" applyProtection="1">
      <alignment horizontal="left" vertical="center"/>
      <protection hidden="1"/>
    </xf>
    <xf numFmtId="14" fontId="19" fillId="0" borderId="104" xfId="0" applyNumberFormat="1" applyFont="1" applyFill="1" applyBorder="1" applyAlignment="1" applyProtection="1">
      <alignment horizontal="center" vertical="center"/>
      <protection hidden="1"/>
    </xf>
    <xf numFmtId="0" fontId="41" fillId="0" borderId="94" xfId="0" applyFont="1" applyBorder="1" applyAlignment="1" applyProtection="1">
      <alignment horizontal="center" vertical="center"/>
      <protection hidden="1"/>
    </xf>
    <xf numFmtId="41" fontId="5" fillId="0" borderId="63" xfId="0" applyNumberFormat="1" applyFont="1" applyFill="1" applyBorder="1" applyAlignment="1" applyProtection="1">
      <alignment horizontal="center" vertical="center" shrinkToFit="1"/>
      <protection hidden="1"/>
    </xf>
    <xf numFmtId="41" fontId="5" fillId="0" borderId="45" xfId="0" applyNumberFormat="1" applyFont="1" applyFill="1" applyBorder="1" applyAlignment="1" applyProtection="1">
      <alignment horizontal="center" vertical="center" shrinkToFit="1"/>
      <protection hidden="1"/>
    </xf>
    <xf numFmtId="41" fontId="5" fillId="0" borderId="64" xfId="0" applyNumberFormat="1" applyFont="1" applyFill="1" applyBorder="1" applyAlignment="1" applyProtection="1">
      <alignment horizontal="center" vertical="center" shrinkToFit="1"/>
      <protection hidden="1"/>
    </xf>
    <xf numFmtId="41" fontId="5" fillId="0" borderId="50" xfId="0" applyNumberFormat="1" applyFont="1" applyFill="1" applyBorder="1" applyAlignment="1" applyProtection="1">
      <alignment horizontal="center" vertical="center" shrinkToFit="1"/>
      <protection hidden="1"/>
    </xf>
    <xf numFmtId="181" fontId="5" fillId="0" borderId="104" xfId="0" applyNumberFormat="1" applyFont="1" applyFill="1" applyBorder="1" applyAlignment="1" applyProtection="1">
      <alignment horizontal="center" vertical="center"/>
      <protection hidden="1"/>
    </xf>
    <xf numFmtId="0" fontId="41" fillId="0" borderId="75" xfId="0" applyFont="1" applyBorder="1" applyAlignment="1" applyProtection="1">
      <alignment horizontal="center" vertical="center"/>
      <protection hidden="1"/>
    </xf>
    <xf numFmtId="0" fontId="41" fillId="0" borderId="44" xfId="0" applyFont="1" applyBorder="1" applyAlignment="1" applyProtection="1">
      <alignment horizontal="center" vertical="center"/>
      <protection hidden="1"/>
    </xf>
    <xf numFmtId="41" fontId="41" fillId="37" borderId="87" xfId="1" applyNumberFormat="1" applyFont="1" applyFill="1" applyBorder="1" applyAlignment="1" applyProtection="1">
      <alignment horizontal="left" vertical="center" shrinkToFit="1"/>
      <protection hidden="1"/>
    </xf>
    <xf numFmtId="41" fontId="41" fillId="37" borderId="64" xfId="1" applyNumberFormat="1" applyFont="1" applyFill="1" applyBorder="1" applyAlignment="1" applyProtection="1">
      <alignment horizontal="left" vertical="center" shrinkToFit="1"/>
      <protection hidden="1"/>
    </xf>
    <xf numFmtId="0" fontId="41" fillId="37" borderId="85" xfId="0" applyFont="1" applyFill="1" applyBorder="1" applyAlignment="1" applyProtection="1">
      <alignment horizontal="center" vertical="center" shrinkToFit="1"/>
      <protection hidden="1"/>
    </xf>
    <xf numFmtId="0" fontId="41" fillId="37" borderId="73" xfId="0" applyFont="1" applyFill="1" applyBorder="1" applyAlignment="1" applyProtection="1">
      <alignment horizontal="center" vertical="center" shrinkToFit="1"/>
      <protection hidden="1"/>
    </xf>
    <xf numFmtId="181" fontId="41" fillId="0" borderId="67" xfId="0" applyNumberFormat="1" applyFont="1" applyFill="1" applyBorder="1" applyAlignment="1" applyProtection="1">
      <alignment horizontal="center" vertical="center"/>
      <protection hidden="1"/>
    </xf>
    <xf numFmtId="181" fontId="41" fillId="0" borderId="104" xfId="0" applyNumberFormat="1" applyFont="1" applyFill="1" applyBorder="1" applyAlignment="1" applyProtection="1">
      <alignment horizontal="center" vertical="center"/>
      <protection hidden="1"/>
    </xf>
    <xf numFmtId="0" fontId="19" fillId="0" borderId="66" xfId="0" applyFont="1" applyBorder="1" applyAlignment="1" applyProtection="1">
      <alignment horizontal="center" vertical="center" shrinkToFit="1"/>
      <protection hidden="1"/>
    </xf>
    <xf numFmtId="180" fontId="5" fillId="0" borderId="68" xfId="1" applyNumberFormat="1" applyFont="1" applyFill="1" applyBorder="1" applyAlignment="1" applyProtection="1">
      <alignment horizontal="center" vertical="center" shrinkToFit="1"/>
      <protection hidden="1"/>
    </xf>
    <xf numFmtId="14" fontId="41" fillId="0" borderId="67" xfId="0" applyNumberFormat="1" applyFont="1" applyFill="1" applyBorder="1" applyAlignment="1" applyProtection="1">
      <alignment horizontal="center" vertical="center"/>
      <protection hidden="1"/>
    </xf>
    <xf numFmtId="41" fontId="41" fillId="37" borderId="64" xfId="0" applyNumberFormat="1" applyFont="1" applyFill="1" applyBorder="1" applyAlignment="1" applyProtection="1">
      <alignment horizontal="center" vertical="center" shrinkToFit="1"/>
      <protection hidden="1"/>
    </xf>
    <xf numFmtId="0" fontId="41" fillId="37" borderId="64" xfId="0" applyFont="1" applyFill="1" applyBorder="1" applyAlignment="1" applyProtection="1">
      <alignment horizontal="center" vertical="center" shrinkToFit="1"/>
      <protection hidden="1"/>
    </xf>
    <xf numFmtId="41" fontId="41" fillId="37" borderId="65" xfId="0" applyNumberFormat="1" applyFont="1" applyFill="1" applyBorder="1" applyAlignment="1" applyProtection="1">
      <alignment horizontal="center" vertical="center" shrinkToFit="1"/>
      <protection hidden="1"/>
    </xf>
    <xf numFmtId="180" fontId="5" fillId="0" borderId="104" xfId="1" applyNumberFormat="1" applyFont="1" applyFill="1" applyBorder="1" applyAlignment="1" applyProtection="1">
      <alignment horizontal="center" vertical="center" shrinkToFit="1"/>
      <protection hidden="1"/>
    </xf>
    <xf numFmtId="180" fontId="5" fillId="0" borderId="83" xfId="1" applyNumberFormat="1" applyFont="1" applyFill="1" applyBorder="1" applyAlignment="1" applyProtection="1">
      <alignment horizontal="center" vertical="center" shrinkToFit="1"/>
      <protection hidden="1"/>
    </xf>
    <xf numFmtId="41" fontId="41" fillId="37" borderId="89" xfId="0" applyNumberFormat="1" applyFont="1" applyFill="1" applyBorder="1" applyAlignment="1" applyProtection="1">
      <alignment horizontal="left" wrapText="1" shrinkToFit="1"/>
      <protection hidden="1"/>
    </xf>
    <xf numFmtId="41" fontId="41" fillId="37" borderId="57" xfId="0" applyNumberFormat="1" applyFont="1" applyFill="1" applyBorder="1" applyAlignment="1" applyProtection="1">
      <alignment horizontal="left" shrinkToFit="1"/>
      <protection hidden="1"/>
    </xf>
    <xf numFmtId="41" fontId="41" fillId="37" borderId="58" xfId="0" applyNumberFormat="1" applyFont="1" applyFill="1" applyBorder="1" applyAlignment="1" applyProtection="1">
      <alignment horizontal="left" shrinkToFit="1"/>
      <protection hidden="1"/>
    </xf>
    <xf numFmtId="41" fontId="41" fillId="37" borderId="88" xfId="0" applyNumberFormat="1" applyFont="1" applyFill="1" applyBorder="1" applyAlignment="1" applyProtection="1">
      <alignment horizontal="left" vertical="center" shrinkToFit="1"/>
      <protection hidden="1"/>
    </xf>
    <xf numFmtId="41" fontId="41" fillId="37" borderId="65" xfId="0" applyNumberFormat="1" applyFont="1" applyFill="1" applyBorder="1" applyAlignment="1" applyProtection="1">
      <alignment horizontal="left" vertical="center" shrinkToFit="1"/>
      <protection hidden="1"/>
    </xf>
    <xf numFmtId="0" fontId="19" fillId="0" borderId="45" xfId="0" applyFont="1" applyBorder="1" applyAlignment="1" applyProtection="1">
      <alignment horizontal="center" vertical="center"/>
      <protection hidden="1"/>
    </xf>
    <xf numFmtId="0" fontId="19" fillId="0" borderId="46" xfId="0" applyFont="1" applyBorder="1" applyAlignment="1" applyProtection="1">
      <alignment horizontal="center" vertical="center"/>
      <protection hidden="1"/>
    </xf>
    <xf numFmtId="0" fontId="19" fillId="0" borderId="47" xfId="0" applyFont="1" applyBorder="1" applyAlignment="1" applyProtection="1">
      <alignment horizontal="center" vertical="center"/>
      <protection hidden="1"/>
    </xf>
    <xf numFmtId="0" fontId="41" fillId="0" borderId="47" xfId="0" applyFont="1" applyBorder="1" applyAlignment="1" applyProtection="1">
      <alignment horizontal="center" vertical="center"/>
      <protection hidden="1"/>
    </xf>
    <xf numFmtId="0" fontId="19" fillId="0" borderId="50" xfId="0" applyFont="1" applyBorder="1" applyAlignment="1" applyProtection="1">
      <alignment horizontal="left" vertical="center"/>
      <protection hidden="1"/>
    </xf>
    <xf numFmtId="0" fontId="19" fillId="0" borderId="51" xfId="0" applyFont="1" applyBorder="1" applyAlignment="1" applyProtection="1">
      <alignment horizontal="left" vertical="center"/>
      <protection hidden="1"/>
    </xf>
    <xf numFmtId="0" fontId="19" fillId="0" borderId="38" xfId="0" applyFont="1" applyBorder="1" applyAlignment="1" applyProtection="1">
      <alignment horizontal="left" vertical="center"/>
      <protection hidden="1"/>
    </xf>
    <xf numFmtId="0" fontId="41" fillId="0" borderId="50" xfId="0" applyFont="1" applyBorder="1" applyAlignment="1" applyProtection="1">
      <alignment horizontal="center" vertical="center" shrinkToFit="1"/>
      <protection hidden="1"/>
    </xf>
    <xf numFmtId="0" fontId="41" fillId="0" borderId="51" xfId="0" applyFont="1" applyBorder="1" applyAlignment="1" applyProtection="1">
      <alignment horizontal="center" vertical="center" shrinkToFit="1"/>
      <protection hidden="1"/>
    </xf>
    <xf numFmtId="0" fontId="41" fillId="0" borderId="38" xfId="0" applyFont="1" applyBorder="1" applyAlignment="1" applyProtection="1">
      <alignment horizontal="center" vertical="center" shrinkToFit="1"/>
      <protection hidden="1"/>
    </xf>
    <xf numFmtId="41" fontId="41" fillId="0" borderId="38" xfId="0" applyNumberFormat="1" applyFont="1" applyBorder="1" applyAlignment="1" applyProtection="1">
      <alignment horizontal="center" vertical="center"/>
      <protection hidden="1"/>
    </xf>
    <xf numFmtId="0" fontId="19" fillId="0" borderId="52" xfId="0" applyFont="1" applyBorder="1" applyAlignment="1" applyProtection="1">
      <alignment horizontal="left" vertical="center"/>
      <protection hidden="1"/>
    </xf>
    <xf numFmtId="0" fontId="19" fillId="0" borderId="53" xfId="0" applyFont="1" applyBorder="1" applyAlignment="1" applyProtection="1">
      <alignment horizontal="left" vertical="center"/>
      <protection hidden="1"/>
    </xf>
    <xf numFmtId="0" fontId="19" fillId="0" borderId="54" xfId="0" applyFont="1" applyBorder="1" applyAlignment="1" applyProtection="1">
      <alignment horizontal="left" vertical="center"/>
      <protection hidden="1"/>
    </xf>
    <xf numFmtId="41" fontId="41" fillId="0" borderId="54" xfId="0" applyNumberFormat="1" applyFont="1" applyBorder="1" applyAlignment="1" applyProtection="1">
      <alignment horizontal="center" vertical="center"/>
      <protection hidden="1"/>
    </xf>
    <xf numFmtId="0" fontId="41" fillId="0" borderId="50" xfId="0" applyFont="1" applyBorder="1" applyAlignment="1" applyProtection="1">
      <alignment horizontal="center" vertical="center"/>
      <protection hidden="1"/>
    </xf>
    <xf numFmtId="0" fontId="41" fillId="0" borderId="51" xfId="0" applyFont="1" applyBorder="1" applyAlignment="1" applyProtection="1">
      <alignment horizontal="center" vertical="center"/>
      <protection hidden="1"/>
    </xf>
    <xf numFmtId="0" fontId="41" fillId="0" borderId="38" xfId="0" applyFont="1" applyBorder="1" applyAlignment="1" applyProtection="1">
      <alignment horizontal="center" vertical="center"/>
      <protection hidden="1"/>
    </xf>
    <xf numFmtId="41" fontId="41" fillId="0" borderId="50" xfId="0" applyNumberFormat="1" applyFont="1" applyFill="1" applyBorder="1" applyAlignment="1" applyProtection="1">
      <alignment horizontal="center" vertical="center"/>
      <protection hidden="1"/>
    </xf>
    <xf numFmtId="41" fontId="41" fillId="0" borderId="51" xfId="0" applyNumberFormat="1" applyFont="1" applyFill="1" applyBorder="1" applyAlignment="1" applyProtection="1">
      <alignment horizontal="center" vertical="center"/>
      <protection hidden="1"/>
    </xf>
    <xf numFmtId="41" fontId="41" fillId="0" borderId="38" xfId="0" applyNumberFormat="1" applyFont="1" applyFill="1" applyBorder="1" applyAlignment="1" applyProtection="1">
      <alignment horizontal="center" vertical="center"/>
      <protection hidden="1"/>
    </xf>
    <xf numFmtId="0" fontId="19" fillId="38" borderId="48" xfId="0" applyFont="1" applyFill="1" applyBorder="1" applyAlignment="1" applyProtection="1">
      <alignment horizontal="left" vertical="center"/>
      <protection hidden="1"/>
    </xf>
    <xf numFmtId="0" fontId="19" fillId="38" borderId="49" xfId="0" applyFont="1" applyFill="1" applyBorder="1" applyAlignment="1" applyProtection="1">
      <alignment horizontal="left" vertical="center"/>
      <protection hidden="1"/>
    </xf>
    <xf numFmtId="0" fontId="19" fillId="38" borderId="48" xfId="0" applyFont="1" applyFill="1" applyBorder="1" applyAlignment="1" applyProtection="1">
      <alignment horizontal="center" vertical="center"/>
      <protection hidden="1"/>
    </xf>
    <xf numFmtId="0" fontId="19" fillId="38" borderId="49" xfId="0" applyFont="1" applyFill="1" applyBorder="1" applyAlignment="1" applyProtection="1">
      <alignment horizontal="center" vertical="center"/>
      <protection hidden="1"/>
    </xf>
    <xf numFmtId="0" fontId="58" fillId="38" borderId="0" xfId="0" applyFont="1" applyFill="1" applyBorder="1" applyAlignment="1" applyProtection="1">
      <alignment horizontal="center" vertical="center"/>
      <protection hidden="1"/>
    </xf>
    <xf numFmtId="0" fontId="19" fillId="38" borderId="0" xfId="0" applyFont="1" applyFill="1" applyBorder="1" applyAlignment="1" applyProtection="1">
      <alignment horizontal="center" vertical="center"/>
      <protection hidden="1"/>
    </xf>
    <xf numFmtId="180" fontId="19" fillId="0" borderId="50" xfId="0" applyNumberFormat="1" applyFont="1" applyBorder="1" applyAlignment="1" applyProtection="1">
      <alignment horizontal="center" vertical="center"/>
      <protection hidden="1"/>
    </xf>
    <xf numFmtId="180" fontId="19" fillId="0" borderId="51" xfId="0" applyNumberFormat="1" applyFont="1" applyBorder="1" applyAlignment="1" applyProtection="1">
      <alignment horizontal="center" vertical="center"/>
      <protection hidden="1"/>
    </xf>
    <xf numFmtId="180" fontId="19" fillId="0" borderId="38" xfId="0" applyNumberFormat="1" applyFont="1" applyBorder="1" applyAlignment="1" applyProtection="1">
      <alignment horizontal="center" vertical="center"/>
      <protection hidden="1"/>
    </xf>
    <xf numFmtId="180" fontId="41" fillId="0" borderId="50" xfId="0" applyNumberFormat="1" applyFont="1" applyBorder="1" applyAlignment="1" applyProtection="1">
      <alignment horizontal="center" vertical="center" shrinkToFit="1"/>
      <protection hidden="1"/>
    </xf>
    <xf numFmtId="180" fontId="41" fillId="0" borderId="51" xfId="0" applyNumberFormat="1" applyFont="1" applyBorder="1" applyAlignment="1" applyProtection="1">
      <alignment horizontal="center" vertical="center" shrinkToFit="1"/>
      <protection hidden="1"/>
    </xf>
    <xf numFmtId="0" fontId="41" fillId="0" borderId="45" xfId="0" applyFont="1" applyFill="1" applyBorder="1" applyAlignment="1" applyProtection="1">
      <alignment horizontal="center" vertical="center" shrinkToFit="1"/>
      <protection hidden="1"/>
    </xf>
    <xf numFmtId="0" fontId="41" fillId="0" borderId="46" xfId="0" applyFont="1" applyFill="1" applyBorder="1" applyAlignment="1" applyProtection="1">
      <alignment horizontal="center" vertical="center" shrinkToFit="1"/>
      <protection hidden="1"/>
    </xf>
    <xf numFmtId="0" fontId="19" fillId="0" borderId="37" xfId="0" applyFont="1" applyBorder="1" applyAlignment="1" applyProtection="1">
      <alignment horizontal="center" vertical="center" wrapText="1"/>
      <protection hidden="1"/>
    </xf>
    <xf numFmtId="0" fontId="19" fillId="0" borderId="56" xfId="0" applyFont="1" applyBorder="1" applyAlignment="1" applyProtection="1">
      <alignment horizontal="center" vertical="center" wrapText="1"/>
      <protection hidden="1"/>
    </xf>
    <xf numFmtId="0" fontId="19" fillId="0" borderId="45" xfId="0" applyFont="1" applyBorder="1" applyAlignment="1" applyProtection="1">
      <alignment horizontal="left" vertical="center"/>
      <protection hidden="1"/>
    </xf>
    <xf numFmtId="0" fontId="19" fillId="0" borderId="46" xfId="0" applyFont="1" applyBorder="1" applyAlignment="1" applyProtection="1">
      <alignment horizontal="left" vertical="center"/>
      <protection hidden="1"/>
    </xf>
    <xf numFmtId="0" fontId="19" fillId="0" borderId="47" xfId="0" applyFont="1" applyBorder="1" applyAlignment="1" applyProtection="1">
      <alignment horizontal="left" vertical="center"/>
      <protection hidden="1"/>
    </xf>
    <xf numFmtId="0" fontId="41" fillId="0" borderId="45" xfId="0" applyFont="1" applyBorder="1" applyAlignment="1" applyProtection="1">
      <alignment horizontal="center" vertical="center" shrinkToFit="1"/>
      <protection hidden="1"/>
    </xf>
    <xf numFmtId="0" fontId="41" fillId="0" borderId="46" xfId="0" applyFont="1" applyBorder="1" applyAlignment="1" applyProtection="1">
      <alignment horizontal="center" vertical="center" shrinkToFit="1"/>
      <protection hidden="1"/>
    </xf>
    <xf numFmtId="0" fontId="41" fillId="0" borderId="47" xfId="0" applyFont="1" applyBorder="1" applyAlignment="1" applyProtection="1">
      <alignment horizontal="center" vertical="center" shrinkToFit="1"/>
      <protection hidden="1"/>
    </xf>
    <xf numFmtId="0" fontId="19" fillId="37" borderId="50" xfId="0" applyFont="1" applyFill="1" applyBorder="1" applyAlignment="1" applyProtection="1">
      <alignment horizontal="left" vertical="center"/>
      <protection hidden="1"/>
    </xf>
    <xf numFmtId="0" fontId="19" fillId="37" borderId="51" xfId="0" applyFont="1" applyFill="1" applyBorder="1" applyAlignment="1" applyProtection="1">
      <alignment horizontal="left" vertical="center"/>
      <protection hidden="1"/>
    </xf>
    <xf numFmtId="0" fontId="19" fillId="37" borderId="38" xfId="0" applyFont="1" applyFill="1" applyBorder="1" applyAlignment="1" applyProtection="1">
      <alignment horizontal="left" vertical="center"/>
      <protection hidden="1"/>
    </xf>
    <xf numFmtId="0" fontId="19" fillId="0" borderId="80" xfId="0" applyFont="1" applyBorder="1" applyAlignment="1" applyProtection="1">
      <alignment horizontal="center" vertical="center" wrapText="1"/>
      <protection hidden="1"/>
    </xf>
    <xf numFmtId="0" fontId="19" fillId="0" borderId="81" xfId="0" applyFont="1" applyBorder="1" applyAlignment="1" applyProtection="1">
      <alignment horizontal="center" vertical="center" wrapText="1"/>
      <protection hidden="1"/>
    </xf>
    <xf numFmtId="0" fontId="19" fillId="0" borderId="82" xfId="0" applyFont="1" applyBorder="1" applyAlignment="1" applyProtection="1">
      <alignment horizontal="center" vertical="center" wrapText="1"/>
      <protection hidden="1"/>
    </xf>
    <xf numFmtId="0" fontId="19" fillId="0" borderId="57" xfId="0" applyFont="1" applyBorder="1" applyAlignment="1" applyProtection="1">
      <alignment horizontal="center" vertical="center"/>
      <protection hidden="1"/>
    </xf>
    <xf numFmtId="0" fontId="19" fillId="0" borderId="58" xfId="0" applyFont="1" applyBorder="1" applyAlignment="1" applyProtection="1">
      <alignment horizontal="center"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0" fontId="19" fillId="0" borderId="59" xfId="0" applyFont="1" applyBorder="1" applyAlignment="1" applyProtection="1">
      <alignment horizontal="center" vertical="center"/>
      <protection hidden="1"/>
    </xf>
    <xf numFmtId="0" fontId="19" fillId="0" borderId="26" xfId="0" applyFont="1" applyBorder="1" applyAlignment="1" applyProtection="1">
      <alignment horizontal="center" vertical="center"/>
      <protection hidden="1"/>
    </xf>
    <xf numFmtId="0" fontId="19" fillId="0" borderId="61" xfId="0" applyFont="1" applyBorder="1" applyAlignment="1" applyProtection="1">
      <alignment horizontal="center" vertical="center"/>
      <protection hidden="1"/>
    </xf>
    <xf numFmtId="0" fontId="42" fillId="0" borderId="50" xfId="0" applyFont="1" applyBorder="1" applyAlignment="1" applyProtection="1">
      <alignment horizontal="center" vertical="center" shrinkToFit="1"/>
      <protection hidden="1"/>
    </xf>
    <xf numFmtId="0" fontId="42" fillId="0" borderId="51" xfId="0" applyFont="1" applyBorder="1" applyAlignment="1" applyProtection="1">
      <alignment horizontal="center" vertical="center" shrinkToFit="1"/>
      <protection hidden="1"/>
    </xf>
    <xf numFmtId="0" fontId="42" fillId="0" borderId="38" xfId="0" applyFont="1" applyBorder="1" applyAlignment="1" applyProtection="1">
      <alignment horizontal="center" vertical="center" shrinkToFit="1"/>
      <protection hidden="1"/>
    </xf>
    <xf numFmtId="185" fontId="42" fillId="0" borderId="50" xfId="0" applyNumberFormat="1" applyFont="1" applyBorder="1" applyAlignment="1" applyProtection="1">
      <alignment horizontal="center" vertical="center" shrinkToFit="1"/>
      <protection hidden="1"/>
    </xf>
    <xf numFmtId="185" fontId="42" fillId="0" borderId="51" xfId="0" applyNumberFormat="1" applyFont="1" applyBorder="1" applyAlignment="1" applyProtection="1">
      <alignment horizontal="center" vertical="center" shrinkToFit="1"/>
      <protection hidden="1"/>
    </xf>
    <xf numFmtId="0" fontId="19" fillId="0" borderId="44" xfId="0" applyFont="1" applyBorder="1" applyAlignment="1" applyProtection="1">
      <alignment horizontal="center" vertical="center"/>
      <protection hidden="1"/>
    </xf>
    <xf numFmtId="14" fontId="19" fillId="0" borderId="44" xfId="0" applyNumberFormat="1" applyFont="1" applyBorder="1" applyAlignment="1" applyProtection="1">
      <alignment horizontal="right" vertical="center"/>
      <protection hidden="1"/>
    </xf>
    <xf numFmtId="0" fontId="41" fillId="0" borderId="44" xfId="0" applyFont="1" applyBorder="1" applyAlignment="1" applyProtection="1">
      <alignment horizontal="left" vertical="center"/>
      <protection hidden="1"/>
    </xf>
    <xf numFmtId="0" fontId="41" fillId="0" borderId="55" xfId="0" applyFont="1" applyBorder="1" applyAlignment="1" applyProtection="1">
      <alignment horizontal="left" vertical="center"/>
      <protection hidden="1"/>
    </xf>
    <xf numFmtId="0" fontId="41" fillId="0" borderId="60" xfId="0" applyFont="1" applyBorder="1" applyAlignment="1" applyProtection="1">
      <alignment horizontal="center" vertical="center"/>
      <protection hidden="1"/>
    </xf>
    <xf numFmtId="0" fontId="41" fillId="0" borderId="62" xfId="0" applyFont="1" applyBorder="1" applyAlignment="1" applyProtection="1">
      <alignment horizontal="center" vertical="center"/>
      <protection hidden="1"/>
    </xf>
    <xf numFmtId="0" fontId="41" fillId="0" borderId="26" xfId="0" applyFont="1" applyBorder="1" applyAlignment="1" applyProtection="1">
      <alignment horizontal="center" vertical="center"/>
      <protection hidden="1"/>
    </xf>
    <xf numFmtId="14" fontId="19" fillId="0" borderId="26" xfId="0" applyNumberFormat="1" applyFont="1" applyBorder="1" applyAlignment="1" applyProtection="1">
      <alignment horizontal="right" vertical="center"/>
      <protection hidden="1"/>
    </xf>
    <xf numFmtId="0" fontId="41" fillId="0" borderId="26" xfId="0" applyFont="1" applyBorder="1" applyAlignment="1" applyProtection="1">
      <alignment horizontal="left" vertical="center"/>
      <protection hidden="1"/>
    </xf>
    <xf numFmtId="0" fontId="41" fillId="0" borderId="61" xfId="0" applyFont="1" applyBorder="1" applyAlignment="1" applyProtection="1">
      <alignment horizontal="left" vertical="center"/>
      <protection hidden="1"/>
    </xf>
    <xf numFmtId="0" fontId="41" fillId="0" borderId="52" xfId="0" applyFont="1" applyBorder="1" applyAlignment="1" applyProtection="1">
      <alignment horizontal="center" vertical="center" shrinkToFit="1"/>
      <protection hidden="1"/>
    </xf>
    <xf numFmtId="0" fontId="41" fillId="0" borderId="53" xfId="0" applyFont="1" applyBorder="1" applyAlignment="1" applyProtection="1">
      <alignment horizontal="center" vertical="center" shrinkToFit="1"/>
      <protection hidden="1"/>
    </xf>
    <xf numFmtId="0" fontId="41" fillId="0" borderId="54" xfId="0" applyFont="1" applyBorder="1" applyAlignment="1" applyProtection="1">
      <alignment horizontal="center" vertical="center" shrinkToFit="1"/>
      <protection hidden="1"/>
    </xf>
    <xf numFmtId="0" fontId="41" fillId="0" borderId="52" xfId="0" applyFont="1" applyBorder="1" applyAlignment="1" applyProtection="1">
      <alignment horizontal="center" vertical="center"/>
      <protection hidden="1"/>
    </xf>
    <xf numFmtId="0" fontId="41" fillId="0" borderId="53" xfId="0" applyFont="1" applyBorder="1" applyAlignment="1" applyProtection="1">
      <alignment horizontal="center" vertical="center"/>
      <protection hidden="1"/>
    </xf>
    <xf numFmtId="0" fontId="19" fillId="0" borderId="60" xfId="0" applyFont="1" applyBorder="1" applyAlignment="1" applyProtection="1">
      <alignment horizontal="left" vertical="center" wrapText="1"/>
      <protection hidden="1"/>
    </xf>
    <xf numFmtId="0" fontId="19" fillId="0" borderId="44" xfId="0" applyFont="1" applyBorder="1" applyAlignment="1" applyProtection="1">
      <alignment horizontal="left" vertical="center" wrapText="1"/>
      <protection hidden="1"/>
    </xf>
    <xf numFmtId="0" fontId="19" fillId="0" borderId="62" xfId="0" applyFont="1" applyBorder="1" applyAlignment="1" applyProtection="1">
      <alignment horizontal="left" vertical="center" wrapText="1"/>
      <protection hidden="1"/>
    </xf>
    <xf numFmtId="0" fontId="19" fillId="0" borderId="26" xfId="0" applyFont="1" applyBorder="1" applyAlignment="1" applyProtection="1">
      <alignment horizontal="left" vertical="center" wrapText="1"/>
      <protection hidden="1"/>
    </xf>
    <xf numFmtId="0" fontId="19" fillId="0" borderId="104" xfId="0" applyFont="1" applyBorder="1" applyAlignment="1" applyProtection="1">
      <alignment horizontal="left" vertical="center"/>
      <protection hidden="1"/>
    </xf>
    <xf numFmtId="41" fontId="41" fillId="37" borderId="85" xfId="0" applyNumberFormat="1" applyFont="1" applyFill="1" applyBorder="1" applyAlignment="1" applyProtection="1">
      <alignment horizontal="center" vertical="center" wrapText="1" shrinkToFit="1"/>
      <protection hidden="1"/>
    </xf>
    <xf numFmtId="41" fontId="41" fillId="37" borderId="73" xfId="0" applyNumberFormat="1" applyFont="1" applyFill="1" applyBorder="1" applyAlignment="1" applyProtection="1">
      <alignment horizontal="center" vertical="center" wrapText="1" shrinkToFit="1"/>
      <protection hidden="1"/>
    </xf>
    <xf numFmtId="41" fontId="41" fillId="37" borderId="86" xfId="0" applyNumberFormat="1" applyFont="1" applyFill="1" applyBorder="1" applyAlignment="1" applyProtection="1">
      <alignment horizontal="left" vertical="center" wrapText="1" shrinkToFit="1"/>
      <protection hidden="1"/>
    </xf>
    <xf numFmtId="41" fontId="41" fillId="37" borderId="63" xfId="1" quotePrefix="1" applyNumberFormat="1" applyFont="1" applyFill="1" applyBorder="1" applyAlignment="1" applyProtection="1">
      <alignment horizontal="center" vertical="center" shrinkToFit="1"/>
      <protection hidden="1"/>
    </xf>
    <xf numFmtId="41" fontId="41" fillId="37" borderId="63" xfId="1" applyNumberFormat="1" applyFont="1" applyFill="1" applyBorder="1" applyAlignment="1" applyProtection="1">
      <alignment horizontal="center" vertical="center" shrinkToFit="1"/>
      <protection hidden="1"/>
    </xf>
    <xf numFmtId="41" fontId="41" fillId="37" borderId="45" xfId="1" applyNumberFormat="1" applyFont="1" applyFill="1" applyBorder="1" applyAlignment="1" applyProtection="1">
      <alignment horizontal="center" vertical="center" shrinkToFit="1"/>
      <protection hidden="1"/>
    </xf>
    <xf numFmtId="41" fontId="41" fillId="37" borderId="96" xfId="1" applyFont="1" applyFill="1" applyBorder="1" applyAlignment="1" applyProtection="1">
      <alignment horizontal="left" wrapText="1" shrinkToFit="1"/>
      <protection hidden="1"/>
    </xf>
    <xf numFmtId="41" fontId="19" fillId="37" borderId="71" xfId="1" applyFont="1" applyFill="1" applyBorder="1" applyAlignment="1" applyProtection="1">
      <alignment horizontal="left" wrapText="1" shrinkToFit="1"/>
      <protection hidden="1"/>
    </xf>
    <xf numFmtId="41" fontId="41" fillId="37" borderId="74" xfId="1" quotePrefix="1" applyNumberFormat="1" applyFont="1" applyFill="1" applyBorder="1" applyAlignment="1" applyProtection="1">
      <alignment horizontal="center" vertical="center" shrinkToFit="1"/>
      <protection hidden="1"/>
    </xf>
    <xf numFmtId="41" fontId="41" fillId="37" borderId="0" xfId="1" quotePrefix="1" applyNumberFormat="1" applyFont="1" applyFill="1" applyBorder="1" applyAlignment="1" applyProtection="1">
      <alignment horizontal="center" vertical="center" shrinkToFit="1"/>
      <protection hidden="1"/>
    </xf>
    <xf numFmtId="41" fontId="41" fillId="37" borderId="36" xfId="1" quotePrefix="1" applyNumberFormat="1" applyFont="1" applyFill="1" applyBorder="1" applyAlignment="1" applyProtection="1">
      <alignment horizontal="center" vertical="center" shrinkToFit="1"/>
      <protection hidden="1"/>
    </xf>
    <xf numFmtId="41" fontId="41" fillId="37" borderId="37" xfId="1" quotePrefix="1" applyNumberFormat="1" applyFont="1" applyFill="1" applyBorder="1" applyAlignment="1" applyProtection="1">
      <alignment horizontal="center" vertical="center" shrinkToFit="1"/>
      <protection hidden="1"/>
    </xf>
    <xf numFmtId="41" fontId="19" fillId="37" borderId="90" xfId="1" applyFont="1" applyFill="1" applyBorder="1" applyAlignment="1" applyProtection="1">
      <alignment horizontal="left" vertical="top" shrinkToFit="1"/>
      <protection hidden="1"/>
    </xf>
    <xf numFmtId="41" fontId="19" fillId="37" borderId="78" xfId="1" applyFont="1" applyFill="1" applyBorder="1" applyAlignment="1" applyProtection="1">
      <alignment horizontal="left" vertical="top" shrinkToFit="1"/>
      <protection hidden="1"/>
    </xf>
    <xf numFmtId="41" fontId="41" fillId="37" borderId="95" xfId="1" applyNumberFormat="1" applyFont="1" applyFill="1" applyBorder="1" applyAlignment="1" applyProtection="1">
      <alignment horizontal="center" vertical="center" shrinkToFit="1"/>
      <protection hidden="1"/>
    </xf>
    <xf numFmtId="0" fontId="19" fillId="37" borderId="72" xfId="0" applyFont="1" applyFill="1" applyBorder="1" applyAlignment="1" applyProtection="1">
      <alignment horizontal="left" vertical="center"/>
      <protection hidden="1"/>
    </xf>
    <xf numFmtId="0" fontId="19" fillId="37" borderId="57" xfId="0" applyFont="1" applyFill="1" applyBorder="1" applyAlignment="1" applyProtection="1">
      <alignment horizontal="left" vertical="center"/>
      <protection hidden="1"/>
    </xf>
    <xf numFmtId="0" fontId="19" fillId="37" borderId="58" xfId="0" applyFont="1" applyFill="1" applyBorder="1" applyAlignment="1" applyProtection="1">
      <alignment horizontal="left" vertical="center"/>
      <protection hidden="1"/>
    </xf>
    <xf numFmtId="0" fontId="19" fillId="37" borderId="36" xfId="0" applyFont="1" applyFill="1" applyBorder="1" applyAlignment="1" applyProtection="1">
      <alignment horizontal="left" vertical="center"/>
      <protection hidden="1"/>
    </xf>
    <xf numFmtId="0" fontId="19" fillId="37" borderId="37" xfId="0" applyFont="1" applyFill="1" applyBorder="1" applyAlignment="1" applyProtection="1">
      <alignment horizontal="left" vertical="center"/>
      <protection hidden="1"/>
    </xf>
    <xf numFmtId="0" fontId="19" fillId="37" borderId="56" xfId="0" applyFont="1" applyFill="1" applyBorder="1" applyAlignment="1" applyProtection="1">
      <alignment horizontal="left" vertical="center"/>
      <protection hidden="1"/>
    </xf>
    <xf numFmtId="41" fontId="41" fillId="37" borderId="72" xfId="1" applyNumberFormat="1" applyFont="1" applyFill="1" applyBorder="1" applyAlignment="1" applyProtection="1">
      <alignment horizontal="center" vertical="center" shrinkToFit="1"/>
      <protection hidden="1"/>
    </xf>
    <xf numFmtId="41" fontId="41" fillId="37" borderId="57" xfId="1" applyNumberFormat="1" applyFont="1" applyFill="1" applyBorder="1" applyAlignment="1" applyProtection="1">
      <alignment horizontal="center" vertical="center" shrinkToFit="1"/>
      <protection hidden="1"/>
    </xf>
    <xf numFmtId="41" fontId="41" fillId="37" borderId="58" xfId="1" applyNumberFormat="1" applyFont="1" applyFill="1" applyBorder="1" applyAlignment="1" applyProtection="1">
      <alignment horizontal="center" vertical="center" shrinkToFit="1"/>
      <protection hidden="1"/>
    </xf>
    <xf numFmtId="41" fontId="41" fillId="37" borderId="36" xfId="1" applyNumberFormat="1" applyFont="1" applyFill="1" applyBorder="1" applyAlignment="1" applyProtection="1">
      <alignment horizontal="center" vertical="center" shrinkToFit="1"/>
      <protection hidden="1"/>
    </xf>
    <xf numFmtId="41" fontId="41" fillId="37" borderId="37" xfId="1" applyNumberFormat="1" applyFont="1" applyFill="1" applyBorder="1" applyAlignment="1" applyProtection="1">
      <alignment horizontal="center" vertical="center" shrinkToFit="1"/>
      <protection hidden="1"/>
    </xf>
    <xf numFmtId="41" fontId="41" fillId="37" borderId="56" xfId="1" applyNumberFormat="1" applyFont="1" applyFill="1" applyBorder="1" applyAlignment="1" applyProtection="1">
      <alignment horizontal="center" vertical="center" shrinkToFit="1"/>
      <protection hidden="1"/>
    </xf>
    <xf numFmtId="41" fontId="41" fillId="37" borderId="91" xfId="1" applyNumberFormat="1" applyFont="1" applyFill="1" applyBorder="1" applyAlignment="1" applyProtection="1">
      <alignment horizontal="center" vertical="center" shrinkToFit="1"/>
      <protection hidden="1"/>
    </xf>
    <xf numFmtId="41" fontId="41" fillId="37" borderId="92" xfId="1" applyNumberFormat="1" applyFont="1" applyFill="1" applyBorder="1" applyAlignment="1" applyProtection="1">
      <alignment horizontal="center" vertical="center" shrinkToFit="1"/>
      <protection hidden="1"/>
    </xf>
    <xf numFmtId="0" fontId="19" fillId="0" borderId="62" xfId="0" applyFont="1" applyBorder="1" applyAlignment="1" applyProtection="1">
      <alignment horizontal="left" vertical="center"/>
      <protection hidden="1"/>
    </xf>
    <xf numFmtId="0" fontId="19" fillId="0" borderId="26" xfId="0" applyFont="1" applyBorder="1" applyAlignment="1" applyProtection="1">
      <alignment horizontal="left" vertical="center"/>
      <protection hidden="1"/>
    </xf>
    <xf numFmtId="0" fontId="19" fillId="0" borderId="61" xfId="0" applyFont="1" applyBorder="1" applyAlignment="1" applyProtection="1">
      <alignment horizontal="left" vertical="center"/>
      <protection hidden="1"/>
    </xf>
    <xf numFmtId="41" fontId="41" fillId="37" borderId="60" xfId="0" applyNumberFormat="1" applyFont="1" applyFill="1" applyBorder="1" applyAlignment="1" applyProtection="1">
      <alignment horizontal="center" vertical="center" shrinkToFit="1"/>
      <protection hidden="1"/>
    </xf>
    <xf numFmtId="41" fontId="41" fillId="37" borderId="44" xfId="0" applyNumberFormat="1" applyFont="1" applyFill="1" applyBorder="1" applyAlignment="1" applyProtection="1">
      <alignment horizontal="center" vertical="center" shrinkToFit="1"/>
      <protection hidden="1"/>
    </xf>
    <xf numFmtId="41" fontId="41" fillId="37" borderId="76" xfId="0" applyNumberFormat="1" applyFont="1" applyFill="1" applyBorder="1" applyAlignment="1" applyProtection="1">
      <alignment horizontal="center" vertical="center" shrinkToFit="1"/>
      <protection hidden="1"/>
    </xf>
    <xf numFmtId="41" fontId="41" fillId="37" borderId="36" xfId="0" applyNumberFormat="1" applyFont="1" applyFill="1" applyBorder="1" applyAlignment="1" applyProtection="1">
      <alignment horizontal="center" vertical="center" shrinkToFit="1"/>
      <protection hidden="1"/>
    </xf>
    <xf numFmtId="41" fontId="41" fillId="37" borderId="37" xfId="0" applyNumberFormat="1" applyFont="1" applyFill="1" applyBorder="1" applyAlignment="1" applyProtection="1">
      <alignment horizontal="center" vertical="center" shrinkToFit="1"/>
      <protection hidden="1"/>
    </xf>
    <xf numFmtId="41" fontId="41" fillId="37" borderId="92" xfId="0" applyNumberFormat="1" applyFont="1" applyFill="1" applyBorder="1" applyAlignment="1" applyProtection="1">
      <alignment horizontal="center" vertical="center" shrinkToFit="1"/>
      <protection hidden="1"/>
    </xf>
    <xf numFmtId="0" fontId="19" fillId="37" borderId="60" xfId="0" applyFont="1" applyFill="1" applyBorder="1" applyAlignment="1" applyProtection="1">
      <alignment horizontal="left" vertical="center" wrapText="1"/>
      <protection hidden="1"/>
    </xf>
    <xf numFmtId="0" fontId="19" fillId="37" borderId="44" xfId="0" applyFont="1" applyFill="1" applyBorder="1" applyAlignment="1" applyProtection="1">
      <alignment horizontal="left" vertical="center"/>
      <protection hidden="1"/>
    </xf>
    <xf numFmtId="0" fontId="19" fillId="37" borderId="55" xfId="0" applyFont="1" applyFill="1" applyBorder="1" applyAlignment="1" applyProtection="1">
      <alignment horizontal="left" vertical="center"/>
      <protection hidden="1"/>
    </xf>
    <xf numFmtId="41" fontId="41" fillId="37" borderId="63" xfId="0" applyNumberFormat="1" applyFont="1" applyFill="1" applyBorder="1" applyAlignment="1" applyProtection="1">
      <alignment horizontal="center" vertical="center" shrinkToFit="1"/>
      <protection hidden="1"/>
    </xf>
    <xf numFmtId="41" fontId="41" fillId="37" borderId="45" xfId="0" applyNumberFormat="1" applyFont="1" applyFill="1" applyBorder="1" applyAlignment="1" applyProtection="1">
      <alignment horizontal="center" vertical="center" shrinkToFit="1"/>
      <protection hidden="1"/>
    </xf>
    <xf numFmtId="41" fontId="41" fillId="37" borderId="55" xfId="0" applyNumberFormat="1" applyFont="1" applyFill="1" applyBorder="1" applyAlignment="1" applyProtection="1">
      <alignment horizontal="center" vertical="center" shrinkToFit="1"/>
      <protection hidden="1"/>
    </xf>
    <xf numFmtId="41" fontId="41" fillId="37" borderId="56" xfId="0" applyNumberFormat="1" applyFont="1" applyFill="1" applyBorder="1" applyAlignment="1" applyProtection="1">
      <alignment horizontal="center" vertical="center" shrinkToFit="1"/>
      <protection hidden="1"/>
    </xf>
    <xf numFmtId="41" fontId="41" fillId="37" borderId="72" xfId="0" applyNumberFormat="1" applyFont="1" applyFill="1" applyBorder="1" applyAlignment="1" applyProtection="1">
      <alignment horizontal="center" vertical="center" shrinkToFit="1"/>
      <protection hidden="1"/>
    </xf>
    <xf numFmtId="41" fontId="41" fillId="37" borderId="57" xfId="0" applyNumberFormat="1" applyFont="1" applyFill="1" applyBorder="1" applyAlignment="1" applyProtection="1">
      <alignment horizontal="center" vertical="center" shrinkToFit="1"/>
      <protection hidden="1"/>
    </xf>
  </cellXfs>
  <cellStyles count="362">
    <cellStyle name="20% - 강조색1 2" xfId="9"/>
    <cellStyle name="20% - 강조색1 3" xfId="10"/>
    <cellStyle name="20% - 강조색1 4" xfId="11"/>
    <cellStyle name="20% - 강조색1 5" xfId="12"/>
    <cellStyle name="20% - 강조색1 6" xfId="13"/>
    <cellStyle name="20% - 강조색1 7" xfId="14"/>
    <cellStyle name="20% - 강조색1 8" xfId="15"/>
    <cellStyle name="20% - 강조색1 9" xfId="16"/>
    <cellStyle name="20% - 강조색2 2" xfId="17"/>
    <cellStyle name="20% - 강조색2 3" xfId="18"/>
    <cellStyle name="20% - 강조색2 4" xfId="19"/>
    <cellStyle name="20% - 강조색2 5" xfId="20"/>
    <cellStyle name="20% - 강조색2 6" xfId="21"/>
    <cellStyle name="20% - 강조색2 7" xfId="22"/>
    <cellStyle name="20% - 강조색2 8" xfId="23"/>
    <cellStyle name="20% - 강조색2 9" xfId="24"/>
    <cellStyle name="20% - 강조색3 2" xfId="25"/>
    <cellStyle name="20% - 강조색3 3" xfId="26"/>
    <cellStyle name="20% - 강조색3 4" xfId="27"/>
    <cellStyle name="20% - 강조색3 5" xfId="28"/>
    <cellStyle name="20% - 강조색3 6" xfId="29"/>
    <cellStyle name="20% - 강조색3 7" xfId="30"/>
    <cellStyle name="20% - 강조색3 8" xfId="31"/>
    <cellStyle name="20% - 강조색3 9" xfId="32"/>
    <cellStyle name="20% - 강조색4 2" xfId="33"/>
    <cellStyle name="20% - 강조색4 3" xfId="34"/>
    <cellStyle name="20% - 강조색4 4" xfId="35"/>
    <cellStyle name="20% - 강조색4 5" xfId="36"/>
    <cellStyle name="20% - 강조색4 6" xfId="37"/>
    <cellStyle name="20% - 강조색4 7" xfId="38"/>
    <cellStyle name="20% - 강조색4 8" xfId="39"/>
    <cellStyle name="20% - 강조색4 9" xfId="40"/>
    <cellStyle name="20% - 강조색5 2" xfId="41"/>
    <cellStyle name="20% - 강조색5 3" xfId="42"/>
    <cellStyle name="20% - 강조색5 4" xfId="43"/>
    <cellStyle name="20% - 강조색5 5" xfId="44"/>
    <cellStyle name="20% - 강조색5 6" xfId="45"/>
    <cellStyle name="20% - 강조색5 7" xfId="46"/>
    <cellStyle name="20% - 강조색5 8" xfId="47"/>
    <cellStyle name="20% - 강조색5 9" xfId="48"/>
    <cellStyle name="20% - 강조색6 2" xfId="49"/>
    <cellStyle name="20% - 강조색6 3" xfId="50"/>
    <cellStyle name="20% - 강조색6 4" xfId="51"/>
    <cellStyle name="20% - 강조색6 5" xfId="52"/>
    <cellStyle name="20% - 강조색6 6" xfId="53"/>
    <cellStyle name="20% - 강조색6 7" xfId="54"/>
    <cellStyle name="20% - 강조색6 8" xfId="55"/>
    <cellStyle name="20% - 강조색6 9" xfId="56"/>
    <cellStyle name="40% - 강조색1 2" xfId="57"/>
    <cellStyle name="40% - 강조색1 3" xfId="58"/>
    <cellStyle name="40% - 강조색1 4" xfId="59"/>
    <cellStyle name="40% - 강조색1 5" xfId="60"/>
    <cellStyle name="40% - 강조색1 6" xfId="61"/>
    <cellStyle name="40% - 강조색1 7" xfId="62"/>
    <cellStyle name="40% - 강조색1 8" xfId="63"/>
    <cellStyle name="40% - 강조색1 9" xfId="64"/>
    <cellStyle name="40% - 강조색2 2" xfId="65"/>
    <cellStyle name="40% - 강조색2 3" xfId="66"/>
    <cellStyle name="40% - 강조색2 4" xfId="67"/>
    <cellStyle name="40% - 강조색2 5" xfId="68"/>
    <cellStyle name="40% - 강조색2 6" xfId="69"/>
    <cellStyle name="40% - 강조색2 7" xfId="70"/>
    <cellStyle name="40% - 강조색2 8" xfId="71"/>
    <cellStyle name="40% - 강조색2 9" xfId="72"/>
    <cellStyle name="40% - 강조색3 2" xfId="73"/>
    <cellStyle name="40% - 강조색3 3" xfId="74"/>
    <cellStyle name="40% - 강조색3 4" xfId="75"/>
    <cellStyle name="40% - 강조색3 5" xfId="76"/>
    <cellStyle name="40% - 강조색3 6" xfId="77"/>
    <cellStyle name="40% - 강조색3 7" xfId="78"/>
    <cellStyle name="40% - 강조색3 8" xfId="79"/>
    <cellStyle name="40% - 강조색3 9" xfId="80"/>
    <cellStyle name="40% - 강조색4 2" xfId="81"/>
    <cellStyle name="40% - 강조색4 3" xfId="82"/>
    <cellStyle name="40% - 강조색4 4" xfId="83"/>
    <cellStyle name="40% - 강조색4 5" xfId="84"/>
    <cellStyle name="40% - 강조색4 6" xfId="85"/>
    <cellStyle name="40% - 강조색4 7" xfId="86"/>
    <cellStyle name="40% - 강조색4 8" xfId="87"/>
    <cellStyle name="40% - 강조색4 9" xfId="88"/>
    <cellStyle name="40% - 강조색5 2" xfId="89"/>
    <cellStyle name="40% - 강조색5 3" xfId="90"/>
    <cellStyle name="40% - 강조색5 4" xfId="91"/>
    <cellStyle name="40% - 강조색5 5" xfId="92"/>
    <cellStyle name="40% - 강조색5 6" xfId="93"/>
    <cellStyle name="40% - 강조색5 7" xfId="94"/>
    <cellStyle name="40% - 강조색5 8" xfId="95"/>
    <cellStyle name="40% - 강조색5 9" xfId="96"/>
    <cellStyle name="40% - 강조색6 2" xfId="97"/>
    <cellStyle name="40% - 강조색6 3" xfId="98"/>
    <cellStyle name="40% - 강조색6 4" xfId="99"/>
    <cellStyle name="40% - 강조색6 5" xfId="100"/>
    <cellStyle name="40% - 강조색6 6" xfId="101"/>
    <cellStyle name="40% - 강조색6 7" xfId="102"/>
    <cellStyle name="40% - 강조색6 8" xfId="103"/>
    <cellStyle name="40% - 강조색6 9" xfId="104"/>
    <cellStyle name="60% - 강조색1 2" xfId="105"/>
    <cellStyle name="60% - 강조색1 3" xfId="106"/>
    <cellStyle name="60% - 강조색1 4" xfId="107"/>
    <cellStyle name="60% - 강조색1 5" xfId="108"/>
    <cellStyle name="60% - 강조색1 6" xfId="109"/>
    <cellStyle name="60% - 강조색1 7" xfId="110"/>
    <cellStyle name="60% - 강조색1 8" xfId="111"/>
    <cellStyle name="60% - 강조색1 9" xfId="112"/>
    <cellStyle name="60% - 강조색2 2" xfId="113"/>
    <cellStyle name="60% - 강조색2 3" xfId="114"/>
    <cellStyle name="60% - 강조색2 4" xfId="115"/>
    <cellStyle name="60% - 강조색2 5" xfId="116"/>
    <cellStyle name="60% - 강조색2 6" xfId="117"/>
    <cellStyle name="60% - 강조색2 7" xfId="118"/>
    <cellStyle name="60% - 강조색2 8" xfId="119"/>
    <cellStyle name="60% - 강조색2 9" xfId="120"/>
    <cellStyle name="60% - 강조색3 2" xfId="121"/>
    <cellStyle name="60% - 강조색3 3" xfId="122"/>
    <cellStyle name="60% - 강조색3 4" xfId="123"/>
    <cellStyle name="60% - 강조색3 5" xfId="124"/>
    <cellStyle name="60% - 강조색3 6" xfId="125"/>
    <cellStyle name="60% - 강조색3 7" xfId="126"/>
    <cellStyle name="60% - 강조색3 8" xfId="127"/>
    <cellStyle name="60% - 강조색3 9" xfId="128"/>
    <cellStyle name="60% - 강조색4 2" xfId="129"/>
    <cellStyle name="60% - 강조색4 3" xfId="130"/>
    <cellStyle name="60% - 강조색4 4" xfId="131"/>
    <cellStyle name="60% - 강조색4 5" xfId="132"/>
    <cellStyle name="60% - 강조색4 6" xfId="133"/>
    <cellStyle name="60% - 강조색4 7" xfId="134"/>
    <cellStyle name="60% - 강조색4 8" xfId="135"/>
    <cellStyle name="60% - 강조색4 9" xfId="136"/>
    <cellStyle name="60% - 강조색5 2" xfId="137"/>
    <cellStyle name="60% - 강조색5 3" xfId="138"/>
    <cellStyle name="60% - 강조색5 4" xfId="139"/>
    <cellStyle name="60% - 강조색5 5" xfId="140"/>
    <cellStyle name="60% - 강조색5 6" xfId="141"/>
    <cellStyle name="60% - 강조색5 7" xfId="142"/>
    <cellStyle name="60% - 강조색5 8" xfId="143"/>
    <cellStyle name="60% - 강조색5 9" xfId="144"/>
    <cellStyle name="60% - 강조색6 2" xfId="145"/>
    <cellStyle name="60% - 강조색6 3" xfId="146"/>
    <cellStyle name="60% - 강조색6 4" xfId="147"/>
    <cellStyle name="60% - 강조색6 5" xfId="148"/>
    <cellStyle name="60% - 강조색6 6" xfId="149"/>
    <cellStyle name="60% - 강조색6 7" xfId="150"/>
    <cellStyle name="60% - 강조색6 8" xfId="151"/>
    <cellStyle name="60% - 강조색6 9" xfId="152"/>
    <cellStyle name="강조색1 2" xfId="153"/>
    <cellStyle name="강조색1 3" xfId="154"/>
    <cellStyle name="강조색1 4" xfId="155"/>
    <cellStyle name="강조색1 5" xfId="156"/>
    <cellStyle name="강조색1 6" xfId="157"/>
    <cellStyle name="강조색1 7" xfId="158"/>
    <cellStyle name="강조색1 8" xfId="159"/>
    <cellStyle name="강조색1 9" xfId="160"/>
    <cellStyle name="강조색2 2" xfId="161"/>
    <cellStyle name="강조색2 3" xfId="162"/>
    <cellStyle name="강조색2 4" xfId="163"/>
    <cellStyle name="강조색2 5" xfId="164"/>
    <cellStyle name="강조색2 6" xfId="165"/>
    <cellStyle name="강조색2 7" xfId="166"/>
    <cellStyle name="강조색2 8" xfId="167"/>
    <cellStyle name="강조색2 9" xfId="168"/>
    <cellStyle name="강조색3 2" xfId="169"/>
    <cellStyle name="강조색3 3" xfId="170"/>
    <cellStyle name="강조색3 4" xfId="171"/>
    <cellStyle name="강조색3 5" xfId="172"/>
    <cellStyle name="강조색3 6" xfId="173"/>
    <cellStyle name="강조색3 7" xfId="174"/>
    <cellStyle name="강조색3 8" xfId="175"/>
    <cellStyle name="강조색3 9" xfId="176"/>
    <cellStyle name="강조색4 2" xfId="177"/>
    <cellStyle name="강조색4 3" xfId="178"/>
    <cellStyle name="강조색4 4" xfId="179"/>
    <cellStyle name="강조색4 5" xfId="180"/>
    <cellStyle name="강조색4 6" xfId="181"/>
    <cellStyle name="강조색4 7" xfId="182"/>
    <cellStyle name="강조색4 8" xfId="183"/>
    <cellStyle name="강조색4 9" xfId="184"/>
    <cellStyle name="강조색5 2" xfId="185"/>
    <cellStyle name="강조색5 3" xfId="186"/>
    <cellStyle name="강조색5 4" xfId="187"/>
    <cellStyle name="강조색5 5" xfId="188"/>
    <cellStyle name="강조색5 6" xfId="189"/>
    <cellStyle name="강조색5 7" xfId="190"/>
    <cellStyle name="강조색5 8" xfId="191"/>
    <cellStyle name="강조색5 9" xfId="192"/>
    <cellStyle name="강조색6 2" xfId="193"/>
    <cellStyle name="강조색6 3" xfId="194"/>
    <cellStyle name="강조색6 4" xfId="195"/>
    <cellStyle name="강조색6 5" xfId="196"/>
    <cellStyle name="강조색6 6" xfId="197"/>
    <cellStyle name="강조색6 7" xfId="198"/>
    <cellStyle name="강조색6 8" xfId="199"/>
    <cellStyle name="강조색6 9" xfId="200"/>
    <cellStyle name="경고문 2" xfId="201"/>
    <cellStyle name="경고문 3" xfId="202"/>
    <cellStyle name="경고문 4" xfId="203"/>
    <cellStyle name="경고문 5" xfId="204"/>
    <cellStyle name="경고문 6" xfId="205"/>
    <cellStyle name="경고문 7" xfId="206"/>
    <cellStyle name="경고문 8" xfId="207"/>
    <cellStyle name="경고문 9" xfId="208"/>
    <cellStyle name="계산 2" xfId="209"/>
    <cellStyle name="계산 3" xfId="210"/>
    <cellStyle name="계산 4" xfId="211"/>
    <cellStyle name="계산 5" xfId="212"/>
    <cellStyle name="계산 6" xfId="213"/>
    <cellStyle name="계산 7" xfId="214"/>
    <cellStyle name="계산 8" xfId="215"/>
    <cellStyle name="계산 9" xfId="216"/>
    <cellStyle name="나쁨 2" xfId="217"/>
    <cellStyle name="나쁨 3" xfId="218"/>
    <cellStyle name="나쁨 4" xfId="219"/>
    <cellStyle name="나쁨 5" xfId="220"/>
    <cellStyle name="나쁨 6" xfId="221"/>
    <cellStyle name="나쁨 7" xfId="222"/>
    <cellStyle name="나쁨 8" xfId="223"/>
    <cellStyle name="나쁨 9" xfId="224"/>
    <cellStyle name="메모 2" xfId="225"/>
    <cellStyle name="메모 3" xfId="226"/>
    <cellStyle name="메모 4" xfId="227"/>
    <cellStyle name="메모 5" xfId="228"/>
    <cellStyle name="메모 6" xfId="229"/>
    <cellStyle name="메모 7" xfId="230"/>
    <cellStyle name="메모 8" xfId="231"/>
    <cellStyle name="메모 9" xfId="232"/>
    <cellStyle name="백분율 2" xfId="8"/>
    <cellStyle name="보통 2" xfId="233"/>
    <cellStyle name="보통 3" xfId="234"/>
    <cellStyle name="보통 4" xfId="235"/>
    <cellStyle name="보통 5" xfId="236"/>
    <cellStyle name="보통 6" xfId="237"/>
    <cellStyle name="보통 7" xfId="238"/>
    <cellStyle name="보통 8" xfId="239"/>
    <cellStyle name="보통 9" xfId="240"/>
    <cellStyle name="설명 텍스트 2" xfId="241"/>
    <cellStyle name="설명 텍스트 3" xfId="242"/>
    <cellStyle name="설명 텍스트 4" xfId="243"/>
    <cellStyle name="설명 텍스트 5" xfId="244"/>
    <cellStyle name="설명 텍스트 6" xfId="245"/>
    <cellStyle name="설명 텍스트 7" xfId="246"/>
    <cellStyle name="설명 텍스트 8" xfId="247"/>
    <cellStyle name="설명 텍스트 9" xfId="248"/>
    <cellStyle name="셀 확인 2" xfId="249"/>
    <cellStyle name="셀 확인 3" xfId="250"/>
    <cellStyle name="셀 확인 4" xfId="251"/>
    <cellStyle name="셀 확인 5" xfId="252"/>
    <cellStyle name="셀 확인 6" xfId="253"/>
    <cellStyle name="셀 확인 7" xfId="254"/>
    <cellStyle name="셀 확인 8" xfId="255"/>
    <cellStyle name="셀 확인 9" xfId="256"/>
    <cellStyle name="쉼표 [0]" xfId="1" builtinId="6"/>
    <cellStyle name="쉼표 [0] 2" xfId="360"/>
    <cellStyle name="쉼표 [0] 2 2" xfId="7"/>
    <cellStyle name="쉼표 [0] 2 2 2" xfId="361"/>
    <cellStyle name="쉼표 [0] 2 3" xfId="4"/>
    <cellStyle name="쉼표 [0] 2 4" xfId="257"/>
    <cellStyle name="쉼표 [0] 2 5" xfId="258"/>
    <cellStyle name="쉼표 [0] 2 6" xfId="259"/>
    <cellStyle name="쉼표 [0] 2 7" xfId="260"/>
    <cellStyle name="쉼표 [0] 2 8" xfId="261"/>
    <cellStyle name="쉼표 [0] 2 9" xfId="262"/>
    <cellStyle name="연결된 셀 2" xfId="263"/>
    <cellStyle name="연결된 셀 3" xfId="264"/>
    <cellStyle name="연결된 셀 4" xfId="265"/>
    <cellStyle name="연결된 셀 5" xfId="266"/>
    <cellStyle name="연결된 셀 6" xfId="267"/>
    <cellStyle name="연결된 셀 7" xfId="268"/>
    <cellStyle name="연결된 셀 8" xfId="269"/>
    <cellStyle name="연결된 셀 9" xfId="270"/>
    <cellStyle name="요약 2" xfId="271"/>
    <cellStyle name="요약 3" xfId="272"/>
    <cellStyle name="요약 4" xfId="273"/>
    <cellStyle name="요약 5" xfId="274"/>
    <cellStyle name="요약 6" xfId="275"/>
    <cellStyle name="요약 7" xfId="276"/>
    <cellStyle name="요약 8" xfId="277"/>
    <cellStyle name="요약 9" xfId="278"/>
    <cellStyle name="입력 2" xfId="279"/>
    <cellStyle name="입력 3" xfId="280"/>
    <cellStyle name="입력 4" xfId="281"/>
    <cellStyle name="입력 5" xfId="282"/>
    <cellStyle name="입력 6" xfId="283"/>
    <cellStyle name="입력 7" xfId="284"/>
    <cellStyle name="입력 8" xfId="285"/>
    <cellStyle name="입력 9" xfId="286"/>
    <cellStyle name="제목 1 2" xfId="287"/>
    <cellStyle name="제목 1 3" xfId="288"/>
    <cellStyle name="제목 1 4" xfId="289"/>
    <cellStyle name="제목 1 5" xfId="290"/>
    <cellStyle name="제목 1 6" xfId="291"/>
    <cellStyle name="제목 1 7" xfId="292"/>
    <cellStyle name="제목 1 8" xfId="293"/>
    <cellStyle name="제목 1 9" xfId="294"/>
    <cellStyle name="제목 10" xfId="295"/>
    <cellStyle name="제목 11" xfId="296"/>
    <cellStyle name="제목 12" xfId="297"/>
    <cellStyle name="제목 2 2" xfId="298"/>
    <cellStyle name="제목 2 3" xfId="299"/>
    <cellStyle name="제목 2 4" xfId="300"/>
    <cellStyle name="제목 2 5" xfId="301"/>
    <cellStyle name="제목 2 6" xfId="302"/>
    <cellStyle name="제목 2 7" xfId="303"/>
    <cellStyle name="제목 2 8" xfId="304"/>
    <cellStyle name="제목 2 9" xfId="305"/>
    <cellStyle name="제목 3 2" xfId="306"/>
    <cellStyle name="제목 3 3" xfId="307"/>
    <cellStyle name="제목 3 4" xfId="308"/>
    <cellStyle name="제목 3 5" xfId="309"/>
    <cellStyle name="제목 3 6" xfId="310"/>
    <cellStyle name="제목 3 7" xfId="311"/>
    <cellStyle name="제목 3 8" xfId="312"/>
    <cellStyle name="제목 3 9" xfId="313"/>
    <cellStyle name="제목 4 2" xfId="314"/>
    <cellStyle name="제목 4 3" xfId="315"/>
    <cellStyle name="제목 4 4" xfId="316"/>
    <cellStyle name="제목 4 5" xfId="317"/>
    <cellStyle name="제목 4 6" xfId="318"/>
    <cellStyle name="제목 4 7" xfId="319"/>
    <cellStyle name="제목 4 8" xfId="320"/>
    <cellStyle name="제목 4 9" xfId="321"/>
    <cellStyle name="제목 5" xfId="322"/>
    <cellStyle name="제목 6" xfId="323"/>
    <cellStyle name="제목 7" xfId="324"/>
    <cellStyle name="제목 8" xfId="325"/>
    <cellStyle name="제목 9" xfId="326"/>
    <cellStyle name="좋음 2" xfId="327"/>
    <cellStyle name="좋음 3" xfId="328"/>
    <cellStyle name="좋음 4" xfId="329"/>
    <cellStyle name="좋음 5" xfId="330"/>
    <cellStyle name="좋음 6" xfId="331"/>
    <cellStyle name="좋음 7" xfId="332"/>
    <cellStyle name="좋음 8" xfId="333"/>
    <cellStyle name="좋음 9" xfId="334"/>
    <cellStyle name="출력 2" xfId="335"/>
    <cellStyle name="출력 3" xfId="336"/>
    <cellStyle name="출력 4" xfId="337"/>
    <cellStyle name="출력 5" xfId="338"/>
    <cellStyle name="출력 6" xfId="339"/>
    <cellStyle name="출력 7" xfId="340"/>
    <cellStyle name="출력 8" xfId="341"/>
    <cellStyle name="출력 9" xfId="342"/>
    <cellStyle name="콤마 [0]_2001중산층세경감" xfId="343"/>
    <cellStyle name="콤마_2001중산층세경감" xfId="344"/>
    <cellStyle name="표준" xfId="0" builtinId="0"/>
    <cellStyle name="표준 2" xfId="5"/>
    <cellStyle name="표준 2 2" xfId="6"/>
    <cellStyle name="표준 2 2 2" xfId="345"/>
    <cellStyle name="표준 2 2 2 2" xfId="346"/>
    <cellStyle name="표준 2 2 2 3" xfId="347"/>
    <cellStyle name="표준 2 2 3" xfId="348"/>
    <cellStyle name="표준 2 2 4" xfId="349"/>
    <cellStyle name="표준 2 3" xfId="2"/>
    <cellStyle name="표준 2 4" xfId="350"/>
    <cellStyle name="표준 2 5" xfId="351"/>
    <cellStyle name="표준 2 5 2" xfId="352"/>
    <cellStyle name="표준 2 5 3" xfId="353"/>
    <cellStyle name="표준 2 6" xfId="354"/>
    <cellStyle name="표준 2 7" xfId="355"/>
    <cellStyle name="표준 2 8" xfId="356"/>
    <cellStyle name="표준 2 9" xfId="357"/>
    <cellStyle name="표준 3" xfId="3"/>
    <cellStyle name="표준 3 2" xfId="358"/>
    <cellStyle name="표준 3 3" xfId="359"/>
  </cellStyles>
  <dxfs count="0"/>
  <tableStyles count="0" defaultTableStyle="TableStyleMedium9" defaultPivotStyle="PivotStyleLight16"/>
  <colors>
    <mruColors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K32"/>
  <sheetViews>
    <sheetView tabSelected="1" view="pageBreakPreview" zoomScale="85" zoomScaleNormal="85" zoomScaleSheetLayoutView="85" workbookViewId="0">
      <selection activeCell="F6" sqref="F6:G6"/>
    </sheetView>
  </sheetViews>
  <sheetFormatPr defaultRowHeight="13.5"/>
  <cols>
    <col min="1" max="1" width="3.125" style="23" customWidth="1"/>
    <col min="2" max="7" width="13.625" style="23" customWidth="1"/>
    <col min="8" max="8" width="22.625" style="23" customWidth="1"/>
    <col min="9" max="10" width="16.875" style="23" customWidth="1"/>
    <col min="11" max="16384" width="9" style="23"/>
  </cols>
  <sheetData>
    <row r="1" spans="1:10" ht="45.75" customHeight="1">
      <c r="B1" s="118" t="s">
        <v>147</v>
      </c>
      <c r="C1" s="118"/>
      <c r="D1" s="118"/>
      <c r="E1" s="118"/>
      <c r="F1" s="118"/>
      <c r="G1" s="118"/>
      <c r="H1" s="118"/>
      <c r="I1" s="118"/>
      <c r="J1" s="118"/>
    </row>
    <row r="2" spans="1:10" ht="10.5" customHeight="1">
      <c r="A2" s="24"/>
      <c r="B2" s="25"/>
      <c r="C2" s="25"/>
      <c r="D2" s="25"/>
      <c r="E2" s="25"/>
      <c r="F2" s="25"/>
      <c r="G2" s="25"/>
      <c r="H2" s="25"/>
      <c r="I2" s="25"/>
      <c r="J2" s="25"/>
    </row>
    <row r="3" spans="1:10" ht="20.25" customHeight="1"/>
    <row r="4" spans="1:10" ht="38.25" customHeight="1" thickBot="1">
      <c r="B4" s="26" t="s">
        <v>0</v>
      </c>
      <c r="C4" s="27"/>
      <c r="D4" s="28"/>
      <c r="E4" s="29"/>
      <c r="F4" s="28"/>
      <c r="G4" s="27"/>
      <c r="H4" s="27"/>
      <c r="I4" s="29"/>
      <c r="J4" s="27"/>
    </row>
    <row r="5" spans="1:10" ht="18.75" customHeight="1">
      <c r="B5" s="129" t="s">
        <v>1</v>
      </c>
      <c r="C5" s="124" t="s">
        <v>2</v>
      </c>
      <c r="D5" s="133" t="s">
        <v>3</v>
      </c>
      <c r="E5" s="133"/>
      <c r="F5" s="119" t="s">
        <v>4</v>
      </c>
      <c r="G5" s="119"/>
      <c r="H5" s="119" t="s">
        <v>148</v>
      </c>
      <c r="I5" s="120"/>
      <c r="J5" s="30"/>
    </row>
    <row r="6" spans="1:10" ht="18.75" customHeight="1">
      <c r="B6" s="130"/>
      <c r="C6" s="125"/>
      <c r="D6" s="134" t="s">
        <v>6</v>
      </c>
      <c r="E6" s="134"/>
      <c r="F6" s="121"/>
      <c r="G6" s="121"/>
      <c r="H6" s="121"/>
      <c r="I6" s="161"/>
      <c r="J6" s="31"/>
    </row>
    <row r="7" spans="1:10" ht="18.75" customHeight="1">
      <c r="B7" s="130"/>
      <c r="C7" s="125"/>
      <c r="D7" s="134" t="s">
        <v>7</v>
      </c>
      <c r="E7" s="134"/>
      <c r="F7" s="122"/>
      <c r="G7" s="122"/>
      <c r="H7" s="122"/>
      <c r="I7" s="123"/>
      <c r="J7" s="31"/>
    </row>
    <row r="8" spans="1:10" ht="18.75" customHeight="1">
      <c r="B8" s="130"/>
      <c r="C8" s="125"/>
      <c r="D8" s="134" t="s">
        <v>8</v>
      </c>
      <c r="E8" s="134"/>
      <c r="F8" s="122"/>
      <c r="G8" s="122"/>
      <c r="H8" s="122"/>
      <c r="I8" s="123"/>
      <c r="J8" s="31"/>
    </row>
    <row r="9" spans="1:10" ht="18.75" customHeight="1">
      <c r="B9" s="130"/>
      <c r="C9" s="125"/>
      <c r="D9" s="134" t="s">
        <v>9</v>
      </c>
      <c r="E9" s="134"/>
      <c r="F9" s="135"/>
      <c r="G9" s="135"/>
      <c r="H9" s="135"/>
      <c r="I9" s="160"/>
      <c r="J9" s="31"/>
    </row>
    <row r="10" spans="1:10" ht="18.75" customHeight="1">
      <c r="B10" s="130"/>
      <c r="C10" s="125"/>
      <c r="D10" s="134" t="s">
        <v>10</v>
      </c>
      <c r="E10" s="134"/>
      <c r="F10" s="135"/>
      <c r="G10" s="135"/>
      <c r="H10" s="135"/>
      <c r="I10" s="160"/>
      <c r="J10" s="32"/>
    </row>
    <row r="11" spans="1:10" ht="18.75" customHeight="1">
      <c r="B11" s="130"/>
      <c r="C11" s="125"/>
      <c r="D11" s="134" t="s">
        <v>11</v>
      </c>
      <c r="E11" s="134"/>
      <c r="F11" s="122"/>
      <c r="G11" s="122"/>
      <c r="H11" s="122"/>
      <c r="I11" s="123"/>
      <c r="J11" s="30"/>
    </row>
    <row r="12" spans="1:10" ht="18.75" customHeight="1" thickBot="1">
      <c r="B12" s="130"/>
      <c r="C12" s="126"/>
      <c r="D12" s="127" t="s">
        <v>127</v>
      </c>
      <c r="E12" s="128"/>
      <c r="F12" s="156"/>
      <c r="G12" s="157"/>
      <c r="H12" s="158"/>
      <c r="I12" s="159"/>
      <c r="J12" s="30"/>
    </row>
    <row r="13" spans="1:10" ht="18.75" customHeight="1">
      <c r="B13" s="131"/>
      <c r="C13" s="125" t="s">
        <v>12</v>
      </c>
      <c r="D13" s="136" t="s">
        <v>13</v>
      </c>
      <c r="E13" s="137"/>
      <c r="F13" s="138"/>
      <c r="G13" s="139"/>
      <c r="H13" s="139"/>
      <c r="I13" s="140"/>
      <c r="J13" s="30"/>
    </row>
    <row r="14" spans="1:10" ht="18.75" customHeight="1">
      <c r="B14" s="131"/>
      <c r="C14" s="125"/>
      <c r="D14" s="141" t="s">
        <v>14</v>
      </c>
      <c r="E14" s="142"/>
      <c r="F14" s="143"/>
      <c r="G14" s="144"/>
      <c r="H14" s="144"/>
      <c r="I14" s="145"/>
      <c r="J14" s="30"/>
    </row>
    <row r="15" spans="1:10" ht="18.75" customHeight="1">
      <c r="B15" s="131"/>
      <c r="C15" s="125"/>
      <c r="D15" s="141" t="s">
        <v>15</v>
      </c>
      <c r="E15" s="142"/>
      <c r="F15" s="143"/>
      <c r="G15" s="144"/>
      <c r="H15" s="144"/>
      <c r="I15" s="145"/>
      <c r="J15" s="30"/>
    </row>
    <row r="16" spans="1:10" ht="18.75" customHeight="1">
      <c r="B16" s="131"/>
      <c r="C16" s="125"/>
      <c r="D16" s="146" t="s">
        <v>17</v>
      </c>
      <c r="E16" s="147"/>
      <c r="F16" s="150"/>
      <c r="G16" s="151"/>
      <c r="H16" s="151"/>
      <c r="I16" s="152"/>
      <c r="J16" s="30"/>
    </row>
    <row r="17" spans="2:11" ht="18.75" customHeight="1" thickBot="1">
      <c r="B17" s="132"/>
      <c r="C17" s="126"/>
      <c r="D17" s="148"/>
      <c r="E17" s="149"/>
      <c r="F17" s="153"/>
      <c r="G17" s="154"/>
      <c r="H17" s="154"/>
      <c r="I17" s="155"/>
      <c r="J17" s="33"/>
    </row>
    <row r="18" spans="2:11" ht="37.5" customHeight="1" thickBot="1">
      <c r="B18" s="26" t="s">
        <v>18</v>
      </c>
      <c r="C18" s="27"/>
      <c r="D18" s="27"/>
      <c r="E18" s="27"/>
      <c r="F18" s="27"/>
      <c r="G18" s="34"/>
      <c r="H18" s="35" t="s">
        <v>19</v>
      </c>
      <c r="I18" s="27"/>
      <c r="J18" s="36"/>
      <c r="K18" s="27"/>
    </row>
    <row r="19" spans="2:11" ht="34.5" customHeight="1">
      <c r="B19" s="37" t="s">
        <v>3</v>
      </c>
      <c r="C19" s="38" t="s">
        <v>20</v>
      </c>
      <c r="D19" s="39" t="s">
        <v>21</v>
      </c>
      <c r="E19" s="40" t="s">
        <v>22</v>
      </c>
      <c r="F19" s="40" t="s">
        <v>23</v>
      </c>
      <c r="G19" s="40" t="s">
        <v>24</v>
      </c>
      <c r="H19" s="40" t="s">
        <v>25</v>
      </c>
      <c r="I19" s="40" t="s">
        <v>26</v>
      </c>
      <c r="J19" s="41" t="s">
        <v>27</v>
      </c>
      <c r="K19" s="27"/>
    </row>
    <row r="20" spans="2:11" ht="21.75" customHeight="1">
      <c r="B20" s="42" t="s">
        <v>28</v>
      </c>
      <c r="C20" s="71"/>
      <c r="D20" s="71"/>
      <c r="E20" s="71"/>
      <c r="F20" s="71"/>
      <c r="G20" s="72">
        <v>0</v>
      </c>
      <c r="H20" s="72">
        <v>0</v>
      </c>
      <c r="I20" s="72">
        <v>0</v>
      </c>
      <c r="J20" s="73">
        <v>0</v>
      </c>
      <c r="K20" s="27"/>
    </row>
    <row r="21" spans="2:11" ht="21.75" customHeight="1" thickBot="1">
      <c r="B21" s="43" t="s">
        <v>5</v>
      </c>
      <c r="C21" s="74"/>
      <c r="D21" s="74"/>
      <c r="E21" s="74"/>
      <c r="F21" s="74"/>
      <c r="G21" s="75"/>
      <c r="H21" s="75"/>
      <c r="I21" s="75"/>
      <c r="J21" s="76"/>
      <c r="K21" s="27"/>
    </row>
    <row r="22" spans="2:11" ht="18.75" customHeight="1" thickBot="1">
      <c r="B22" s="44"/>
      <c r="C22" s="45"/>
      <c r="D22" s="46"/>
      <c r="E22" s="46"/>
      <c r="F22" s="46"/>
      <c r="G22" s="47"/>
      <c r="H22" s="47"/>
      <c r="I22" s="48"/>
      <c r="J22" s="49"/>
      <c r="K22" s="50"/>
    </row>
    <row r="23" spans="2:11" ht="34.5" customHeight="1">
      <c r="B23" s="37" t="s">
        <v>3</v>
      </c>
      <c r="C23" s="40" t="s">
        <v>29</v>
      </c>
      <c r="D23" s="51" t="s">
        <v>30</v>
      </c>
      <c r="E23" s="52" t="s">
        <v>31</v>
      </c>
      <c r="F23" s="53"/>
      <c r="G23" s="50"/>
    </row>
    <row r="24" spans="2:11" ht="21.75" customHeight="1">
      <c r="B24" s="42" t="s">
        <v>28</v>
      </c>
      <c r="C24" s="77"/>
      <c r="D24" s="77">
        <v>0</v>
      </c>
      <c r="E24" s="78">
        <v>0</v>
      </c>
      <c r="F24" s="53"/>
      <c r="G24" s="50"/>
    </row>
    <row r="25" spans="2:11" ht="21.75" customHeight="1" thickBot="1">
      <c r="B25" s="43" t="s">
        <v>5</v>
      </c>
      <c r="C25" s="79"/>
      <c r="D25" s="79"/>
      <c r="E25" s="80"/>
      <c r="F25" s="53"/>
      <c r="G25" s="50"/>
    </row>
    <row r="26" spans="2:11" ht="18.75" customHeight="1">
      <c r="B26" s="54" t="s">
        <v>96</v>
      </c>
      <c r="C26" s="55"/>
      <c r="D26" s="55"/>
      <c r="E26" s="56"/>
      <c r="F26" s="57"/>
      <c r="G26" s="50"/>
    </row>
    <row r="27" spans="2:11" ht="36.75" customHeight="1">
      <c r="B27" s="58" t="s">
        <v>32</v>
      </c>
      <c r="C27" s="59"/>
      <c r="D27" s="60" t="s">
        <v>33</v>
      </c>
      <c r="E27" s="59"/>
      <c r="F27" s="59"/>
      <c r="G27" s="61"/>
      <c r="H27" s="61"/>
      <c r="I27" s="61"/>
      <c r="J27" s="62"/>
      <c r="K27" s="27"/>
    </row>
    <row r="28" spans="2:11" ht="22.5" customHeight="1" thickBot="1">
      <c r="B28" s="63" t="s">
        <v>34</v>
      </c>
      <c r="C28" s="64"/>
      <c r="D28" s="64"/>
      <c r="E28" s="64"/>
      <c r="F28" s="64"/>
      <c r="G28" s="64"/>
      <c r="H28" s="64"/>
      <c r="I28" s="64"/>
      <c r="J28" s="64"/>
      <c r="K28" s="27"/>
    </row>
    <row r="29" spans="2:11" ht="34.5" customHeight="1" thickBot="1">
      <c r="B29" s="37" t="s">
        <v>35</v>
      </c>
      <c r="C29" s="65" t="s">
        <v>36</v>
      </c>
      <c r="D29" s="65" t="s">
        <v>6</v>
      </c>
      <c r="E29" s="65" t="s">
        <v>37</v>
      </c>
      <c r="F29" s="65" t="s">
        <v>38</v>
      </c>
      <c r="G29" s="66" t="s">
        <v>39</v>
      </c>
      <c r="H29" s="67"/>
      <c r="I29" s="67"/>
    </row>
    <row r="30" spans="2:11" ht="21.75" customHeight="1" thickBot="1">
      <c r="B30" s="42" t="s">
        <v>40</v>
      </c>
      <c r="C30" s="81"/>
      <c r="D30" s="81"/>
      <c r="E30" s="81"/>
      <c r="F30" s="82"/>
      <c r="G30" s="83"/>
      <c r="H30" s="67"/>
      <c r="I30" s="67"/>
    </row>
    <row r="31" spans="2:11" ht="21.75" customHeight="1" thickBot="1">
      <c r="B31" s="68" t="s">
        <v>41</v>
      </c>
      <c r="C31" s="84"/>
      <c r="D31" s="84"/>
      <c r="E31" s="84"/>
      <c r="F31" s="85"/>
      <c r="G31" s="86"/>
      <c r="H31" s="67"/>
      <c r="I31" s="67"/>
    </row>
    <row r="32" spans="2:11" ht="18.75" customHeight="1">
      <c r="B32" s="69"/>
      <c r="C32" s="69"/>
      <c r="D32" s="69"/>
      <c r="E32" s="69"/>
      <c r="F32" s="69"/>
      <c r="G32" s="70"/>
      <c r="H32" s="70"/>
      <c r="I32" s="50"/>
    </row>
  </sheetData>
  <sheetProtection selectLockedCells="1"/>
  <protectedRanges>
    <protectedRange sqref="F1:I2" name="인적사항_1"/>
  </protectedRanges>
  <mergeCells count="36">
    <mergeCell ref="F12:G12"/>
    <mergeCell ref="H12:I12"/>
    <mergeCell ref="H10:I10"/>
    <mergeCell ref="D6:E6"/>
    <mergeCell ref="H6:I6"/>
    <mergeCell ref="D11:E11"/>
    <mergeCell ref="F11:G11"/>
    <mergeCell ref="H11:I11"/>
    <mergeCell ref="D9:E9"/>
    <mergeCell ref="F9:G9"/>
    <mergeCell ref="H9:I9"/>
    <mergeCell ref="F7:G7"/>
    <mergeCell ref="H7:I7"/>
    <mergeCell ref="D8:E8"/>
    <mergeCell ref="D7:E7"/>
    <mergeCell ref="F14:I14"/>
    <mergeCell ref="D15:E15"/>
    <mergeCell ref="F15:I15"/>
    <mergeCell ref="D16:E17"/>
    <mergeCell ref="F16:I17"/>
    <mergeCell ref="B1:J1"/>
    <mergeCell ref="H5:I5"/>
    <mergeCell ref="F6:G6"/>
    <mergeCell ref="F8:G8"/>
    <mergeCell ref="H8:I8"/>
    <mergeCell ref="C5:C12"/>
    <mergeCell ref="D12:E12"/>
    <mergeCell ref="B5:B17"/>
    <mergeCell ref="D5:E5"/>
    <mergeCell ref="F5:G5"/>
    <mergeCell ref="D10:E10"/>
    <mergeCell ref="F10:G10"/>
    <mergeCell ref="C13:C17"/>
    <mergeCell ref="D13:E13"/>
    <mergeCell ref="F13:I13"/>
    <mergeCell ref="D14:E1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56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60"/>
  <sheetViews>
    <sheetView zoomScale="85" zoomScaleNormal="85" workbookViewId="0">
      <selection activeCell="B1" sqref="B1"/>
    </sheetView>
  </sheetViews>
  <sheetFormatPr defaultRowHeight="18.75" customHeight="1"/>
  <cols>
    <col min="1" max="1" width="0.875" style="1" customWidth="1"/>
    <col min="2" max="3" width="3.625" style="1" customWidth="1"/>
    <col min="4" max="4" width="6.75" style="1" customWidth="1"/>
    <col min="5" max="5" width="7.125" style="1" customWidth="1"/>
    <col min="6" max="6" width="6.25" style="1" customWidth="1"/>
    <col min="7" max="7" width="3.125" style="1" customWidth="1"/>
    <col min="8" max="8" width="3.25" style="1" customWidth="1"/>
    <col min="9" max="9" width="3.875" style="1" customWidth="1"/>
    <col min="10" max="15" width="3.5" style="5" customWidth="1"/>
    <col min="16" max="19" width="2.625" style="5" customWidth="1"/>
    <col min="20" max="27" width="3.125" style="5" customWidth="1"/>
    <col min="28" max="28" width="3.25" style="3" customWidth="1"/>
    <col min="29" max="29" width="7.875" style="5" customWidth="1"/>
    <col min="30" max="30" width="3.75" style="5" customWidth="1"/>
    <col min="31" max="32" width="7.125" style="5" customWidth="1"/>
    <col min="33" max="33" width="8" style="4" customWidth="1"/>
    <col min="34" max="34" width="9" style="4"/>
    <col min="35" max="35" width="9.875" style="4" bestFit="1" customWidth="1"/>
    <col min="36" max="16384" width="9" style="4"/>
  </cols>
  <sheetData>
    <row r="1" spans="2:33" ht="18.75" customHeight="1">
      <c r="B1" s="87" t="s">
        <v>150</v>
      </c>
      <c r="C1" s="88"/>
      <c r="D1" s="88"/>
      <c r="E1" s="88"/>
      <c r="F1" s="88"/>
      <c r="G1" s="88"/>
      <c r="H1" s="88"/>
      <c r="I1" s="88"/>
      <c r="J1" s="89"/>
      <c r="K1" s="89"/>
      <c r="L1" s="89"/>
      <c r="M1" s="89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1"/>
      <c r="AC1" s="89"/>
      <c r="AD1" s="89"/>
      <c r="AE1" s="89"/>
      <c r="AF1" s="89"/>
    </row>
    <row r="2" spans="2:33" ht="18.75" customHeight="1" thickBot="1">
      <c r="B2" s="92" t="s">
        <v>151</v>
      </c>
      <c r="C2" s="88"/>
      <c r="D2" s="88"/>
      <c r="E2" s="88"/>
      <c r="F2" s="88"/>
      <c r="G2" s="88"/>
      <c r="H2" s="88"/>
      <c r="I2" s="88"/>
      <c r="J2" s="89"/>
      <c r="K2" s="89"/>
      <c r="L2" s="89"/>
      <c r="M2" s="89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3"/>
      <c r="AA2" s="90"/>
      <c r="AB2" s="91"/>
      <c r="AC2" s="89"/>
      <c r="AD2" s="89"/>
      <c r="AE2" s="94"/>
      <c r="AF2" s="89"/>
    </row>
    <row r="3" spans="2:33" ht="18.75" customHeight="1">
      <c r="B3" s="95"/>
      <c r="C3" s="96"/>
      <c r="D3" s="97"/>
      <c r="E3" s="97"/>
      <c r="F3" s="98"/>
      <c r="G3" s="98"/>
      <c r="H3" s="99"/>
      <c r="I3" s="99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1"/>
      <c r="U3" s="101"/>
      <c r="V3" s="101"/>
      <c r="W3" s="101"/>
      <c r="X3" s="101"/>
      <c r="Y3" s="101"/>
      <c r="Z3" s="101"/>
      <c r="AA3" s="101"/>
      <c r="AB3" s="250"/>
      <c r="AC3" s="250"/>
      <c r="AD3" s="251"/>
      <c r="AE3" s="102" t="s">
        <v>99</v>
      </c>
      <c r="AF3" s="103"/>
      <c r="AG3" s="5"/>
    </row>
    <row r="4" spans="2:33" ht="18.75" customHeight="1">
      <c r="B4" s="104"/>
      <c r="C4" s="394"/>
      <c r="D4" s="395"/>
      <c r="E4" s="396"/>
      <c r="F4" s="397"/>
      <c r="G4" s="104"/>
      <c r="H4" s="398" t="s">
        <v>152</v>
      </c>
      <c r="I4" s="398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8"/>
      <c r="V4" s="398"/>
      <c r="W4" s="398"/>
      <c r="X4" s="398"/>
      <c r="Y4" s="398"/>
      <c r="Z4" s="398"/>
      <c r="AA4" s="398"/>
      <c r="AB4" s="252"/>
      <c r="AC4" s="252"/>
      <c r="AD4" s="253"/>
      <c r="AE4" s="105" t="s">
        <v>100</v>
      </c>
      <c r="AF4" s="106"/>
      <c r="AG4" s="5"/>
    </row>
    <row r="5" spans="2:33" ht="18.75" customHeight="1">
      <c r="B5" s="104"/>
      <c r="C5" s="104"/>
      <c r="D5" s="104"/>
      <c r="E5" s="104"/>
      <c r="F5" s="104"/>
      <c r="G5" s="104"/>
      <c r="H5" s="399"/>
      <c r="I5" s="399"/>
      <c r="J5" s="399"/>
      <c r="K5" s="399"/>
      <c r="L5" s="399"/>
      <c r="M5" s="399"/>
      <c r="N5" s="399"/>
      <c r="O5" s="399"/>
      <c r="P5" s="399"/>
      <c r="Q5" s="399"/>
      <c r="R5" s="399"/>
      <c r="S5" s="399"/>
      <c r="T5" s="399"/>
      <c r="U5" s="399"/>
      <c r="V5" s="399"/>
      <c r="W5" s="399"/>
      <c r="X5" s="399"/>
      <c r="Y5" s="399"/>
      <c r="Z5" s="399"/>
      <c r="AA5" s="399"/>
      <c r="AB5" s="252" t="s">
        <v>101</v>
      </c>
      <c r="AC5" s="252"/>
      <c r="AD5" s="253"/>
      <c r="AE5" s="107" t="s">
        <v>46</v>
      </c>
      <c r="AF5" s="107"/>
    </row>
    <row r="6" spans="2:33" ht="18.75" customHeight="1" thickBot="1">
      <c r="B6" s="108"/>
      <c r="C6" s="108"/>
      <c r="D6" s="108"/>
      <c r="E6" s="108"/>
      <c r="F6" s="108"/>
      <c r="G6" s="108"/>
      <c r="H6" s="108"/>
      <c r="I6" s="108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254"/>
      <c r="AC6" s="254"/>
      <c r="AD6" s="255"/>
      <c r="AE6" s="110">
        <f>'기본사항 등 입력'!F11</f>
        <v>0</v>
      </c>
      <c r="AF6" s="111"/>
      <c r="AG6" s="5"/>
    </row>
    <row r="7" spans="2:33" ht="18.75" customHeight="1">
      <c r="B7" s="279" t="s">
        <v>47</v>
      </c>
      <c r="C7" s="280"/>
      <c r="D7" s="409" t="s">
        <v>48</v>
      </c>
      <c r="E7" s="410"/>
      <c r="F7" s="410"/>
      <c r="G7" s="411"/>
      <c r="H7" s="373">
        <f>'기본사항 등 입력'!F6</f>
        <v>0</v>
      </c>
      <c r="I7" s="374"/>
      <c r="J7" s="374"/>
      <c r="K7" s="374"/>
      <c r="L7" s="374"/>
      <c r="M7" s="374"/>
      <c r="N7" s="374"/>
      <c r="O7" s="375"/>
      <c r="P7" s="260" t="s">
        <v>49</v>
      </c>
      <c r="Q7" s="261"/>
      <c r="R7" s="261"/>
      <c r="S7" s="261"/>
      <c r="T7" s="376"/>
      <c r="U7" s="412">
        <f>'기본사항 등 입력'!F7</f>
        <v>0</v>
      </c>
      <c r="V7" s="413"/>
      <c r="W7" s="413"/>
      <c r="X7" s="413"/>
      <c r="Y7" s="413"/>
      <c r="Z7" s="413"/>
      <c r="AA7" s="414"/>
      <c r="AB7" s="9" t="s">
        <v>50</v>
      </c>
      <c r="AC7" s="10"/>
      <c r="AD7" s="11"/>
      <c r="AE7" s="405">
        <f>'기본사항 등 입력'!F8</f>
        <v>0</v>
      </c>
      <c r="AF7" s="406"/>
    </row>
    <row r="8" spans="2:33" ht="18.75" customHeight="1">
      <c r="B8" s="407"/>
      <c r="C8" s="408"/>
      <c r="D8" s="377" t="s">
        <v>51</v>
      </c>
      <c r="E8" s="378"/>
      <c r="F8" s="378"/>
      <c r="G8" s="379"/>
      <c r="H8" s="400">
        <f>'기본사항 등 입력'!F9</f>
        <v>0</v>
      </c>
      <c r="I8" s="401"/>
      <c r="J8" s="401"/>
      <c r="K8" s="401"/>
      <c r="L8" s="401"/>
      <c r="M8" s="401"/>
      <c r="N8" s="401"/>
      <c r="O8" s="402"/>
      <c r="P8" s="388" t="s">
        <v>52</v>
      </c>
      <c r="Q8" s="389"/>
      <c r="R8" s="389"/>
      <c r="S8" s="389"/>
      <c r="T8" s="390"/>
      <c r="U8" s="403">
        <f>'기본사항 등 입력'!F10</f>
        <v>0</v>
      </c>
      <c r="V8" s="404"/>
      <c r="W8" s="404"/>
      <c r="X8" s="404"/>
      <c r="Y8" s="404"/>
      <c r="Z8" s="404"/>
      <c r="AA8" s="404"/>
      <c r="AB8" s="404"/>
      <c r="AC8" s="404"/>
      <c r="AD8" s="404"/>
      <c r="AE8" s="404"/>
      <c r="AF8" s="404"/>
    </row>
    <row r="9" spans="2:33" ht="18.75" customHeight="1">
      <c r="B9" s="421" t="s">
        <v>53</v>
      </c>
      <c r="C9" s="422"/>
      <c r="D9" s="377" t="s">
        <v>54</v>
      </c>
      <c r="E9" s="378"/>
      <c r="F9" s="378"/>
      <c r="G9" s="379"/>
      <c r="H9" s="427" t="str">
        <f>IF('기본사항 등 입력'!F13="","",'기본사항 등 입력'!F13)</f>
        <v/>
      </c>
      <c r="I9" s="428"/>
      <c r="J9" s="428"/>
      <c r="K9" s="428"/>
      <c r="L9" s="428"/>
      <c r="M9" s="428"/>
      <c r="N9" s="428"/>
      <c r="O9" s="429"/>
      <c r="P9" s="388" t="s">
        <v>55</v>
      </c>
      <c r="Q9" s="389"/>
      <c r="R9" s="389"/>
      <c r="S9" s="389"/>
      <c r="T9" s="390"/>
      <c r="U9" s="430" t="str">
        <f>IF('기본사항 등 입력'!F14="","",'기본사항 등 입력'!F14)</f>
        <v/>
      </c>
      <c r="V9" s="431"/>
      <c r="W9" s="431"/>
      <c r="X9" s="431"/>
      <c r="Y9" s="431"/>
      <c r="Z9" s="431"/>
      <c r="AA9" s="431"/>
      <c r="AB9" s="431"/>
      <c r="AC9" s="431"/>
      <c r="AD9" s="431"/>
      <c r="AE9" s="431"/>
      <c r="AF9" s="431"/>
    </row>
    <row r="10" spans="2:33" ht="18.75" customHeight="1" thickBot="1">
      <c r="B10" s="423"/>
      <c r="C10" s="424"/>
      <c r="D10" s="384" t="s">
        <v>56</v>
      </c>
      <c r="E10" s="385"/>
      <c r="F10" s="385"/>
      <c r="G10" s="386"/>
      <c r="H10" s="442" t="str">
        <f>IF('기본사항 등 입력'!F16="","",'기본사항 등 입력'!F16)</f>
        <v/>
      </c>
      <c r="I10" s="443"/>
      <c r="J10" s="443"/>
      <c r="K10" s="443"/>
      <c r="L10" s="443"/>
      <c r="M10" s="443"/>
      <c r="N10" s="443"/>
      <c r="O10" s="443"/>
      <c r="P10" s="443"/>
      <c r="Q10" s="443"/>
      <c r="R10" s="443"/>
      <c r="S10" s="443"/>
      <c r="T10" s="443"/>
      <c r="U10" s="443"/>
      <c r="V10" s="443"/>
      <c r="W10" s="443"/>
      <c r="X10" s="443"/>
      <c r="Y10" s="443"/>
      <c r="Z10" s="443"/>
      <c r="AA10" s="444"/>
      <c r="AB10" s="8" t="s">
        <v>97</v>
      </c>
      <c r="AC10" s="12"/>
      <c r="AD10" s="13"/>
      <c r="AE10" s="445" t="s">
        <v>16</v>
      </c>
      <c r="AF10" s="446"/>
      <c r="AG10" s="5"/>
    </row>
    <row r="11" spans="2:33" ht="18.75" customHeight="1">
      <c r="B11" s="423"/>
      <c r="C11" s="424"/>
      <c r="D11" s="447" t="s">
        <v>57</v>
      </c>
      <c r="E11" s="448"/>
      <c r="F11" s="448"/>
      <c r="G11" s="448"/>
      <c r="H11" s="448"/>
      <c r="I11" s="432"/>
      <c r="J11" s="432"/>
      <c r="K11" s="432"/>
      <c r="L11" s="432"/>
      <c r="M11" s="432"/>
      <c r="N11" s="432"/>
      <c r="O11" s="432"/>
      <c r="P11" s="432"/>
      <c r="Q11" s="432"/>
      <c r="R11" s="432"/>
      <c r="S11" s="432"/>
      <c r="T11" s="432"/>
      <c r="U11" s="432"/>
      <c r="V11" s="432"/>
      <c r="W11" s="432"/>
      <c r="X11" s="432"/>
      <c r="Y11" s="432"/>
      <c r="Z11" s="432"/>
      <c r="AA11" s="432"/>
      <c r="AB11" s="256"/>
      <c r="AC11" s="256"/>
      <c r="AD11" s="256"/>
      <c r="AE11" s="353"/>
      <c r="AF11" s="353"/>
      <c r="AG11" s="5"/>
    </row>
    <row r="12" spans="2:33" ht="18.75" customHeight="1" thickBot="1">
      <c r="B12" s="425"/>
      <c r="C12" s="426"/>
      <c r="D12" s="449"/>
      <c r="E12" s="450"/>
      <c r="F12" s="450"/>
      <c r="G12" s="450"/>
      <c r="H12" s="450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  <c r="AA12" s="425"/>
      <c r="AB12" s="257"/>
      <c r="AC12" s="257"/>
      <c r="AD12" s="257"/>
      <c r="AE12" s="438"/>
      <c r="AF12" s="438"/>
      <c r="AG12" s="5"/>
    </row>
    <row r="13" spans="2:33" ht="18.75" customHeight="1">
      <c r="B13" s="432" t="s">
        <v>58</v>
      </c>
      <c r="C13" s="432"/>
      <c r="D13" s="432"/>
      <c r="E13" s="432"/>
      <c r="F13" s="433"/>
      <c r="G13" s="433"/>
      <c r="H13" s="433"/>
      <c r="I13" s="433"/>
      <c r="J13" s="434" t="s">
        <v>59</v>
      </c>
      <c r="K13" s="435"/>
      <c r="L13" s="436" t="s">
        <v>60</v>
      </c>
      <c r="M13" s="353"/>
      <c r="N13" s="353"/>
      <c r="O13" s="353"/>
      <c r="P13" s="353"/>
      <c r="Q13" s="353"/>
      <c r="R13" s="353"/>
      <c r="S13" s="353"/>
      <c r="T13" s="353"/>
      <c r="U13" s="353"/>
      <c r="V13" s="434" t="s">
        <v>61</v>
      </c>
      <c r="W13" s="434"/>
      <c r="X13" s="434"/>
      <c r="Y13" s="434"/>
      <c r="Z13" s="434"/>
      <c r="AA13" s="434"/>
      <c r="AB13" s="434"/>
      <c r="AC13" s="434"/>
      <c r="AD13" s="434"/>
      <c r="AE13" s="434"/>
      <c r="AF13" s="434"/>
    </row>
    <row r="14" spans="2:33" ht="18.75" customHeight="1" thickBot="1">
      <c r="B14" s="425"/>
      <c r="C14" s="425"/>
      <c r="D14" s="425"/>
      <c r="E14" s="425"/>
      <c r="F14" s="439"/>
      <c r="G14" s="439"/>
      <c r="H14" s="439"/>
      <c r="I14" s="439"/>
      <c r="J14" s="440" t="s">
        <v>62</v>
      </c>
      <c r="K14" s="441"/>
      <c r="L14" s="437"/>
      <c r="M14" s="438"/>
      <c r="N14" s="438"/>
      <c r="O14" s="438"/>
      <c r="P14" s="438"/>
      <c r="Q14" s="438"/>
      <c r="R14" s="438"/>
      <c r="S14" s="438"/>
      <c r="T14" s="438"/>
      <c r="U14" s="438"/>
      <c r="V14" s="440" t="s">
        <v>63</v>
      </c>
      <c r="W14" s="440"/>
      <c r="X14" s="440"/>
      <c r="Y14" s="440"/>
      <c r="Z14" s="440"/>
      <c r="AA14" s="440"/>
      <c r="AB14" s="440"/>
      <c r="AC14" s="440"/>
      <c r="AD14" s="440"/>
      <c r="AE14" s="440"/>
      <c r="AF14" s="440"/>
    </row>
    <row r="15" spans="2:33" ht="18.75" customHeight="1">
      <c r="B15" s="279" t="s">
        <v>64</v>
      </c>
      <c r="C15" s="280"/>
      <c r="D15" s="373" t="s">
        <v>65</v>
      </c>
      <c r="E15" s="374"/>
      <c r="F15" s="374"/>
      <c r="G15" s="374"/>
      <c r="H15" s="374"/>
      <c r="I15" s="375"/>
      <c r="J15" s="260" t="s">
        <v>66</v>
      </c>
      <c r="K15" s="261"/>
      <c r="L15" s="261"/>
      <c r="M15" s="261"/>
      <c r="N15" s="261"/>
      <c r="O15" s="261"/>
      <c r="P15" s="261"/>
      <c r="Q15" s="261"/>
      <c r="R15" s="376"/>
      <c r="S15" s="260" t="s">
        <v>67</v>
      </c>
      <c r="T15" s="261"/>
      <c r="U15" s="261"/>
      <c r="V15" s="261"/>
      <c r="W15" s="261"/>
      <c r="X15" s="261"/>
      <c r="Y15" s="261"/>
      <c r="Z15" s="261"/>
      <c r="AA15" s="376"/>
      <c r="AB15" s="260" t="s">
        <v>68</v>
      </c>
      <c r="AC15" s="261"/>
      <c r="AD15" s="261"/>
      <c r="AE15" s="261"/>
      <c r="AF15" s="261"/>
    </row>
    <row r="16" spans="2:33" ht="18.75" customHeight="1">
      <c r="B16" s="281"/>
      <c r="C16" s="282"/>
      <c r="D16" s="377" t="s">
        <v>69</v>
      </c>
      <c r="E16" s="378"/>
      <c r="F16" s="378"/>
      <c r="G16" s="378"/>
      <c r="H16" s="378"/>
      <c r="I16" s="379"/>
      <c r="J16" s="380" t="str">
        <f>IF('기본사항 등 입력'!H7="","",'기본사항 등 입력'!H7)</f>
        <v/>
      </c>
      <c r="K16" s="381"/>
      <c r="L16" s="381"/>
      <c r="M16" s="381"/>
      <c r="N16" s="381"/>
      <c r="O16" s="381"/>
      <c r="P16" s="381"/>
      <c r="Q16" s="381"/>
      <c r="R16" s="382"/>
      <c r="S16" s="380">
        <f>'기본사항 등 입력'!F7</f>
        <v>0</v>
      </c>
      <c r="T16" s="381"/>
      <c r="U16" s="381"/>
      <c r="V16" s="381"/>
      <c r="W16" s="381"/>
      <c r="X16" s="381"/>
      <c r="Y16" s="381"/>
      <c r="Z16" s="381"/>
      <c r="AA16" s="382"/>
      <c r="AB16" s="262"/>
      <c r="AC16" s="263"/>
      <c r="AD16" s="263"/>
      <c r="AE16" s="263"/>
      <c r="AF16" s="263"/>
    </row>
    <row r="17" spans="2:32" ht="18.75" customHeight="1">
      <c r="B17" s="281"/>
      <c r="C17" s="282"/>
      <c r="D17" s="377" t="s">
        <v>70</v>
      </c>
      <c r="E17" s="378"/>
      <c r="F17" s="378"/>
      <c r="G17" s="378"/>
      <c r="H17" s="378"/>
      <c r="I17" s="379"/>
      <c r="J17" s="388" t="str">
        <f>IF('기본사항 등 입력'!H6="","",'기본사항 등 입력'!H6)</f>
        <v/>
      </c>
      <c r="K17" s="389"/>
      <c r="L17" s="389"/>
      <c r="M17" s="389"/>
      <c r="N17" s="389"/>
      <c r="O17" s="389"/>
      <c r="P17" s="389"/>
      <c r="Q17" s="389"/>
      <c r="R17" s="390"/>
      <c r="S17" s="388">
        <f>'기본사항 등 입력'!F6</f>
        <v>0</v>
      </c>
      <c r="T17" s="389"/>
      <c r="U17" s="389"/>
      <c r="V17" s="389"/>
      <c r="W17" s="389"/>
      <c r="X17" s="389"/>
      <c r="Y17" s="389"/>
      <c r="Z17" s="389"/>
      <c r="AA17" s="390"/>
      <c r="AB17" s="262"/>
      <c r="AC17" s="263"/>
      <c r="AD17" s="263"/>
      <c r="AE17" s="263"/>
      <c r="AF17" s="263"/>
    </row>
    <row r="18" spans="2:32" ht="18.75" customHeight="1">
      <c r="B18" s="281"/>
      <c r="C18" s="282"/>
      <c r="D18" s="377" t="s">
        <v>71</v>
      </c>
      <c r="E18" s="378"/>
      <c r="F18" s="378"/>
      <c r="G18" s="378"/>
      <c r="H18" s="378"/>
      <c r="I18" s="379"/>
      <c r="J18" s="264">
        <f>'기본사항 등 입력'!C25</f>
        <v>0</v>
      </c>
      <c r="K18" s="265"/>
      <c r="L18" s="265"/>
      <c r="M18" s="265"/>
      <c r="N18" s="265"/>
      <c r="O18" s="265"/>
      <c r="P18" s="265"/>
      <c r="Q18" s="265"/>
      <c r="R18" s="383"/>
      <c r="S18" s="391">
        <f>'기본사항 등 입력'!C24</f>
        <v>0</v>
      </c>
      <c r="T18" s="392"/>
      <c r="U18" s="392"/>
      <c r="V18" s="392"/>
      <c r="W18" s="392"/>
      <c r="X18" s="392"/>
      <c r="Y18" s="392"/>
      <c r="Z18" s="392"/>
      <c r="AA18" s="393"/>
      <c r="AB18" s="264">
        <f>J18+S18</f>
        <v>0</v>
      </c>
      <c r="AC18" s="265"/>
      <c r="AD18" s="265"/>
      <c r="AE18" s="265"/>
      <c r="AF18" s="265"/>
    </row>
    <row r="19" spans="2:32" ht="18.75" customHeight="1">
      <c r="B19" s="281"/>
      <c r="C19" s="282"/>
      <c r="D19" s="377" t="s">
        <v>72</v>
      </c>
      <c r="E19" s="378"/>
      <c r="F19" s="378"/>
      <c r="G19" s="378"/>
      <c r="H19" s="378"/>
      <c r="I19" s="379"/>
      <c r="J19" s="264">
        <f>'기본사항 등 입력'!D25</f>
        <v>0</v>
      </c>
      <c r="K19" s="265"/>
      <c r="L19" s="265"/>
      <c r="M19" s="265"/>
      <c r="N19" s="265"/>
      <c r="O19" s="265"/>
      <c r="P19" s="265"/>
      <c r="Q19" s="265"/>
      <c r="R19" s="383"/>
      <c r="S19" s="264">
        <f>'기본사항 등 입력'!D24</f>
        <v>0</v>
      </c>
      <c r="T19" s="265"/>
      <c r="U19" s="265"/>
      <c r="V19" s="265"/>
      <c r="W19" s="265"/>
      <c r="X19" s="265"/>
      <c r="Y19" s="265"/>
      <c r="Z19" s="265"/>
      <c r="AA19" s="383"/>
      <c r="AB19" s="264">
        <f>J19+S19</f>
        <v>0</v>
      </c>
      <c r="AC19" s="265"/>
      <c r="AD19" s="265"/>
      <c r="AE19" s="265"/>
      <c r="AF19" s="265"/>
    </row>
    <row r="20" spans="2:32" ht="18.75" customHeight="1" thickBot="1">
      <c r="B20" s="283"/>
      <c r="C20" s="284"/>
      <c r="D20" s="384" t="s">
        <v>73</v>
      </c>
      <c r="E20" s="385"/>
      <c r="F20" s="385"/>
      <c r="G20" s="385"/>
      <c r="H20" s="385"/>
      <c r="I20" s="386"/>
      <c r="J20" s="266">
        <f>J18-J19</f>
        <v>0</v>
      </c>
      <c r="K20" s="267"/>
      <c r="L20" s="267"/>
      <c r="M20" s="267"/>
      <c r="N20" s="267"/>
      <c r="O20" s="267"/>
      <c r="P20" s="267"/>
      <c r="Q20" s="267"/>
      <c r="R20" s="387"/>
      <c r="S20" s="266">
        <f>S18-S19</f>
        <v>0</v>
      </c>
      <c r="T20" s="267"/>
      <c r="U20" s="267"/>
      <c r="V20" s="267"/>
      <c r="W20" s="267"/>
      <c r="X20" s="267"/>
      <c r="Y20" s="267"/>
      <c r="Z20" s="267"/>
      <c r="AA20" s="387"/>
      <c r="AB20" s="266">
        <f>J20+S20</f>
        <v>0</v>
      </c>
      <c r="AC20" s="267"/>
      <c r="AD20" s="267"/>
      <c r="AE20" s="267"/>
      <c r="AF20" s="267"/>
    </row>
    <row r="21" spans="2:32" ht="18.75" customHeight="1">
      <c r="B21" s="279" t="s">
        <v>74</v>
      </c>
      <c r="C21" s="418"/>
      <c r="D21" s="196" t="s">
        <v>75</v>
      </c>
      <c r="E21" s="196"/>
      <c r="F21" s="196"/>
      <c r="G21" s="187" t="s">
        <v>76</v>
      </c>
      <c r="H21" s="187"/>
      <c r="I21" s="187"/>
      <c r="J21" s="163" t="s">
        <v>77</v>
      </c>
      <c r="K21" s="163"/>
      <c r="L21" s="163"/>
      <c r="M21" s="163" t="s">
        <v>78</v>
      </c>
      <c r="N21" s="163"/>
      <c r="O21" s="163"/>
      <c r="P21" s="163" t="s">
        <v>79</v>
      </c>
      <c r="Q21" s="163"/>
      <c r="R21" s="163"/>
      <c r="S21" s="163"/>
      <c r="T21" s="163" t="s">
        <v>104</v>
      </c>
      <c r="U21" s="163"/>
      <c r="V21" s="163"/>
      <c r="W21" s="163" t="s">
        <v>105</v>
      </c>
      <c r="X21" s="163"/>
      <c r="Y21" s="163"/>
      <c r="Z21" s="163" t="s">
        <v>103</v>
      </c>
      <c r="AA21" s="163"/>
      <c r="AB21" s="163"/>
      <c r="AC21" s="163" t="s">
        <v>102</v>
      </c>
      <c r="AD21" s="163"/>
      <c r="AE21" s="187" t="s">
        <v>95</v>
      </c>
      <c r="AF21" s="360"/>
    </row>
    <row r="22" spans="2:32" ht="18.75" customHeight="1">
      <c r="B22" s="281"/>
      <c r="C22" s="419"/>
      <c r="D22" s="197" t="s">
        <v>42</v>
      </c>
      <c r="E22" s="197"/>
      <c r="F22" s="197"/>
      <c r="G22" s="188" t="str">
        <f>IF('기본사항 등 입력'!C21="","",'기본사항 등 입력'!C21)</f>
        <v/>
      </c>
      <c r="H22" s="188"/>
      <c r="I22" s="188"/>
      <c r="J22" s="188" t="str">
        <f>IF('기본사항 등 입력'!D21="","",'기본사항 등 입력'!D21)</f>
        <v/>
      </c>
      <c r="K22" s="188"/>
      <c r="L22" s="188"/>
      <c r="M22" s="188" t="str">
        <f>IF('기본사항 등 입력'!E21="","",'기본사항 등 입력'!E21)</f>
        <v/>
      </c>
      <c r="N22" s="188"/>
      <c r="O22" s="188"/>
      <c r="P22" s="362" t="str">
        <f>IF('기본사항 등 입력'!F21="","",'기본사항 등 입력'!F21)</f>
        <v/>
      </c>
      <c r="Q22" s="362"/>
      <c r="R22" s="362"/>
      <c r="S22" s="362"/>
      <c r="T22" s="358">
        <f>IF(J22="",0,DATEDIF(J22,M22,"M")+1)</f>
        <v>0</v>
      </c>
      <c r="U22" s="358"/>
      <c r="V22" s="358"/>
      <c r="W22" s="162">
        <f>'기본사항 등 입력'!G21+'기본사항 등 입력'!H21</f>
        <v>0</v>
      </c>
      <c r="X22" s="162"/>
      <c r="Y22" s="162"/>
      <c r="Z22" s="162">
        <f>'기본사항 등 입력'!I21+'기본사항 등 입력'!J21</f>
        <v>0</v>
      </c>
      <c r="AA22" s="162"/>
      <c r="AB22" s="162"/>
      <c r="AC22" s="258"/>
      <c r="AD22" s="258"/>
      <c r="AE22" s="259">
        <f>IF(T22="",0,IF(((T22-W22+Z22)/12)&lt;=INT((T22-W22+Z22)/12),INT((T22-W22+Z22)/12),INT((T22-W22+Z22)/12)+1))</f>
        <v>0</v>
      </c>
      <c r="AF22" s="361"/>
    </row>
    <row r="23" spans="2:32" ht="18.75" customHeight="1">
      <c r="B23" s="281"/>
      <c r="C23" s="419"/>
      <c r="D23" s="197" t="s">
        <v>80</v>
      </c>
      <c r="E23" s="197"/>
      <c r="F23" s="197"/>
      <c r="G23" s="188" t="str">
        <f>IF('기본사항 등 입력'!C20="","",'기본사항 등 입력'!C20)</f>
        <v/>
      </c>
      <c r="H23" s="188"/>
      <c r="I23" s="188"/>
      <c r="J23" s="188" t="str">
        <f>IF('기본사항 등 입력'!D20="","",'기본사항 등 입력'!D20)</f>
        <v/>
      </c>
      <c r="K23" s="188"/>
      <c r="L23" s="188"/>
      <c r="M23" s="188" t="str">
        <f>IF('기본사항 등 입력'!E20="","",'기본사항 등 입력'!E20)</f>
        <v/>
      </c>
      <c r="N23" s="188"/>
      <c r="O23" s="188"/>
      <c r="P23" s="362" t="str">
        <f>IF('기본사항 등 입력'!F20="","",'기본사항 등 입력'!F20)</f>
        <v/>
      </c>
      <c r="Q23" s="362"/>
      <c r="R23" s="362"/>
      <c r="S23" s="362"/>
      <c r="T23" s="358">
        <f>IF(J23="",0,DATEDIF(J23,M23,"M")+1)</f>
        <v>0</v>
      </c>
      <c r="U23" s="358"/>
      <c r="V23" s="358"/>
      <c r="W23" s="162">
        <f>'기본사항 등 입력'!G20+'기본사항 등 입력'!H20</f>
        <v>0</v>
      </c>
      <c r="X23" s="162"/>
      <c r="Y23" s="162"/>
      <c r="Z23" s="162">
        <f>'기본사항 등 입력'!I20+'기본사항 등 입력'!J20</f>
        <v>0</v>
      </c>
      <c r="AA23" s="162"/>
      <c r="AB23" s="162"/>
      <c r="AC23" s="258"/>
      <c r="AD23" s="258"/>
      <c r="AE23" s="259">
        <f>IF(T23="",0,IF(((T23-W23+Z23-AC23)/12)&lt;=INT((T23-W23+Z23-AC23)/12),INT((T23-W23+Z23-AC23)/12),INT((T23-W23+Z23-AC23)/12)+1))</f>
        <v>0</v>
      </c>
      <c r="AF23" s="361"/>
    </row>
    <row r="24" spans="2:32" ht="18.75" customHeight="1">
      <c r="B24" s="281"/>
      <c r="C24" s="419"/>
      <c r="D24" s="197" t="s">
        <v>81</v>
      </c>
      <c r="E24" s="197"/>
      <c r="F24" s="197"/>
      <c r="G24" s="198"/>
      <c r="H24" s="198"/>
      <c r="I24" s="198"/>
      <c r="J24" s="188" t="str">
        <f>IF('기본사항 등 입력'!D20="","",IF('기본사항 등 입력'!D21="",'기본사항 등 입력'!D20,MIN('기본사항 등 입력'!D21,'기본사항 등 입력'!D20)))</f>
        <v/>
      </c>
      <c r="K24" s="188"/>
      <c r="L24" s="188"/>
      <c r="M24" s="188" t="str">
        <f>IF('기본사항 등 입력'!E20="","",IF('기본사항 등 입력'!E21="",'기본사항 등 입력'!E20,MAX('기본사항 등 입력'!E21,'기본사항 등 입력'!E20)))</f>
        <v/>
      </c>
      <c r="N24" s="188"/>
      <c r="O24" s="188"/>
      <c r="P24" s="185"/>
      <c r="Q24" s="185"/>
      <c r="R24" s="185"/>
      <c r="S24" s="185"/>
      <c r="T24" s="358">
        <f>IF(J24="",0,DATEDIF(J24,M24,"M")+1)</f>
        <v>0</v>
      </c>
      <c r="U24" s="358"/>
      <c r="V24" s="358"/>
      <c r="W24" s="162">
        <f>W23+W22+IF(M22="",0,IF(J23-M22&lt;=3,0,(IF(M22="",0,IF(J23-M22&lt;=3,0,DATEDIF(M22+1,J23-1,"M")+IF(DAY(J23-1)-DAY(M22+1)&gt;=0,1,1))))))</f>
        <v>0</v>
      </c>
      <c r="X24" s="162"/>
      <c r="Y24" s="162"/>
      <c r="Z24" s="162">
        <f>'기본사항 등 입력'!I20+'기본사항 등 입력'!J20</f>
        <v>0</v>
      </c>
      <c r="AA24" s="162"/>
      <c r="AB24" s="162"/>
      <c r="AC24" s="259">
        <f>IF(M22="",0,IF(M22-MAX(J23,J22)&lt;1,0,DATEDIF(MAX(J23,J22),MIN(M22,M23),"M")+1))</f>
        <v>0</v>
      </c>
      <c r="AD24" s="259"/>
      <c r="AE24" s="259">
        <f>IF('기본사항 등 입력'!D20="",0,IF('기본사항 등 입력'!D21="",IF(T24="",0,IF(((T24-W24+Z24)/12)&lt;=INT((T24-W24+Z24)/12),INT((T24-W24+Z24)/12),INT((T24-W24+Z24)/12)+1)),IF(J23-M22&lt;=1,IF(T24="",0,IF(((T24-W24+Z24)/12)&lt;=INT((T24-W24+Z24)/12),INT((T24-W24+Z24)/12),INT((T24-W24+Z24)/12)+1)),"#VALUE!")))</f>
        <v>0</v>
      </c>
      <c r="AF24" s="361"/>
    </row>
    <row r="25" spans="2:32" ht="18.75" customHeight="1">
      <c r="B25" s="281"/>
      <c r="C25" s="419"/>
      <c r="D25" s="191" t="s">
        <v>43</v>
      </c>
      <c r="E25" s="197" t="s">
        <v>82</v>
      </c>
      <c r="F25" s="197"/>
      <c r="G25" s="188" t="str">
        <f>IF(J24&lt;=DATE(2012,12,31),J24,"")</f>
        <v/>
      </c>
      <c r="H25" s="188"/>
      <c r="I25" s="188"/>
      <c r="J25" s="188" t="str">
        <f>IF(J24&lt;=DATE(2012,12,31),J24,"")</f>
        <v/>
      </c>
      <c r="K25" s="188"/>
      <c r="L25" s="188"/>
      <c r="M25" s="188" t="str">
        <f>IF(J25="","",IF(M24&gt;=DATE(2012,12,31),DATE(2012,12,31),M24))</f>
        <v/>
      </c>
      <c r="N25" s="188"/>
      <c r="O25" s="188"/>
      <c r="P25" s="358"/>
      <c r="Q25" s="358"/>
      <c r="R25" s="358"/>
      <c r="S25" s="358"/>
      <c r="T25" s="358">
        <f>IF(J25="",0,DATEDIF(J25,M25,"M")+1)</f>
        <v>0</v>
      </c>
      <c r="U25" s="358"/>
      <c r="V25" s="358"/>
      <c r="W25" s="162">
        <f>'기본사항 등 입력'!G20+'기본사항 등 입력'!G21</f>
        <v>0</v>
      </c>
      <c r="X25" s="162"/>
      <c r="Y25" s="162"/>
      <c r="Z25" s="162">
        <f>'기본사항 등 입력'!I20+'기본사항 등 입력'!I21</f>
        <v>0</v>
      </c>
      <c r="AA25" s="162"/>
      <c r="AB25" s="162"/>
      <c r="AC25" s="259"/>
      <c r="AD25" s="259"/>
      <c r="AE25" s="259">
        <f>IF(T25="",0,IF(((T25-W25+Z25-AC25)/12)&lt;=INT((T25-W25+Z25-AC25)/12),INT((T25-W25+Z25-AC25)/12),INT((T25-W25+Z25-AC25)/12)+1))</f>
        <v>0</v>
      </c>
      <c r="AF25" s="361"/>
    </row>
    <row r="26" spans="2:32" ht="18.75" customHeight="1" thickBot="1">
      <c r="B26" s="283"/>
      <c r="C26" s="420"/>
      <c r="D26" s="192"/>
      <c r="E26" s="451" t="s">
        <v>83</v>
      </c>
      <c r="F26" s="451"/>
      <c r="G26" s="345" t="str">
        <f>IF(J24&lt;DATE(2013,1,1),IF(M24&lt;=DATE(2012,12,31),"",DATE(2013,1,1)),J24)</f>
        <v/>
      </c>
      <c r="H26" s="345"/>
      <c r="I26" s="345"/>
      <c r="J26" s="345" t="str">
        <f>IF(J24&lt;DATE(2013,1,1),IF(M24&lt;=DATE(2012,12,31),"",DATE(2013,1,1)),J24)</f>
        <v/>
      </c>
      <c r="K26" s="345"/>
      <c r="L26" s="345"/>
      <c r="M26" s="345" t="str">
        <f>IF(G26="","",M24)</f>
        <v/>
      </c>
      <c r="N26" s="345"/>
      <c r="O26" s="345"/>
      <c r="P26" s="359"/>
      <c r="Q26" s="359"/>
      <c r="R26" s="359"/>
      <c r="S26" s="359"/>
      <c r="T26" s="359">
        <f>IF(J26="",0,DATEDIF(J26,M26,"M")+1)</f>
        <v>0</v>
      </c>
      <c r="U26" s="359"/>
      <c r="V26" s="359"/>
      <c r="W26" s="351">
        <f>'기본사항 등 입력'!H20+'기본사항 등 입력'!H21+(IF((IF(M22="",0,IF(J23-M22&lt;=3,0,DATEDIF(M22+1,J23-1,"M")+IF(DAY(J23-1)-DAY(M22+1)&gt;=0,1,1))))-(IF(M22="",0,IF(J23-M22&lt;=3,0,DATEDIF(M22+1,DATE(2012,12,31),"M")+IF(DAY(DATE(2012,12,31))-DAY(M22+1)&gt;=0,1,1))))&lt;0,0,(IF(M22="",0,IF(J23-M22&lt;=3,0,DATEDIF(M22+1,J23-1,"M")+IF(DAY(J23-1)-DAY(M22+1)&gt;=0,1,1))))-(IF(M22="",0,IF(J23-M22&lt;=3,0,DATEDIF(M22+1,DATE(2012,12,31),"M")+IF(DAY(DATE(2012,12,31))-DAY(M22+1)&gt;=0,1,1))))))</f>
        <v>0</v>
      </c>
      <c r="X26" s="351"/>
      <c r="Y26" s="351"/>
      <c r="Z26" s="351">
        <f>'기본사항 등 입력'!J20+'기본사항 등 입력'!J21</f>
        <v>0</v>
      </c>
      <c r="AA26" s="351"/>
      <c r="AB26" s="351"/>
      <c r="AC26" s="366"/>
      <c r="AD26" s="366"/>
      <c r="AE26" s="366">
        <f>IF(AE24="",0,IF(AE25="",AE24,AE24-AE25))</f>
        <v>0</v>
      </c>
      <c r="AF26" s="367"/>
    </row>
    <row r="27" spans="2:32" ht="18.75" customHeight="1" thickBot="1">
      <c r="B27" s="189" t="s">
        <v>128</v>
      </c>
      <c r="C27" s="189"/>
      <c r="D27" s="189"/>
      <c r="E27" s="189"/>
      <c r="F27" s="189"/>
      <c r="G27" s="189"/>
      <c r="H27" s="189"/>
      <c r="I27" s="190"/>
      <c r="J27" s="193" t="s">
        <v>108</v>
      </c>
      <c r="K27" s="193"/>
      <c r="L27" s="193"/>
      <c r="M27" s="195" t="s">
        <v>129</v>
      </c>
      <c r="N27" s="195"/>
      <c r="O27" s="195"/>
      <c r="P27" s="193" t="s">
        <v>110</v>
      </c>
      <c r="Q27" s="193"/>
      <c r="R27" s="193"/>
      <c r="S27" s="346"/>
      <c r="T27" s="352" t="s">
        <v>116</v>
      </c>
      <c r="U27" s="353"/>
      <c r="V27" s="353"/>
      <c r="W27" s="353"/>
      <c r="X27" s="353"/>
      <c r="Y27" s="353"/>
      <c r="Z27" s="353"/>
      <c r="AA27" s="353"/>
      <c r="AB27" s="353"/>
      <c r="AC27" s="353"/>
      <c r="AD27" s="353"/>
      <c r="AE27" s="353"/>
      <c r="AF27" s="353"/>
    </row>
    <row r="28" spans="2:32" ht="18.75" customHeight="1">
      <c r="B28" s="279" t="s">
        <v>84</v>
      </c>
      <c r="C28" s="280"/>
      <c r="D28" s="409" t="s">
        <v>85</v>
      </c>
      <c r="E28" s="410"/>
      <c r="F28" s="410"/>
      <c r="G28" s="410"/>
      <c r="H28" s="410"/>
      <c r="I28" s="411"/>
      <c r="J28" s="194">
        <f>J20</f>
        <v>0</v>
      </c>
      <c r="K28" s="194"/>
      <c r="L28" s="194"/>
      <c r="M28" s="194">
        <f>S20</f>
        <v>0</v>
      </c>
      <c r="N28" s="194"/>
      <c r="O28" s="194"/>
      <c r="P28" s="347">
        <f>J28+M28</f>
        <v>0</v>
      </c>
      <c r="Q28" s="347"/>
      <c r="R28" s="347"/>
      <c r="S28" s="348"/>
      <c r="T28" s="236" t="s">
        <v>133</v>
      </c>
      <c r="U28" s="237"/>
      <c r="V28" s="237"/>
      <c r="W28" s="237"/>
      <c r="X28" s="237"/>
      <c r="Y28" s="237"/>
      <c r="Z28" s="237"/>
      <c r="AA28" s="237"/>
      <c r="AB28" s="237"/>
      <c r="AC28" s="237"/>
      <c r="AD28" s="493">
        <f>AB20</f>
        <v>0</v>
      </c>
      <c r="AE28" s="493"/>
      <c r="AF28" s="494"/>
    </row>
    <row r="29" spans="2:32" ht="18.75" customHeight="1">
      <c r="B29" s="281"/>
      <c r="C29" s="282"/>
      <c r="D29" s="377" t="s">
        <v>86</v>
      </c>
      <c r="E29" s="378"/>
      <c r="F29" s="378"/>
      <c r="G29" s="378"/>
      <c r="H29" s="378"/>
      <c r="I29" s="379"/>
      <c r="J29" s="186">
        <f>J28*0.4</f>
        <v>0</v>
      </c>
      <c r="K29" s="186"/>
      <c r="L29" s="186"/>
      <c r="M29" s="186">
        <f>M28*0.4</f>
        <v>0</v>
      </c>
      <c r="N29" s="186"/>
      <c r="O29" s="186"/>
      <c r="P29" s="349">
        <f>ROUND(J29+M29,0)</f>
        <v>0</v>
      </c>
      <c r="Q29" s="349"/>
      <c r="R29" s="349"/>
      <c r="S29" s="350"/>
      <c r="T29" s="354" t="s">
        <v>118</v>
      </c>
      <c r="U29" s="355"/>
      <c r="V29" s="355"/>
      <c r="W29" s="355"/>
      <c r="X29" s="355"/>
      <c r="Y29" s="355"/>
      <c r="Z29" s="355"/>
      <c r="AA29" s="355"/>
      <c r="AB29" s="355"/>
      <c r="AC29" s="355"/>
      <c r="AD29" s="363">
        <f>IF(AE24&lt;=5,AE24*300000,IF(AE24&lt;=10,(AE24-5)*500000+1500000,IF(AE24&lt;=20,(AE24-10)*800000+4000000,IF(AE24&gt;20,(AE24-20)*1200000+12000000))))</f>
        <v>0</v>
      </c>
      <c r="AE29" s="364"/>
      <c r="AF29" s="295"/>
    </row>
    <row r="30" spans="2:32" ht="15" customHeight="1">
      <c r="B30" s="281"/>
      <c r="C30" s="282"/>
      <c r="D30" s="167" t="s">
        <v>87</v>
      </c>
      <c r="E30" s="168"/>
      <c r="F30" s="168"/>
      <c r="G30" s="168"/>
      <c r="H30" s="168"/>
      <c r="I30" s="169"/>
      <c r="J30" s="173"/>
      <c r="K30" s="174"/>
      <c r="L30" s="175"/>
      <c r="M30" s="173"/>
      <c r="N30" s="174"/>
      <c r="O30" s="175"/>
      <c r="P30" s="179">
        <f>AD29</f>
        <v>0</v>
      </c>
      <c r="Q30" s="180"/>
      <c r="R30" s="180"/>
      <c r="S30" s="181"/>
      <c r="T30" s="368" t="s">
        <v>119</v>
      </c>
      <c r="U30" s="369"/>
      <c r="V30" s="369"/>
      <c r="W30" s="369"/>
      <c r="X30" s="369"/>
      <c r="Y30" s="369"/>
      <c r="Z30" s="369"/>
      <c r="AA30" s="369"/>
      <c r="AB30" s="369"/>
      <c r="AC30" s="370"/>
      <c r="AD30" s="497">
        <f>IF(AE24=0,0,ROUNDDOWN((AD28-AD29)/AE24,0)*12)</f>
        <v>0</v>
      </c>
      <c r="AE30" s="498"/>
      <c r="AF30" s="498"/>
    </row>
    <row r="31" spans="2:32" ht="15" customHeight="1">
      <c r="B31" s="281"/>
      <c r="C31" s="282"/>
      <c r="D31" s="170"/>
      <c r="E31" s="171"/>
      <c r="F31" s="171"/>
      <c r="G31" s="171"/>
      <c r="H31" s="171"/>
      <c r="I31" s="172"/>
      <c r="J31" s="176"/>
      <c r="K31" s="177"/>
      <c r="L31" s="178"/>
      <c r="M31" s="176"/>
      <c r="N31" s="177"/>
      <c r="O31" s="178"/>
      <c r="P31" s="182"/>
      <c r="Q31" s="183"/>
      <c r="R31" s="183"/>
      <c r="S31" s="184"/>
      <c r="T31" s="164" t="s">
        <v>134</v>
      </c>
      <c r="U31" s="165"/>
      <c r="V31" s="165"/>
      <c r="W31" s="165"/>
      <c r="X31" s="165"/>
      <c r="Y31" s="165"/>
      <c r="Z31" s="165"/>
      <c r="AA31" s="165"/>
      <c r="AB31" s="165"/>
      <c r="AC31" s="166"/>
      <c r="AD31" s="487"/>
      <c r="AE31" s="488"/>
      <c r="AF31" s="488"/>
    </row>
    <row r="32" spans="2:32" ht="18.75" customHeight="1">
      <c r="B32" s="281"/>
      <c r="C32" s="282"/>
      <c r="D32" s="167" t="s">
        <v>88</v>
      </c>
      <c r="E32" s="168"/>
      <c r="F32" s="168"/>
      <c r="G32" s="168"/>
      <c r="H32" s="168"/>
      <c r="I32" s="169"/>
      <c r="J32" s="205"/>
      <c r="K32" s="205"/>
      <c r="L32" s="205"/>
      <c r="M32" s="205"/>
      <c r="N32" s="205"/>
      <c r="O32" s="205"/>
      <c r="P32" s="242">
        <f>IF(P28-P29-P30&lt;0,0,ROUNDDOWN(P28-P29-P30,0))</f>
        <v>0</v>
      </c>
      <c r="Q32" s="242"/>
      <c r="R32" s="242"/>
      <c r="S32" s="243"/>
      <c r="T32" s="240" t="s">
        <v>120</v>
      </c>
      <c r="U32" s="241"/>
      <c r="V32" s="241"/>
      <c r="W32" s="241"/>
      <c r="X32" s="241"/>
      <c r="Y32" s="241"/>
      <c r="Z32" s="241"/>
      <c r="AA32" s="241"/>
      <c r="AB32" s="241"/>
      <c r="AC32" s="241"/>
      <c r="AD32" s="213">
        <f>ROUNDUP(IF(AD30&lt;=8000000,AD30,IF(AD30&lt;=70000000,(AD30-8000000)*0.6+8000000,IF(AD30&lt;=100000000,(AD30-70000000)*0.55+45200000,IF(AD30&lt;=300000000,(AD30-100000000)*0.45+61700000,IF(AD30&gt;300000000,(AD30-300000000)*0.35+151700000))))),0)</f>
        <v>0</v>
      </c>
      <c r="AE32" s="214"/>
      <c r="AF32" s="214"/>
    </row>
    <row r="33" spans="2:33" ht="18.75" customHeight="1" thickBot="1">
      <c r="B33" s="283"/>
      <c r="C33" s="284"/>
      <c r="D33" s="481"/>
      <c r="E33" s="482"/>
      <c r="F33" s="482"/>
      <c r="G33" s="482"/>
      <c r="H33" s="482"/>
      <c r="I33" s="483"/>
      <c r="J33" s="206"/>
      <c r="K33" s="206"/>
      <c r="L33" s="206"/>
      <c r="M33" s="206"/>
      <c r="N33" s="206"/>
      <c r="O33" s="206"/>
      <c r="P33" s="244"/>
      <c r="Q33" s="244"/>
      <c r="R33" s="244"/>
      <c r="S33" s="245"/>
      <c r="T33" s="371" t="s">
        <v>135</v>
      </c>
      <c r="U33" s="372"/>
      <c r="V33" s="372"/>
      <c r="W33" s="372"/>
      <c r="X33" s="372"/>
      <c r="Y33" s="372"/>
      <c r="Z33" s="372"/>
      <c r="AA33" s="372"/>
      <c r="AB33" s="372"/>
      <c r="AC33" s="372"/>
      <c r="AD33" s="365">
        <f>AD30-AD32</f>
        <v>0</v>
      </c>
      <c r="AE33" s="365"/>
      <c r="AF33" s="222"/>
    </row>
    <row r="34" spans="2:33" ht="18.75" customHeight="1" thickBot="1">
      <c r="B34" s="189" t="s">
        <v>128</v>
      </c>
      <c r="C34" s="189"/>
      <c r="D34" s="189"/>
      <c r="E34" s="189"/>
      <c r="F34" s="189"/>
      <c r="G34" s="189"/>
      <c r="H34" s="189"/>
      <c r="I34" s="190"/>
      <c r="J34" s="211" t="s">
        <v>106</v>
      </c>
      <c r="K34" s="211"/>
      <c r="L34" s="211"/>
      <c r="M34" s="211" t="s">
        <v>107</v>
      </c>
      <c r="N34" s="211"/>
      <c r="O34" s="211"/>
      <c r="P34" s="211" t="s">
        <v>109</v>
      </c>
      <c r="Q34" s="211"/>
      <c r="R34" s="211"/>
      <c r="S34" s="212"/>
      <c r="T34" s="356" t="s">
        <v>117</v>
      </c>
      <c r="U34" s="357"/>
      <c r="V34" s="357"/>
      <c r="W34" s="357"/>
      <c r="X34" s="357"/>
      <c r="Y34" s="357"/>
      <c r="Z34" s="357"/>
      <c r="AA34" s="357"/>
      <c r="AB34" s="357"/>
      <c r="AC34" s="357"/>
      <c r="AD34" s="357"/>
      <c r="AE34" s="357"/>
      <c r="AF34" s="357"/>
    </row>
    <row r="35" spans="2:33" ht="18.75" customHeight="1">
      <c r="B35" s="279" t="s">
        <v>89</v>
      </c>
      <c r="C35" s="280"/>
      <c r="D35" s="490" t="s">
        <v>138</v>
      </c>
      <c r="E35" s="491"/>
      <c r="F35" s="491"/>
      <c r="G35" s="491"/>
      <c r="H35" s="491"/>
      <c r="I35" s="492"/>
      <c r="J35" s="484">
        <f>IF(AE24=0,0,IF(AE25=0,0,ROUND(P32*AE25/AE24,0)))</f>
        <v>0</v>
      </c>
      <c r="K35" s="485"/>
      <c r="L35" s="495"/>
      <c r="M35" s="484">
        <f>IF(AE24=0,0,P32-J35)</f>
        <v>0</v>
      </c>
      <c r="N35" s="485"/>
      <c r="O35" s="495"/>
      <c r="P35" s="484">
        <f>J35+M35</f>
        <v>0</v>
      </c>
      <c r="Q35" s="485"/>
      <c r="R35" s="485"/>
      <c r="S35" s="486"/>
      <c r="T35" s="236" t="s">
        <v>130</v>
      </c>
      <c r="U35" s="237"/>
      <c r="V35" s="237"/>
      <c r="W35" s="237"/>
      <c r="X35" s="237"/>
      <c r="Y35" s="237"/>
      <c r="Z35" s="237"/>
      <c r="AA35" s="237"/>
      <c r="AB35" s="237"/>
      <c r="AC35" s="237"/>
      <c r="AD35" s="493">
        <f>ROUNDDOWN(IF(AD33&lt;=12000000,AD33*0.06,IF(AD33&lt;=46000000,AD33*0.15-1080000,IF(AD33&lt;=88000000,AD33*0.24-5220000,IF(AD33&lt;=150000000,AD33*0.35-14900000,IF(AD33&gt;150000000,AD33*0.38-19400000))))),0)</f>
        <v>0</v>
      </c>
      <c r="AE35" s="493"/>
      <c r="AF35" s="494"/>
    </row>
    <row r="36" spans="2:33" ht="18.75" customHeight="1" thickBot="1">
      <c r="B36" s="281"/>
      <c r="C36" s="282"/>
      <c r="D36" s="470"/>
      <c r="E36" s="471"/>
      <c r="F36" s="471"/>
      <c r="G36" s="471"/>
      <c r="H36" s="471"/>
      <c r="I36" s="472"/>
      <c r="J36" s="487"/>
      <c r="K36" s="488"/>
      <c r="L36" s="496"/>
      <c r="M36" s="487"/>
      <c r="N36" s="488"/>
      <c r="O36" s="496"/>
      <c r="P36" s="487"/>
      <c r="Q36" s="488"/>
      <c r="R36" s="488"/>
      <c r="S36" s="489"/>
      <c r="T36" s="238" t="s">
        <v>131</v>
      </c>
      <c r="U36" s="239"/>
      <c r="V36" s="239"/>
      <c r="W36" s="239"/>
      <c r="X36" s="239"/>
      <c r="Y36" s="239"/>
      <c r="Z36" s="239"/>
      <c r="AA36" s="239"/>
      <c r="AB36" s="239"/>
      <c r="AC36" s="239"/>
      <c r="AD36" s="249">
        <f>ROUNDDOWN(AD35/12*AE24,0)</f>
        <v>0</v>
      </c>
      <c r="AE36" s="249"/>
      <c r="AF36" s="216"/>
    </row>
    <row r="37" spans="2:33" ht="18.75" customHeight="1" thickBot="1">
      <c r="B37" s="281"/>
      <c r="C37" s="282"/>
      <c r="D37" s="415" t="s">
        <v>139</v>
      </c>
      <c r="E37" s="416"/>
      <c r="F37" s="416"/>
      <c r="G37" s="416"/>
      <c r="H37" s="416"/>
      <c r="I37" s="417"/>
      <c r="J37" s="216">
        <f>IF(AE25 = 0,0,ROUNDDOWN(J35/AE25,0))</f>
        <v>0</v>
      </c>
      <c r="K37" s="217"/>
      <c r="L37" s="218"/>
      <c r="M37" s="216">
        <f>ROUNDDOWN(IF(M35=0,0,M35/AE26),0)</f>
        <v>0</v>
      </c>
      <c r="N37" s="217"/>
      <c r="O37" s="218"/>
      <c r="P37" s="216">
        <f>ROUNDDOWN(IF(P35=0,0,P35/AE24),0)</f>
        <v>0</v>
      </c>
      <c r="Q37" s="217"/>
      <c r="R37" s="217"/>
      <c r="S37" s="466"/>
      <c r="T37" s="452" t="s">
        <v>111</v>
      </c>
      <c r="U37" s="453"/>
      <c r="V37" s="453"/>
      <c r="W37" s="453"/>
      <c r="X37" s="453"/>
      <c r="Y37" s="453"/>
      <c r="Z37" s="453"/>
      <c r="AA37" s="453"/>
      <c r="AB37" s="453"/>
      <c r="AC37" s="453"/>
      <c r="AD37" s="453"/>
      <c r="AE37" s="453"/>
      <c r="AF37" s="453"/>
    </row>
    <row r="38" spans="2:33" ht="18.75" customHeight="1">
      <c r="B38" s="281"/>
      <c r="C38" s="282"/>
      <c r="D38" s="415" t="s">
        <v>140</v>
      </c>
      <c r="E38" s="416"/>
      <c r="F38" s="416"/>
      <c r="G38" s="416"/>
      <c r="H38" s="416"/>
      <c r="I38" s="417"/>
      <c r="J38" s="216"/>
      <c r="K38" s="217"/>
      <c r="L38" s="218"/>
      <c r="M38" s="216">
        <f>M37*5</f>
        <v>0</v>
      </c>
      <c r="N38" s="217"/>
      <c r="O38" s="218"/>
      <c r="P38" s="216">
        <f>M38</f>
        <v>0</v>
      </c>
      <c r="Q38" s="217"/>
      <c r="R38" s="217"/>
      <c r="S38" s="466"/>
      <c r="T38" s="454" t="s">
        <v>121</v>
      </c>
      <c r="U38" s="237"/>
      <c r="V38" s="237"/>
      <c r="W38" s="237"/>
      <c r="X38" s="237"/>
      <c r="Y38" s="237"/>
      <c r="Z38" s="237"/>
      <c r="AA38" s="237"/>
      <c r="AB38" s="237"/>
      <c r="AC38" s="237"/>
      <c r="AD38" s="455" t="str">
        <f>TEXT(M24,"YYYY")</f>
        <v/>
      </c>
      <c r="AE38" s="456"/>
      <c r="AF38" s="457"/>
    </row>
    <row r="39" spans="2:33" ht="18.75" customHeight="1">
      <c r="B39" s="281"/>
      <c r="C39" s="282"/>
      <c r="D39" s="467" t="s">
        <v>141</v>
      </c>
      <c r="E39" s="468"/>
      <c r="F39" s="468"/>
      <c r="G39" s="468"/>
      <c r="H39" s="468"/>
      <c r="I39" s="469"/>
      <c r="J39" s="473"/>
      <c r="K39" s="474"/>
      <c r="L39" s="475"/>
      <c r="M39" s="473">
        <f>ROUNDDOWN(IF(M38&lt;=12000000,M38*0.06,IF(M38&lt;=46000000,M38*0.15-1080000,IF(M38&lt;=88000000,M38*0.24-5220000,IF(M38&lt;=150000000,M38*0.35-14900000,IF(M38&gt;150000000,M38*0.38-19400000))))),0)</f>
        <v>0</v>
      </c>
      <c r="N39" s="474"/>
      <c r="O39" s="475"/>
      <c r="P39" s="473">
        <f>M39</f>
        <v>0</v>
      </c>
      <c r="Q39" s="474"/>
      <c r="R39" s="474"/>
      <c r="S39" s="479"/>
      <c r="T39" s="458" t="s">
        <v>132</v>
      </c>
      <c r="U39" s="459"/>
      <c r="V39" s="459"/>
      <c r="W39" s="459"/>
      <c r="X39" s="459"/>
      <c r="Y39" s="459"/>
      <c r="Z39" s="459"/>
      <c r="AA39" s="459"/>
      <c r="AB39" s="459"/>
      <c r="AC39" s="459"/>
      <c r="AD39" s="460">
        <f>ROUNDDOWN(IF(TEXT(M24,"YYYY")="2016",P42*0.8+AD36*0.2,IF(TEXT(M24,"YYYY")="2017",P42*0.6+AD36*0.4,IF(TEXT(M24,"YYYY")="2018",P42*0.4+AD36*0.6,IF(TEXT(M24,"YYYY")="2019",P42*0.2+AD36*0.8, AD36)))),0)</f>
        <v>0</v>
      </c>
      <c r="AE39" s="461"/>
      <c r="AF39" s="461"/>
    </row>
    <row r="40" spans="2:33" ht="18.75" customHeight="1">
      <c r="B40" s="281"/>
      <c r="C40" s="282"/>
      <c r="D40" s="470"/>
      <c r="E40" s="471"/>
      <c r="F40" s="471"/>
      <c r="G40" s="471"/>
      <c r="H40" s="471"/>
      <c r="I40" s="472"/>
      <c r="J40" s="476"/>
      <c r="K40" s="477"/>
      <c r="L40" s="478"/>
      <c r="M40" s="476" t="e">
        <f>ROUNDDOWN(IF(M38&lt;=#REF!,M38*#REF!,IF(M38&lt;=#REF!,M38*#REF!-#REF!,IF(M38&lt;=#REF!,M38*#REF!-#REF!,IF(M38&lt;=W41,M38*#REF!-#REF!,IF(M38&gt;#REF!,M38*#REF!-#REF!))))),0)</f>
        <v>#REF!</v>
      </c>
      <c r="N40" s="477"/>
      <c r="O40" s="478"/>
      <c r="P40" s="476"/>
      <c r="Q40" s="477"/>
      <c r="R40" s="477"/>
      <c r="S40" s="480"/>
      <c r="T40" s="464" t="s">
        <v>136</v>
      </c>
      <c r="U40" s="465"/>
      <c r="V40" s="465"/>
      <c r="W40" s="465"/>
      <c r="X40" s="465"/>
      <c r="Y40" s="465"/>
      <c r="Z40" s="465"/>
      <c r="AA40" s="465"/>
      <c r="AB40" s="465"/>
      <c r="AC40" s="465"/>
      <c r="AD40" s="462"/>
      <c r="AE40" s="463"/>
      <c r="AF40" s="463"/>
    </row>
    <row r="41" spans="2:33" ht="18.75" customHeight="1">
      <c r="B41" s="281"/>
      <c r="C41" s="282"/>
      <c r="D41" s="415" t="s">
        <v>142</v>
      </c>
      <c r="E41" s="416"/>
      <c r="F41" s="416"/>
      <c r="G41" s="416"/>
      <c r="H41" s="416"/>
      <c r="I41" s="417"/>
      <c r="J41" s="219">
        <f>ROUNDDOWN(IF(J37&lt;=12000000,J37*0.06,IF(J37&lt;=46000000,J37*0.15-1080000,IF(J37&lt;=88000000,J37*0.24-5220000,IF(J37&lt;=150000000,J37*0.35-14900000,IF(J37&gt;150000000,J37*0.38-19400000))))),0)</f>
        <v>0</v>
      </c>
      <c r="K41" s="220"/>
      <c r="L41" s="221"/>
      <c r="M41" s="233">
        <f>ROUNDDOWN(M39/5,0)</f>
        <v>0</v>
      </c>
      <c r="N41" s="234"/>
      <c r="O41" s="235"/>
      <c r="P41" s="213">
        <f>J41+M41</f>
        <v>0</v>
      </c>
      <c r="Q41" s="214"/>
      <c r="R41" s="214"/>
      <c r="S41" s="215"/>
      <c r="T41" s="246" t="s">
        <v>122</v>
      </c>
      <c r="U41" s="247"/>
      <c r="V41" s="247"/>
      <c r="W41" s="247"/>
      <c r="X41" s="247"/>
      <c r="Y41" s="247"/>
      <c r="Z41" s="247"/>
      <c r="AA41" s="247"/>
      <c r="AB41" s="247"/>
      <c r="AC41" s="248"/>
      <c r="AD41" s="213">
        <f>'기본사항 등 입력'!E25</f>
        <v>0</v>
      </c>
      <c r="AE41" s="214"/>
      <c r="AF41" s="214"/>
    </row>
    <row r="42" spans="2:33" ht="18.75" customHeight="1" thickBot="1">
      <c r="B42" s="281"/>
      <c r="C42" s="282"/>
      <c r="D42" s="268" t="s">
        <v>143</v>
      </c>
      <c r="E42" s="269"/>
      <c r="F42" s="269"/>
      <c r="G42" s="269"/>
      <c r="H42" s="269"/>
      <c r="I42" s="270"/>
      <c r="J42" s="298">
        <f>J41*AE25</f>
        <v>0</v>
      </c>
      <c r="K42" s="299"/>
      <c r="L42" s="300"/>
      <c r="M42" s="273">
        <f>IF(AE26=0,0,M41*AE26)</f>
        <v>0</v>
      </c>
      <c r="N42" s="274"/>
      <c r="O42" s="275"/>
      <c r="P42" s="304">
        <f>J42+M42</f>
        <v>0</v>
      </c>
      <c r="Q42" s="305"/>
      <c r="R42" s="305"/>
      <c r="S42" s="306"/>
      <c r="T42" s="301" t="s">
        <v>137</v>
      </c>
      <c r="U42" s="302"/>
      <c r="V42" s="302"/>
      <c r="W42" s="302"/>
      <c r="X42" s="302"/>
      <c r="Y42" s="302"/>
      <c r="Z42" s="302"/>
      <c r="AA42" s="302"/>
      <c r="AB42" s="302"/>
      <c r="AC42" s="303"/>
      <c r="AD42" s="222">
        <f>AD39-AD41</f>
        <v>0</v>
      </c>
      <c r="AE42" s="223"/>
      <c r="AF42" s="223"/>
    </row>
    <row r="43" spans="2:33" ht="25.5" customHeight="1">
      <c r="B43" s="279" t="s">
        <v>90</v>
      </c>
      <c r="C43" s="280"/>
      <c r="D43" s="285" t="s">
        <v>123</v>
      </c>
      <c r="E43" s="286"/>
      <c r="F43" s="289" t="s">
        <v>91</v>
      </c>
      <c r="G43" s="290"/>
      <c r="H43" s="290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1"/>
      <c r="U43" s="318" t="s">
        <v>125</v>
      </c>
      <c r="V43" s="319"/>
      <c r="W43" s="319"/>
      <c r="X43" s="319"/>
      <c r="Y43" s="319"/>
      <c r="Z43" s="319"/>
      <c r="AA43" s="320"/>
      <c r="AB43" s="207" t="s">
        <v>144</v>
      </c>
      <c r="AC43" s="208"/>
      <c r="AD43" s="208"/>
      <c r="AE43" s="208"/>
      <c r="AF43" s="208"/>
      <c r="AG43" s="14"/>
    </row>
    <row r="44" spans="2:33" ht="25.5" customHeight="1">
      <c r="B44" s="281"/>
      <c r="C44" s="282"/>
      <c r="D44" s="287"/>
      <c r="E44" s="288"/>
      <c r="F44" s="292" t="s">
        <v>92</v>
      </c>
      <c r="G44" s="293"/>
      <c r="H44" s="293"/>
      <c r="I44" s="294"/>
      <c r="J44" s="295" t="s">
        <v>6</v>
      </c>
      <c r="K44" s="296"/>
      <c r="L44" s="297"/>
      <c r="M44" s="295" t="s">
        <v>93</v>
      </c>
      <c r="N44" s="296"/>
      <c r="O44" s="297"/>
      <c r="P44" s="295" t="s">
        <v>44</v>
      </c>
      <c r="Q44" s="297"/>
      <c r="R44" s="295" t="s">
        <v>124</v>
      </c>
      <c r="S44" s="296"/>
      <c r="T44" s="297"/>
      <c r="U44" s="321"/>
      <c r="V44" s="322"/>
      <c r="W44" s="322"/>
      <c r="X44" s="322"/>
      <c r="Y44" s="322"/>
      <c r="Z44" s="322"/>
      <c r="AA44" s="323"/>
      <c r="AB44" s="209"/>
      <c r="AC44" s="210"/>
      <c r="AD44" s="210"/>
      <c r="AE44" s="210"/>
      <c r="AF44" s="210"/>
      <c r="AG44" s="14"/>
    </row>
    <row r="45" spans="2:33" ht="18.75" customHeight="1">
      <c r="B45" s="281"/>
      <c r="C45" s="282"/>
      <c r="D45" s="307">
        <f>IF('기본사항 등 입력'!F30+'기본사항 등 입력'!F31=0,0,AD42)</f>
        <v>0</v>
      </c>
      <c r="E45" s="308"/>
      <c r="F45" s="313" t="str">
        <f>IF('기본사항 등 입력'!C30="","",'기본사항 등 입력'!C30)</f>
        <v/>
      </c>
      <c r="G45" s="314"/>
      <c r="H45" s="314"/>
      <c r="I45" s="315"/>
      <c r="J45" s="233" t="str">
        <f>IF('기본사항 등 입력'!D30="","",'기본사항 등 입력'!D30)</f>
        <v/>
      </c>
      <c r="K45" s="234"/>
      <c r="L45" s="235"/>
      <c r="M45" s="233" t="str">
        <f>IF('기본사항 등 입력'!E30="","",'기본사항 등 입력'!E30)</f>
        <v/>
      </c>
      <c r="N45" s="234"/>
      <c r="O45" s="235"/>
      <c r="P45" s="316" t="str">
        <f>IF('기본사항 등 입력'!G30="","",'기본사항 등 입력'!G30)</f>
        <v/>
      </c>
      <c r="Q45" s="317"/>
      <c r="R45" s="233">
        <f>'기본사항 등 입력'!F30</f>
        <v>0</v>
      </c>
      <c r="S45" s="234"/>
      <c r="T45" s="235"/>
      <c r="U45" s="224">
        <f>IF('기본사항 등 입력'!F30=0,0,IF(퇴직소득원천징수영수증!S20=0,0,퇴직소득원천징수영수증!S20))</f>
        <v>0</v>
      </c>
      <c r="V45" s="225"/>
      <c r="W45" s="225"/>
      <c r="X45" s="225"/>
      <c r="Y45" s="225"/>
      <c r="Z45" s="225"/>
      <c r="AA45" s="226"/>
      <c r="AB45" s="199">
        <f>IF(U45=0,0,ROUND(D45*R47/U45,0))</f>
        <v>0</v>
      </c>
      <c r="AC45" s="200"/>
      <c r="AD45" s="200"/>
      <c r="AE45" s="200"/>
      <c r="AF45" s="200"/>
      <c r="AG45" s="14"/>
    </row>
    <row r="46" spans="2:33" ht="18.75" customHeight="1">
      <c r="B46" s="281"/>
      <c r="C46" s="282"/>
      <c r="D46" s="309"/>
      <c r="E46" s="310"/>
      <c r="F46" s="313" t="str">
        <f>IF('기본사항 등 입력'!C31="","",'기본사항 등 입력'!C31)</f>
        <v/>
      </c>
      <c r="G46" s="314"/>
      <c r="H46" s="314"/>
      <c r="I46" s="315"/>
      <c r="J46" s="233" t="str">
        <f>IF('기본사항 등 입력'!D31="","",'기본사항 등 입력'!D31)</f>
        <v/>
      </c>
      <c r="K46" s="234"/>
      <c r="L46" s="235"/>
      <c r="M46" s="233" t="str">
        <f>IF('기본사항 등 입력'!E31="","",'기본사항 등 입력'!E31)</f>
        <v/>
      </c>
      <c r="N46" s="234"/>
      <c r="O46" s="235"/>
      <c r="P46" s="316" t="str">
        <f>IF('기본사항 등 입력'!G31="","",'기본사항 등 입력'!G31)</f>
        <v/>
      </c>
      <c r="Q46" s="317"/>
      <c r="R46" s="233">
        <f>'기본사항 등 입력'!F31</f>
        <v>0</v>
      </c>
      <c r="S46" s="234"/>
      <c r="T46" s="235"/>
      <c r="U46" s="227"/>
      <c r="V46" s="228"/>
      <c r="W46" s="228"/>
      <c r="X46" s="228"/>
      <c r="Y46" s="228"/>
      <c r="Z46" s="228"/>
      <c r="AA46" s="229"/>
      <c r="AB46" s="201"/>
      <c r="AC46" s="202"/>
      <c r="AD46" s="202"/>
      <c r="AE46" s="202"/>
      <c r="AF46" s="202"/>
      <c r="AG46" s="14"/>
    </row>
    <row r="47" spans="2:33" ht="18.75" customHeight="1" thickBot="1">
      <c r="B47" s="283"/>
      <c r="C47" s="284"/>
      <c r="D47" s="311"/>
      <c r="E47" s="312"/>
      <c r="F47" s="276" t="s">
        <v>112</v>
      </c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8"/>
      <c r="R47" s="273">
        <f>'기본사항 등 입력'!F30+'기본사항 등 입력'!F31</f>
        <v>0</v>
      </c>
      <c r="S47" s="274"/>
      <c r="T47" s="275"/>
      <c r="U47" s="230"/>
      <c r="V47" s="231"/>
      <c r="W47" s="231"/>
      <c r="X47" s="231"/>
      <c r="Y47" s="231"/>
      <c r="Z47" s="231"/>
      <c r="AA47" s="232"/>
      <c r="AB47" s="203"/>
      <c r="AC47" s="204"/>
      <c r="AD47" s="204"/>
      <c r="AE47" s="204"/>
      <c r="AF47" s="204"/>
    </row>
    <row r="48" spans="2:33" ht="18.75" customHeight="1">
      <c r="B48" s="281" t="s">
        <v>98</v>
      </c>
      <c r="C48" s="282"/>
      <c r="D48" s="325" t="s">
        <v>94</v>
      </c>
      <c r="E48" s="325"/>
      <c r="F48" s="325"/>
      <c r="G48" s="325"/>
      <c r="H48" s="325"/>
      <c r="I48" s="326"/>
      <c r="J48" s="333" t="s">
        <v>45</v>
      </c>
      <c r="K48" s="334"/>
      <c r="L48" s="334"/>
      <c r="M48" s="334"/>
      <c r="N48" s="334"/>
      <c r="O48" s="334"/>
      <c r="P48" s="334"/>
      <c r="Q48" s="335"/>
      <c r="R48" s="333" t="s">
        <v>113</v>
      </c>
      <c r="S48" s="334"/>
      <c r="T48" s="334"/>
      <c r="U48" s="334"/>
      <c r="V48" s="334"/>
      <c r="W48" s="335"/>
      <c r="X48" s="333" t="s">
        <v>114</v>
      </c>
      <c r="Y48" s="334"/>
      <c r="Z48" s="334"/>
      <c r="AA48" s="335"/>
      <c r="AB48" s="334" t="s">
        <v>115</v>
      </c>
      <c r="AC48" s="334"/>
      <c r="AD48" s="334"/>
      <c r="AE48" s="334"/>
      <c r="AF48" s="334"/>
    </row>
    <row r="49" spans="2:32" ht="18.75" customHeight="1">
      <c r="B49" s="281"/>
      <c r="C49" s="282"/>
      <c r="D49" s="327" t="s">
        <v>145</v>
      </c>
      <c r="E49" s="327"/>
      <c r="F49" s="327"/>
      <c r="G49" s="327"/>
      <c r="H49" s="327"/>
      <c r="I49" s="328"/>
      <c r="J49" s="337">
        <f>IF(D45=0,AD42,D45)</f>
        <v>0</v>
      </c>
      <c r="K49" s="338"/>
      <c r="L49" s="338"/>
      <c r="M49" s="338"/>
      <c r="N49" s="338"/>
      <c r="O49" s="338"/>
      <c r="P49" s="338"/>
      <c r="Q49" s="339"/>
      <c r="R49" s="337">
        <f>ROUNDDOWN(J49/10,0)</f>
        <v>0</v>
      </c>
      <c r="S49" s="338"/>
      <c r="T49" s="338"/>
      <c r="U49" s="338"/>
      <c r="V49" s="338"/>
      <c r="W49" s="339"/>
      <c r="X49" s="337">
        <v>0</v>
      </c>
      <c r="Y49" s="338"/>
      <c r="Z49" s="338"/>
      <c r="AA49" s="339"/>
      <c r="AB49" s="329">
        <f>J49+R49+X49</f>
        <v>0</v>
      </c>
      <c r="AC49" s="330"/>
      <c r="AD49" s="330"/>
      <c r="AE49" s="330"/>
      <c r="AF49" s="330"/>
    </row>
    <row r="50" spans="2:32" ht="18.75" customHeight="1">
      <c r="B50" s="281"/>
      <c r="C50" s="282"/>
      <c r="D50" s="327" t="s">
        <v>126</v>
      </c>
      <c r="E50" s="327"/>
      <c r="F50" s="327"/>
      <c r="G50" s="327"/>
      <c r="H50" s="327"/>
      <c r="I50" s="328"/>
      <c r="J50" s="337">
        <f>IF(AB45=0,0,AB45)</f>
        <v>0</v>
      </c>
      <c r="K50" s="338"/>
      <c r="L50" s="338"/>
      <c r="M50" s="338"/>
      <c r="N50" s="338"/>
      <c r="O50" s="338"/>
      <c r="P50" s="338"/>
      <c r="Q50" s="339"/>
      <c r="R50" s="337">
        <f>ROUNDDOWN(J50/10,0)</f>
        <v>0</v>
      </c>
      <c r="S50" s="338"/>
      <c r="T50" s="338"/>
      <c r="U50" s="338"/>
      <c r="V50" s="338"/>
      <c r="W50" s="339"/>
      <c r="X50" s="337">
        <v>0</v>
      </c>
      <c r="Y50" s="338"/>
      <c r="Z50" s="338"/>
      <c r="AA50" s="339"/>
      <c r="AB50" s="329">
        <f>J50+R50+X50</f>
        <v>0</v>
      </c>
      <c r="AC50" s="330"/>
      <c r="AD50" s="330"/>
      <c r="AE50" s="330"/>
      <c r="AF50" s="330"/>
    </row>
    <row r="51" spans="2:32" ht="18.75" customHeight="1" thickBot="1">
      <c r="B51" s="283"/>
      <c r="C51" s="284"/>
      <c r="D51" s="343" t="s">
        <v>146</v>
      </c>
      <c r="E51" s="343"/>
      <c r="F51" s="343"/>
      <c r="G51" s="343"/>
      <c r="H51" s="343"/>
      <c r="I51" s="344"/>
      <c r="J51" s="340">
        <f>ROUNDDOWN(J49-J50,-1)</f>
        <v>0</v>
      </c>
      <c r="K51" s="341"/>
      <c r="L51" s="341"/>
      <c r="M51" s="341"/>
      <c r="N51" s="341"/>
      <c r="O51" s="341"/>
      <c r="P51" s="341"/>
      <c r="Q51" s="342"/>
      <c r="R51" s="340">
        <f>ROUNDDOWN(J51/10,-1)</f>
        <v>0</v>
      </c>
      <c r="S51" s="341"/>
      <c r="T51" s="341"/>
      <c r="U51" s="341"/>
      <c r="V51" s="341"/>
      <c r="W51" s="342"/>
      <c r="X51" s="340">
        <v>0</v>
      </c>
      <c r="Y51" s="341"/>
      <c r="Z51" s="341"/>
      <c r="AA51" s="342"/>
      <c r="AB51" s="331">
        <f>J51+R51+X51</f>
        <v>0</v>
      </c>
      <c r="AC51" s="332"/>
      <c r="AD51" s="332"/>
      <c r="AE51" s="332"/>
      <c r="AF51" s="332"/>
    </row>
    <row r="52" spans="2:32" ht="18.75" customHeight="1">
      <c r="B52" s="104"/>
      <c r="C52" s="104"/>
      <c r="D52" s="104"/>
      <c r="E52" s="104"/>
      <c r="F52" s="104"/>
      <c r="G52" s="104"/>
      <c r="H52" s="104"/>
      <c r="I52" s="104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1"/>
      <c r="AC52" s="112"/>
      <c r="AD52" s="112"/>
      <c r="AE52" s="112"/>
      <c r="AF52" s="113" t="str">
        <f>TEXT(M24,"YYYY")</f>
        <v/>
      </c>
    </row>
    <row r="53" spans="2:32" ht="18.75" customHeight="1"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6"/>
      <c r="P53" s="336"/>
      <c r="Q53" s="336"/>
      <c r="R53" s="336"/>
      <c r="S53" s="336"/>
      <c r="T53" s="336"/>
      <c r="U53" s="336"/>
      <c r="V53" s="336"/>
      <c r="W53" s="336"/>
      <c r="X53" s="336"/>
      <c r="Y53" s="336"/>
      <c r="Z53" s="336"/>
      <c r="AA53" s="336"/>
      <c r="AB53" s="336"/>
      <c r="AC53" s="336"/>
      <c r="AD53" s="336"/>
      <c r="AE53" s="336"/>
      <c r="AF53" s="336"/>
    </row>
    <row r="54" spans="2:32" ht="18.75" customHeight="1">
      <c r="B54" s="87" t="s">
        <v>149</v>
      </c>
      <c r="C54" s="114"/>
      <c r="D54" s="114"/>
      <c r="E54" s="114"/>
      <c r="F54" s="114"/>
      <c r="G54" s="114"/>
      <c r="H54" s="114"/>
      <c r="I54" s="114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91"/>
      <c r="AC54" s="115"/>
      <c r="AD54" s="115"/>
      <c r="AE54" s="115"/>
      <c r="AF54" s="115"/>
    </row>
    <row r="55" spans="2:32" ht="18.75" customHeight="1"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1"/>
      <c r="AC55" s="93"/>
      <c r="AD55" s="93"/>
      <c r="AE55" s="93"/>
      <c r="AF55" s="93"/>
    </row>
    <row r="56" spans="2:32" ht="18.75" customHeight="1" thickBot="1">
      <c r="B56" s="108"/>
      <c r="C56" s="272"/>
      <c r="D56" s="272"/>
      <c r="E56" s="271"/>
      <c r="F56" s="271"/>
      <c r="G56" s="116"/>
      <c r="H56" s="116"/>
      <c r="I56" s="116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17"/>
      <c r="AC56" s="109"/>
      <c r="AD56" s="109"/>
      <c r="AE56" s="109"/>
      <c r="AF56" s="109"/>
    </row>
    <row r="57" spans="2:32" ht="18.75" customHeight="1">
      <c r="B57" s="16"/>
      <c r="C57" s="16"/>
      <c r="D57" s="16"/>
      <c r="E57" s="16"/>
      <c r="F57" s="16"/>
      <c r="G57" s="16"/>
      <c r="H57" s="16"/>
      <c r="I57" s="1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C57" s="2"/>
      <c r="AD57" s="2"/>
      <c r="AE57" s="2"/>
      <c r="AF57" s="2"/>
    </row>
    <row r="58" spans="2:32" ht="18.75" customHeight="1" thickBot="1">
      <c r="B58" s="17"/>
      <c r="C58" s="17"/>
      <c r="D58" s="17"/>
      <c r="E58" s="17"/>
      <c r="F58" s="17"/>
      <c r="G58" s="17"/>
      <c r="H58" s="17"/>
      <c r="I58" s="17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7"/>
      <c r="W58" s="18"/>
      <c r="X58" s="18"/>
      <c r="Y58" s="18"/>
      <c r="Z58" s="18"/>
      <c r="AA58" s="18"/>
      <c r="AB58" s="15"/>
      <c r="AC58" s="7"/>
      <c r="AD58" s="7"/>
      <c r="AE58" s="18"/>
      <c r="AF58" s="18"/>
    </row>
    <row r="59" spans="2:32" ht="18.75" customHeight="1">
      <c r="B59" s="19"/>
      <c r="H59" s="20"/>
      <c r="I59" s="20"/>
      <c r="P59" s="6"/>
      <c r="Q59" s="6"/>
      <c r="X59" s="6"/>
      <c r="Y59" s="6"/>
      <c r="Z59" s="21"/>
      <c r="AA59" s="21"/>
    </row>
    <row r="60" spans="2:32" ht="18.75" customHeight="1">
      <c r="B60" s="22"/>
      <c r="C60" s="22"/>
    </row>
  </sheetData>
  <sheetProtection password="CC27" sheet="1" objects="1" scenarios="1" selectLockedCells="1" selectUnlockedCells="1"/>
  <mergeCells count="252">
    <mergeCell ref="T22:V22"/>
    <mergeCell ref="P35:S36"/>
    <mergeCell ref="D35:I36"/>
    <mergeCell ref="AD35:AF35"/>
    <mergeCell ref="M37:O37"/>
    <mergeCell ref="D28:I28"/>
    <mergeCell ref="P37:S37"/>
    <mergeCell ref="J35:L36"/>
    <mergeCell ref="M35:O36"/>
    <mergeCell ref="P22:S22"/>
    <mergeCell ref="D23:F23"/>
    <mergeCell ref="G23:I23"/>
    <mergeCell ref="J23:L23"/>
    <mergeCell ref="M23:O23"/>
    <mergeCell ref="W22:Y22"/>
    <mergeCell ref="D22:F22"/>
    <mergeCell ref="G22:I22"/>
    <mergeCell ref="J22:L22"/>
    <mergeCell ref="M22:O22"/>
    <mergeCell ref="AD28:AF28"/>
    <mergeCell ref="T26:V26"/>
    <mergeCell ref="W25:Y25"/>
    <mergeCell ref="AD30:AF31"/>
    <mergeCell ref="Z25:AB25"/>
    <mergeCell ref="B28:C33"/>
    <mergeCell ref="D29:I29"/>
    <mergeCell ref="E26:F26"/>
    <mergeCell ref="T37:AF37"/>
    <mergeCell ref="T38:AC38"/>
    <mergeCell ref="AD38:AF38"/>
    <mergeCell ref="D37:I37"/>
    <mergeCell ref="T23:V23"/>
    <mergeCell ref="W23:Y23"/>
    <mergeCell ref="B34:I34"/>
    <mergeCell ref="B35:C42"/>
    <mergeCell ref="T39:AC39"/>
    <mergeCell ref="AD39:AF40"/>
    <mergeCell ref="T40:AC40"/>
    <mergeCell ref="D38:I38"/>
    <mergeCell ref="J38:L38"/>
    <mergeCell ref="M38:O38"/>
    <mergeCell ref="P38:S38"/>
    <mergeCell ref="D39:I40"/>
    <mergeCell ref="J39:L40"/>
    <mergeCell ref="M39:O40"/>
    <mergeCell ref="P39:S40"/>
    <mergeCell ref="D32:I33"/>
    <mergeCell ref="M34:O34"/>
    <mergeCell ref="D41:I41"/>
    <mergeCell ref="J24:L24"/>
    <mergeCell ref="M24:O24"/>
    <mergeCell ref="B21:C26"/>
    <mergeCell ref="B9:C12"/>
    <mergeCell ref="D9:G9"/>
    <mergeCell ref="H9:O9"/>
    <mergeCell ref="P9:T9"/>
    <mergeCell ref="U9:AF9"/>
    <mergeCell ref="B13:E14"/>
    <mergeCell ref="F13:I13"/>
    <mergeCell ref="J13:K13"/>
    <mergeCell ref="L13:U14"/>
    <mergeCell ref="V13:AF13"/>
    <mergeCell ref="F14:I14"/>
    <mergeCell ref="J14:K14"/>
    <mergeCell ref="V14:AF14"/>
    <mergeCell ref="D10:G10"/>
    <mergeCell ref="H10:AA10"/>
    <mergeCell ref="AE10:AF10"/>
    <mergeCell ref="D11:H12"/>
    <mergeCell ref="I11:AA12"/>
    <mergeCell ref="AE11:AF12"/>
    <mergeCell ref="AC26:AD26"/>
    <mergeCell ref="C4:D4"/>
    <mergeCell ref="E4:F4"/>
    <mergeCell ref="H4:AA4"/>
    <mergeCell ref="H5:AA5"/>
    <mergeCell ref="D8:G8"/>
    <mergeCell ref="H8:O8"/>
    <mergeCell ref="P8:T8"/>
    <mergeCell ref="U8:AF8"/>
    <mergeCell ref="AE7:AF7"/>
    <mergeCell ref="B7:C8"/>
    <mergeCell ref="D7:G7"/>
    <mergeCell ref="H7:O7"/>
    <mergeCell ref="P7:T7"/>
    <mergeCell ref="U7:AA7"/>
    <mergeCell ref="B15:C20"/>
    <mergeCell ref="D15:I15"/>
    <mergeCell ref="J15:R15"/>
    <mergeCell ref="S15:AA15"/>
    <mergeCell ref="D16:I16"/>
    <mergeCell ref="J16:R16"/>
    <mergeCell ref="S16:AA16"/>
    <mergeCell ref="D17:I17"/>
    <mergeCell ref="D19:I19"/>
    <mergeCell ref="J19:R19"/>
    <mergeCell ref="S19:AA19"/>
    <mergeCell ref="D20:I20"/>
    <mergeCell ref="J20:R20"/>
    <mergeCell ref="S20:AA20"/>
    <mergeCell ref="J17:R17"/>
    <mergeCell ref="S17:AA17"/>
    <mergeCell ref="D18:I18"/>
    <mergeCell ref="J18:R18"/>
    <mergeCell ref="S18:AA18"/>
    <mergeCell ref="W26:Y26"/>
    <mergeCell ref="Z26:AB26"/>
    <mergeCell ref="T27:AF27"/>
    <mergeCell ref="T28:AC28"/>
    <mergeCell ref="T29:AC29"/>
    <mergeCell ref="T34:AF34"/>
    <mergeCell ref="W21:Y21"/>
    <mergeCell ref="P25:S25"/>
    <mergeCell ref="P26:S26"/>
    <mergeCell ref="T25:V25"/>
    <mergeCell ref="AE21:AF21"/>
    <mergeCell ref="AE22:AF22"/>
    <mergeCell ref="AE23:AF23"/>
    <mergeCell ref="AE24:AF24"/>
    <mergeCell ref="P23:S23"/>
    <mergeCell ref="AD29:AF29"/>
    <mergeCell ref="AD33:AF33"/>
    <mergeCell ref="AD32:AF32"/>
    <mergeCell ref="AE25:AF25"/>
    <mergeCell ref="AE26:AF26"/>
    <mergeCell ref="T30:AC30"/>
    <mergeCell ref="T33:AC33"/>
    <mergeCell ref="AC25:AD25"/>
    <mergeCell ref="T24:V24"/>
    <mergeCell ref="G26:I26"/>
    <mergeCell ref="J26:L26"/>
    <mergeCell ref="M26:O26"/>
    <mergeCell ref="E25:F25"/>
    <mergeCell ref="G25:I25"/>
    <mergeCell ref="J25:L25"/>
    <mergeCell ref="P27:S27"/>
    <mergeCell ref="P28:S28"/>
    <mergeCell ref="P29:S29"/>
    <mergeCell ref="AB49:AF49"/>
    <mergeCell ref="AB50:AF50"/>
    <mergeCell ref="AB51:AF51"/>
    <mergeCell ref="X48:AA48"/>
    <mergeCell ref="B53:AF53"/>
    <mergeCell ref="AB48:AF48"/>
    <mergeCell ref="J48:Q48"/>
    <mergeCell ref="R48:W48"/>
    <mergeCell ref="R49:W49"/>
    <mergeCell ref="R50:W50"/>
    <mergeCell ref="R51:W51"/>
    <mergeCell ref="X49:AA49"/>
    <mergeCell ref="X50:AA50"/>
    <mergeCell ref="X51:AA51"/>
    <mergeCell ref="J49:Q49"/>
    <mergeCell ref="D51:I51"/>
    <mergeCell ref="J50:Q50"/>
    <mergeCell ref="J51:Q51"/>
    <mergeCell ref="F46:I46"/>
    <mergeCell ref="J45:L45"/>
    <mergeCell ref="J46:L46"/>
    <mergeCell ref="M45:O45"/>
    <mergeCell ref="M46:O46"/>
    <mergeCell ref="B55:Q55"/>
    <mergeCell ref="D48:I48"/>
    <mergeCell ref="D49:I49"/>
    <mergeCell ref="D50:I50"/>
    <mergeCell ref="B48:C51"/>
    <mergeCell ref="D42:I42"/>
    <mergeCell ref="E56:F56"/>
    <mergeCell ref="C56:D56"/>
    <mergeCell ref="M42:O42"/>
    <mergeCell ref="F47:Q47"/>
    <mergeCell ref="B43:C47"/>
    <mergeCell ref="D43:E44"/>
    <mergeCell ref="F43:T43"/>
    <mergeCell ref="F44:I44"/>
    <mergeCell ref="J44:L44"/>
    <mergeCell ref="M44:O44"/>
    <mergeCell ref="P44:Q44"/>
    <mergeCell ref="R44:T44"/>
    <mergeCell ref="R47:T47"/>
    <mergeCell ref="J42:L42"/>
    <mergeCell ref="T42:AC42"/>
    <mergeCell ref="P42:S42"/>
    <mergeCell ref="D45:E47"/>
    <mergeCell ref="F45:I45"/>
    <mergeCell ref="P45:Q45"/>
    <mergeCell ref="P46:Q46"/>
    <mergeCell ref="R45:T45"/>
    <mergeCell ref="R46:T46"/>
    <mergeCell ref="U43:AA44"/>
    <mergeCell ref="AB3:AD3"/>
    <mergeCell ref="AB4:AD4"/>
    <mergeCell ref="AB5:AD5"/>
    <mergeCell ref="AB6:AD6"/>
    <mergeCell ref="AB11:AD12"/>
    <mergeCell ref="AC21:AD21"/>
    <mergeCell ref="AC22:AD22"/>
    <mergeCell ref="AC23:AD23"/>
    <mergeCell ref="AC24:AD24"/>
    <mergeCell ref="Z21:AB21"/>
    <mergeCell ref="Z22:AB22"/>
    <mergeCell ref="Z23:AB23"/>
    <mergeCell ref="Z24:AB24"/>
    <mergeCell ref="AB15:AF15"/>
    <mergeCell ref="AB16:AF16"/>
    <mergeCell ref="AB17:AF17"/>
    <mergeCell ref="AB19:AF19"/>
    <mergeCell ref="AB18:AF18"/>
    <mergeCell ref="AB20:AF20"/>
    <mergeCell ref="AB45:AF47"/>
    <mergeCell ref="J32:L33"/>
    <mergeCell ref="AB43:AF44"/>
    <mergeCell ref="P34:S34"/>
    <mergeCell ref="P41:S41"/>
    <mergeCell ref="J37:L37"/>
    <mergeCell ref="J34:L34"/>
    <mergeCell ref="J41:L41"/>
    <mergeCell ref="AD42:AF42"/>
    <mergeCell ref="U45:AA47"/>
    <mergeCell ref="M41:O41"/>
    <mergeCell ref="M32:O33"/>
    <mergeCell ref="T35:AC35"/>
    <mergeCell ref="T36:AC36"/>
    <mergeCell ref="T32:AC32"/>
    <mergeCell ref="P32:S33"/>
    <mergeCell ref="AD41:AF41"/>
    <mergeCell ref="T41:AC41"/>
    <mergeCell ref="AD36:AF36"/>
    <mergeCell ref="W24:Y24"/>
    <mergeCell ref="T21:V21"/>
    <mergeCell ref="T31:AC31"/>
    <mergeCell ref="D30:I31"/>
    <mergeCell ref="J30:L31"/>
    <mergeCell ref="M30:O31"/>
    <mergeCell ref="P30:S31"/>
    <mergeCell ref="P21:S21"/>
    <mergeCell ref="P24:S24"/>
    <mergeCell ref="J29:L29"/>
    <mergeCell ref="G21:I21"/>
    <mergeCell ref="J21:L21"/>
    <mergeCell ref="M21:O21"/>
    <mergeCell ref="M25:O25"/>
    <mergeCell ref="B27:I27"/>
    <mergeCell ref="D25:D26"/>
    <mergeCell ref="J27:L27"/>
    <mergeCell ref="J28:L28"/>
    <mergeCell ref="M27:O27"/>
    <mergeCell ref="M28:O28"/>
    <mergeCell ref="M29:O29"/>
    <mergeCell ref="D21:F21"/>
    <mergeCell ref="D24:F24"/>
    <mergeCell ref="G24:I24"/>
  </mergeCells>
  <phoneticPr fontId="3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기본사항 등 입력</vt:lpstr>
      <vt:lpstr>퇴직소득원천징수영수증</vt:lpstr>
      <vt:lpstr>'기본사항 등 입력'!Print_Area</vt:lpstr>
      <vt:lpstr>퇴직소득원천징수영수증!Print_Area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GEPS</dc:creator>
  <cp:lastModifiedBy>이영래</cp:lastModifiedBy>
  <cp:lastPrinted>2016-03-07T05:04:17Z</cp:lastPrinted>
  <dcterms:created xsi:type="dcterms:W3CDTF">2015-01-09T08:26:15Z</dcterms:created>
  <dcterms:modified xsi:type="dcterms:W3CDTF">2016-03-07T08:51:40Z</dcterms:modified>
</cp:coreProperties>
</file>