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Mac\Home\Documents\sts4\SdProject\"/>
    </mc:Choice>
  </mc:AlternateContent>
  <bookViews>
    <workbookView xWindow="2685" yWindow="330" windowWidth="22305" windowHeight="14970"/>
  </bookViews>
  <sheets>
    <sheet name="5월12일~5월18일 (20주차)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/>
  <c r="A25" i="4" s="1"/>
  <c r="A26" i="4" s="1"/>
  <c r="Q26" i="4"/>
  <c r="Q2" i="4"/>
  <c r="U44" i="4"/>
  <c r="V44" i="4" s="1" a="1"/>
  <c r="V44" i="4" s="1"/>
  <c r="K44" i="4" a="1"/>
  <c r="K44" i="4" s="1"/>
  <c r="J44" i="4"/>
  <c r="V42" i="4" a="1"/>
  <c r="V42" i="4" s="1"/>
  <c r="U42" i="4"/>
  <c r="K42" i="4" a="1"/>
  <c r="K42" i="4" s="1"/>
  <c r="J42" i="4"/>
  <c r="U40" i="4"/>
  <c r="V40" i="4" s="1" a="1"/>
  <c r="V40" i="4" s="1"/>
  <c r="J40" i="4"/>
  <c r="K40" i="4" s="1" a="1"/>
  <c r="K40" i="4" s="1"/>
  <c r="U38" i="4"/>
  <c r="V38" i="4" s="1" a="1"/>
  <c r="V38" i="4" s="1"/>
  <c r="J38" i="4"/>
  <c r="K38" i="4" s="1" a="1"/>
  <c r="K38" i="4" s="1"/>
  <c r="U36" i="4"/>
  <c r="V36" i="4" s="1" a="1"/>
  <c r="V36" i="4" s="1"/>
  <c r="J36" i="4"/>
  <c r="K36" i="4" s="1" a="1"/>
  <c r="K36" i="4" s="1"/>
  <c r="U34" i="4"/>
  <c r="V34" i="4" s="1" a="1"/>
  <c r="V34" i="4" s="1"/>
  <c r="J34" i="4"/>
  <c r="K34" i="4" s="1" a="1"/>
  <c r="K34" i="4" s="1"/>
  <c r="U32" i="4"/>
  <c r="V32" i="4" s="1" a="1"/>
  <c r="V32" i="4" s="1"/>
  <c r="J32" i="4"/>
  <c r="K32" i="4" s="1" a="1"/>
  <c r="K32" i="4" s="1"/>
  <c r="V30" i="4"/>
  <c r="V30" i="4" a="1"/>
  <c r="U30" i="4"/>
  <c r="J30" i="4"/>
  <c r="K30" i="4" s="1" a="1"/>
  <c r="K30" i="4" s="1"/>
  <c r="U28" i="4"/>
  <c r="V28" i="4" s="1" a="1"/>
  <c r="V28" i="4" s="1"/>
  <c r="J28" i="4"/>
  <c r="K28" i="4" s="1" a="1"/>
  <c r="K28" i="4" s="1"/>
  <c r="R26" i="4"/>
  <c r="N26" i="4"/>
  <c r="T26" i="4" s="1"/>
  <c r="C26" i="4"/>
  <c r="I26" i="4" s="1"/>
  <c r="U22" i="4"/>
  <c r="V22" i="4" s="1" a="1"/>
  <c r="V22" i="4" s="1"/>
  <c r="J22" i="4"/>
  <c r="K22" i="4" s="1" a="1"/>
  <c r="K22" i="4" s="1"/>
  <c r="V20" i="4"/>
  <c r="V20" i="4" a="1"/>
  <c r="U20" i="4"/>
  <c r="K20" i="4"/>
  <c r="K20" i="4" a="1"/>
  <c r="J20" i="4"/>
  <c r="U18" i="4"/>
  <c r="V18" i="4" s="1" a="1"/>
  <c r="V18" i="4" s="1"/>
  <c r="J18" i="4"/>
  <c r="K18" i="4" s="1" a="1"/>
  <c r="K18" i="4" s="1"/>
  <c r="U16" i="4"/>
  <c r="V16" i="4" s="1" a="1"/>
  <c r="V16" i="4" s="1"/>
  <c r="J16" i="4"/>
  <c r="K16" i="4" s="1" a="1"/>
  <c r="K16" i="4" s="1"/>
  <c r="U14" i="4"/>
  <c r="V14" i="4" s="1" a="1"/>
  <c r="V14" i="4" s="1"/>
  <c r="J14" i="4"/>
  <c r="K14" i="4" s="1" a="1"/>
  <c r="K14" i="4" s="1"/>
  <c r="U12" i="4"/>
  <c r="V12" i="4" s="1" a="1"/>
  <c r="V12" i="4" s="1"/>
  <c r="J12" i="4"/>
  <c r="K12" i="4" s="1" a="1"/>
  <c r="K12" i="4" s="1"/>
  <c r="U10" i="4"/>
  <c r="V10" i="4" s="1" a="1"/>
  <c r="V10" i="4" s="1"/>
  <c r="J10" i="4"/>
  <c r="K10" i="4" s="1" a="1"/>
  <c r="K10" i="4" s="1"/>
  <c r="U8" i="4"/>
  <c r="V8" i="4" s="1" a="1"/>
  <c r="V8" i="4" s="1"/>
  <c r="J8" i="4"/>
  <c r="K8" i="4" s="1" a="1"/>
  <c r="K8" i="4" s="1"/>
  <c r="U6" i="4"/>
  <c r="V6" i="4" s="1" a="1"/>
  <c r="V6" i="4" s="1"/>
  <c r="U4" i="4"/>
  <c r="V4" i="4" s="1" a="1"/>
  <c r="V4" i="4" s="1"/>
  <c r="N2" i="4"/>
  <c r="I2" i="4"/>
  <c r="H2" i="4"/>
  <c r="G2" i="4"/>
  <c r="F2" i="4"/>
  <c r="E2" i="4"/>
  <c r="D2" i="4"/>
  <c r="A2" i="4"/>
  <c r="L1" i="4"/>
  <c r="L2" i="4" s="1"/>
  <c r="L25" i="4" l="1"/>
  <c r="L26" i="4" s="1"/>
  <c r="G26" i="4"/>
  <c r="S2" i="4"/>
  <c r="D26" i="4"/>
  <c r="O26" i="4"/>
  <c r="P2" i="4"/>
  <c r="R2" i="4"/>
  <c r="T2" i="4"/>
  <c r="E26" i="4"/>
  <c r="P26" i="4"/>
  <c r="F26" i="4"/>
  <c r="H26" i="4"/>
  <c r="S26" i="4"/>
  <c r="O2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<sst xmlns="http://schemas.openxmlformats.org/spreadsheetml/2006/main" count="200" uniqueCount="72">
  <si>
    <t>주차</t>
    <phoneticPr fontId="2" type="noConversion"/>
  </si>
  <si>
    <t>일요일</t>
    <phoneticPr fontId="2" type="noConversion"/>
  </si>
  <si>
    <t>월요일</t>
    <phoneticPr fontId="2" type="noConversion"/>
  </si>
  <si>
    <t>화요일</t>
    <phoneticPr fontId="2" type="noConversion"/>
  </si>
  <si>
    <t>수요일</t>
    <phoneticPr fontId="2" type="noConversion"/>
  </si>
  <si>
    <t>목요일</t>
    <phoneticPr fontId="2" type="noConversion"/>
  </si>
  <si>
    <t>금요일</t>
    <phoneticPr fontId="2" type="noConversion"/>
  </si>
  <si>
    <t>토요일</t>
    <phoneticPr fontId="2" type="noConversion"/>
  </si>
  <si>
    <t>OP Shift</t>
    <phoneticPr fontId="2" type="noConversion"/>
  </si>
  <si>
    <t>CL Shift</t>
    <phoneticPr fontId="2" type="noConversion"/>
  </si>
  <si>
    <t>9.3~18.3</t>
    <phoneticPr fontId="2" type="noConversion"/>
  </si>
  <si>
    <t>18~22.3</t>
    <phoneticPr fontId="2" type="noConversion"/>
  </si>
  <si>
    <t>16~22.3</t>
    <phoneticPr fontId="2" type="noConversion"/>
  </si>
  <si>
    <t>R</t>
    <phoneticPr fontId="2" type="noConversion"/>
  </si>
  <si>
    <t>9~14</t>
    <phoneticPr fontId="2" type="noConversion"/>
  </si>
  <si>
    <t>11~20</t>
    <phoneticPr fontId="2" type="noConversion"/>
  </si>
  <si>
    <t>14.3~22.3</t>
    <phoneticPr fontId="2" type="noConversion"/>
  </si>
  <si>
    <t>16~21.3</t>
    <phoneticPr fontId="2" type="noConversion"/>
  </si>
  <si>
    <t>11.3~17</t>
    <phoneticPr fontId="2" type="noConversion"/>
  </si>
  <si>
    <t>17~22.3</t>
    <phoneticPr fontId="2" type="noConversion"/>
  </si>
  <si>
    <t>주휴발생</t>
    <phoneticPr fontId="2" type="noConversion"/>
  </si>
  <si>
    <t>주간      근무시간</t>
    <phoneticPr fontId="2" type="noConversion"/>
  </si>
  <si>
    <t>근로계약 시간충족</t>
    <phoneticPr fontId="2" type="noConversion"/>
  </si>
  <si>
    <t>9~18</t>
    <phoneticPr fontId="2" type="noConversion"/>
  </si>
  <si>
    <t>11.3~22.3</t>
    <phoneticPr fontId="2" type="noConversion"/>
  </si>
  <si>
    <t>12.3~22.3</t>
    <phoneticPr fontId="2" type="noConversion"/>
  </si>
  <si>
    <t>9~19</t>
    <phoneticPr fontId="2" type="noConversion"/>
  </si>
  <si>
    <t>9~20</t>
    <phoneticPr fontId="2" type="noConversion"/>
  </si>
  <si>
    <t>9-18</t>
    <phoneticPr fontId="2" type="noConversion"/>
  </si>
  <si>
    <t>16.3~22.3</t>
    <phoneticPr fontId="2" type="noConversion"/>
  </si>
  <si>
    <t>9~16</t>
    <phoneticPr fontId="2" type="noConversion"/>
  </si>
  <si>
    <t>10.3~17</t>
    <phoneticPr fontId="2" type="noConversion"/>
  </si>
  <si>
    <t>13.3~22.3</t>
    <phoneticPr fontId="2" type="noConversion"/>
  </si>
  <si>
    <t>10.3~19.3</t>
    <phoneticPr fontId="2" type="noConversion"/>
  </si>
  <si>
    <t>12~18</t>
    <phoneticPr fontId="2" type="noConversion"/>
  </si>
  <si>
    <t>R</t>
    <phoneticPr fontId="2" type="noConversion"/>
  </si>
  <si>
    <t>9~16.3</t>
    <phoneticPr fontId="2" type="noConversion"/>
  </si>
  <si>
    <t>10.3~18</t>
    <phoneticPr fontId="2" type="noConversion"/>
  </si>
  <si>
    <t>미라클</t>
    <phoneticPr fontId="2" type="noConversion"/>
  </si>
  <si>
    <t>타피</t>
    <phoneticPr fontId="2" type="noConversion"/>
  </si>
  <si>
    <t>제리</t>
    <phoneticPr fontId="2" type="noConversion"/>
  </si>
  <si>
    <t>루피</t>
    <phoneticPr fontId="2" type="noConversion"/>
  </si>
  <si>
    <t>댄</t>
    <phoneticPr fontId="2" type="noConversion"/>
  </si>
  <si>
    <t>D/O</t>
    <phoneticPr fontId="2" type="noConversion"/>
  </si>
  <si>
    <t>대체</t>
    <phoneticPr fontId="2" type="noConversion"/>
  </si>
  <si>
    <t>제이슨</t>
    <phoneticPr fontId="2" type="noConversion"/>
  </si>
  <si>
    <t>멤버1</t>
    <phoneticPr fontId="2" type="noConversion"/>
  </si>
  <si>
    <t>멤버2</t>
  </si>
  <si>
    <t>멤버3</t>
  </si>
  <si>
    <t>멤버4</t>
  </si>
  <si>
    <t>멤버5</t>
  </si>
  <si>
    <t>멤버6</t>
  </si>
  <si>
    <t>멤버9</t>
  </si>
  <si>
    <t>멤버10</t>
  </si>
  <si>
    <t>멤버11</t>
  </si>
  <si>
    <t>멤버12</t>
  </si>
  <si>
    <t>멤버13</t>
  </si>
  <si>
    <t>더미1</t>
    <phoneticPr fontId="2" type="noConversion"/>
  </si>
  <si>
    <t>더미2</t>
  </si>
  <si>
    <t>더미3</t>
  </si>
  <si>
    <t>더미4</t>
  </si>
  <si>
    <t>더미5</t>
  </si>
  <si>
    <t>더미6</t>
  </si>
  <si>
    <t>멤버14</t>
    <phoneticPr fontId="2" type="noConversion"/>
  </si>
  <si>
    <t>멤버15</t>
  </si>
  <si>
    <t>멤버16</t>
    <phoneticPr fontId="2" type="noConversion"/>
  </si>
  <si>
    <t>멤버17</t>
  </si>
  <si>
    <t>멤버18</t>
  </si>
  <si>
    <t>멤버19</t>
  </si>
  <si>
    <t>멤버20</t>
  </si>
  <si>
    <t>더미7</t>
    <phoneticPr fontId="2" type="noConversion"/>
  </si>
  <si>
    <t>더미8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</si>
</sst>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₩&quot;#,##0;[Red]\-&quot;₩&quot;#,##0"/>
    <numFmt numFmtId="42" formatCode="_-&quot;₩&quot;* #,##0_-;\-&quot;₩&quot;* #,##0_-;_-&quot;₩&quot;* &quot;-&quot;_-;_-@_-"/>
    <numFmt numFmtId="176" formatCode="yyyy&quot;년&quot;\ m&quot;월&quot;\ d&quot;일&quot;;@"/>
    <numFmt numFmtId="177" formatCode="m&quot;월&quot;\ d&quot;일&quot;;@"/>
    <numFmt numFmtId="178" formatCode="&quot;₩&quot;#,##0_);[Red]\(&quot;₩&quot;#,##0\)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177" fontId="13" fillId="0" borderId="3" xfId="0" applyNumberFormat="1" applyFont="1" applyBorder="1" applyAlignment="1">
      <alignment horizontal="center" vertical="center"/>
    </xf>
    <xf numFmtId="177" fontId="11" fillId="0" borderId="9" xfId="0" applyNumberFormat="1" applyFont="1" applyBorder="1" applyAlignment="1">
      <alignment horizontal="center" vertical="center"/>
    </xf>
    <xf numFmtId="177" fontId="12" fillId="0" borderId="9" xfId="0" applyNumberFormat="1" applyFont="1" applyBorder="1" applyAlignment="1">
      <alignment horizontal="center" vertical="center"/>
    </xf>
    <xf numFmtId="177" fontId="13" fillId="0" borderId="9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right" vertical="center"/>
    </xf>
    <xf numFmtId="0" fontId="12" fillId="0" borderId="7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178" fontId="0" fillId="0" borderId="0" xfId="0" applyNumberFormat="1">
      <alignment vertical="center"/>
    </xf>
    <xf numFmtId="0" fontId="1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2" fillId="0" borderId="0" xfId="0" applyFont="1">
      <alignment vertical="center"/>
    </xf>
    <xf numFmtId="0" fontId="15" fillId="2" borderId="3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49" fontId="15" fillId="6" borderId="2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9" fillId="0" borderId="0" xfId="0" applyFont="1">
      <alignment vertical="center"/>
    </xf>
    <xf numFmtId="49" fontId="15" fillId="2" borderId="2" xfId="0" applyNumberFormat="1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11" fillId="15" borderId="2" xfId="0" applyFont="1" applyFill="1" applyBorder="1" applyAlignment="1">
      <alignment horizontal="center" vertical="center"/>
    </xf>
    <xf numFmtId="177" fontId="11" fillId="15" borderId="3" xfId="0" applyNumberFormat="1" applyFont="1" applyFill="1" applyBorder="1" applyAlignment="1">
      <alignment horizontal="center" vertical="center"/>
    </xf>
    <xf numFmtId="10" fontId="2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0" fontId="20" fillId="0" borderId="2" xfId="2" applyNumberFormat="1" applyFont="1" applyBorder="1" applyAlignment="1">
      <alignment horizontal="center" vertical="center"/>
    </xf>
    <xf numFmtId="10" fontId="20" fillId="0" borderId="3" xfId="2" applyNumberFormat="1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10" fontId="0" fillId="2" borderId="19" xfId="2" applyNumberFormat="1" applyFont="1" applyFill="1" applyBorder="1" applyAlignment="1">
      <alignment horizontal="center" vertical="center"/>
    </xf>
    <xf numFmtId="10" fontId="0" fillId="2" borderId="16" xfId="2" applyNumberFormat="1" applyFont="1" applyFill="1" applyBorder="1" applyAlignment="1">
      <alignment horizontal="center" vertical="center"/>
    </xf>
    <xf numFmtId="10" fontId="0" fillId="2" borderId="18" xfId="2" applyNumberFormat="1" applyFont="1" applyFill="1" applyBorder="1" applyAlignment="1">
      <alignment horizontal="center" vertical="center"/>
    </xf>
    <xf numFmtId="10" fontId="0" fillId="2" borderId="15" xfId="2" applyNumberFormat="1" applyFont="1" applyFill="1" applyBorder="1" applyAlignment="1">
      <alignment horizontal="center" vertical="center"/>
    </xf>
    <xf numFmtId="10" fontId="0" fillId="2" borderId="8" xfId="2" applyNumberFormat="1" applyFont="1" applyFill="1" applyBorder="1" applyAlignment="1">
      <alignment horizontal="center" vertical="center"/>
    </xf>
    <xf numFmtId="10" fontId="0" fillId="2" borderId="13" xfId="2" applyNumberFormat="1" applyFont="1" applyFill="1" applyBorder="1" applyAlignment="1">
      <alignment horizontal="center" vertical="center"/>
    </xf>
    <xf numFmtId="10" fontId="0" fillId="2" borderId="5" xfId="2" applyNumberFormat="1" applyFont="1" applyFill="1" applyBorder="1" applyAlignment="1">
      <alignment horizontal="center" vertical="center"/>
    </xf>
    <xf numFmtId="10" fontId="0" fillId="2" borderId="7" xfId="2" applyNumberFormat="1" applyFont="1" applyFill="1" applyBorder="1" applyAlignment="1">
      <alignment horizontal="center" vertical="center"/>
    </xf>
    <xf numFmtId="10" fontId="0" fillId="14" borderId="0" xfId="0" applyNumberFormat="1" applyFill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10" fontId="0" fillId="6" borderId="19" xfId="2" applyNumberFormat="1" applyFont="1" applyFill="1" applyBorder="1" applyAlignment="1">
      <alignment horizontal="center" vertical="center"/>
    </xf>
    <xf numFmtId="10" fontId="0" fillId="6" borderId="16" xfId="2" applyNumberFormat="1" applyFont="1" applyFill="1" applyBorder="1" applyAlignment="1">
      <alignment horizontal="center" vertical="center"/>
    </xf>
    <xf numFmtId="10" fontId="0" fillId="6" borderId="18" xfId="2" applyNumberFormat="1" applyFont="1" applyFill="1" applyBorder="1" applyAlignment="1">
      <alignment horizontal="center" vertical="center"/>
    </xf>
    <xf numFmtId="10" fontId="0" fillId="6" borderId="15" xfId="2" applyNumberFormat="1" applyFont="1" applyFill="1" applyBorder="1" applyAlignment="1">
      <alignment horizontal="center" vertical="center"/>
    </xf>
    <xf numFmtId="10" fontId="0" fillId="6" borderId="8" xfId="2" applyNumberFormat="1" applyFont="1" applyFill="1" applyBorder="1" applyAlignment="1">
      <alignment horizontal="center" vertical="center"/>
    </xf>
    <xf numFmtId="10" fontId="0" fillId="6" borderId="13" xfId="2" applyNumberFormat="1" applyFont="1" applyFill="1" applyBorder="1" applyAlignment="1">
      <alignment horizontal="center" vertical="center"/>
    </xf>
    <xf numFmtId="10" fontId="0" fillId="6" borderId="5" xfId="2" applyNumberFormat="1" applyFont="1" applyFill="1" applyBorder="1" applyAlignment="1">
      <alignment horizontal="center" vertical="center"/>
    </xf>
    <xf numFmtId="10" fontId="0" fillId="6" borderId="7" xfId="2" applyNumberFormat="1" applyFont="1" applyFill="1" applyBorder="1" applyAlignment="1">
      <alignment horizontal="center" vertical="center"/>
    </xf>
    <xf numFmtId="10" fontId="0" fillId="13" borderId="0" xfId="0" applyNumberFormat="1" applyFill="1" applyAlignment="1">
      <alignment horizontal="center" vertical="center"/>
    </xf>
    <xf numFmtId="178" fontId="0" fillId="2" borderId="19" xfId="0" applyNumberFormat="1" applyFill="1" applyBorder="1" applyAlignment="1">
      <alignment horizontal="center" vertical="center"/>
    </xf>
    <xf numFmtId="178" fontId="0" fillId="2" borderId="16" xfId="0" applyNumberFormat="1" applyFill="1" applyBorder="1" applyAlignment="1">
      <alignment horizontal="center" vertical="center"/>
    </xf>
    <xf numFmtId="178" fontId="0" fillId="2" borderId="18" xfId="0" applyNumberFormat="1" applyFill="1" applyBorder="1" applyAlignment="1">
      <alignment horizontal="center" vertical="center"/>
    </xf>
    <xf numFmtId="178" fontId="0" fillId="2" borderId="15" xfId="0" applyNumberFormat="1" applyFill="1" applyBorder="1" applyAlignment="1">
      <alignment horizontal="center" vertical="center"/>
    </xf>
    <xf numFmtId="178" fontId="0" fillId="2" borderId="8" xfId="0" applyNumberFormat="1" applyFill="1" applyBorder="1" applyAlignment="1">
      <alignment horizontal="center" vertical="center"/>
    </xf>
    <xf numFmtId="178" fontId="0" fillId="2" borderId="5" xfId="0" applyNumberFormat="1" applyFill="1" applyBorder="1" applyAlignment="1">
      <alignment horizontal="center" vertical="center"/>
    </xf>
    <xf numFmtId="178" fontId="0" fillId="2" borderId="13" xfId="0" applyNumberFormat="1" applyFill="1" applyBorder="1" applyAlignment="1">
      <alignment horizontal="center" vertical="center"/>
    </xf>
    <xf numFmtId="178" fontId="0" fillId="2" borderId="7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10" fontId="0" fillId="7" borderId="19" xfId="2" applyNumberFormat="1" applyFont="1" applyFill="1" applyBorder="1" applyAlignment="1">
      <alignment horizontal="center" vertical="center"/>
    </xf>
    <xf numFmtId="10" fontId="0" fillId="7" borderId="16" xfId="2" applyNumberFormat="1" applyFont="1" applyFill="1" applyBorder="1" applyAlignment="1">
      <alignment horizontal="center" vertical="center"/>
    </xf>
    <xf numFmtId="10" fontId="0" fillId="7" borderId="18" xfId="2" applyNumberFormat="1" applyFont="1" applyFill="1" applyBorder="1" applyAlignment="1">
      <alignment horizontal="center" vertical="center"/>
    </xf>
    <xf numFmtId="10" fontId="0" fillId="7" borderId="15" xfId="2" applyNumberFormat="1" applyFont="1" applyFill="1" applyBorder="1" applyAlignment="1">
      <alignment horizontal="center" vertical="center"/>
    </xf>
    <xf numFmtId="10" fontId="0" fillId="7" borderId="8" xfId="2" applyNumberFormat="1" applyFont="1" applyFill="1" applyBorder="1" applyAlignment="1">
      <alignment horizontal="center" vertical="center"/>
    </xf>
    <xf numFmtId="10" fontId="0" fillId="7" borderId="13" xfId="2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0" fontId="0" fillId="7" borderId="5" xfId="2" applyNumberFormat="1" applyFont="1" applyFill="1" applyBorder="1" applyAlignment="1">
      <alignment horizontal="center" vertical="center"/>
    </xf>
    <xf numFmtId="10" fontId="0" fillId="7" borderId="7" xfId="2" applyNumberFormat="1" applyFont="1" applyFill="1" applyBorder="1" applyAlignment="1">
      <alignment horizontal="center" vertical="center"/>
    </xf>
    <xf numFmtId="10" fontId="0" fillId="12" borderId="0" xfId="0" applyNumberFormat="1" applyFill="1" applyAlignment="1">
      <alignment horizontal="center" vertical="center"/>
    </xf>
    <xf numFmtId="178" fontId="8" fillId="7" borderId="19" xfId="0" applyNumberFormat="1" applyFont="1" applyFill="1" applyBorder="1" applyAlignment="1">
      <alignment horizontal="center" vertical="center"/>
    </xf>
    <xf numFmtId="178" fontId="8" fillId="7" borderId="16" xfId="0" applyNumberFormat="1" applyFont="1" applyFill="1" applyBorder="1" applyAlignment="1">
      <alignment horizontal="center" vertical="center"/>
    </xf>
    <xf numFmtId="178" fontId="8" fillId="7" borderId="18" xfId="0" applyNumberFormat="1" applyFont="1" applyFill="1" applyBorder="1" applyAlignment="1">
      <alignment horizontal="center" vertical="center"/>
    </xf>
    <xf numFmtId="178" fontId="8" fillId="7" borderId="15" xfId="0" applyNumberFormat="1" applyFont="1" applyFill="1" applyBorder="1" applyAlignment="1">
      <alignment horizontal="center" vertical="center"/>
    </xf>
    <xf numFmtId="178" fontId="8" fillId="7" borderId="8" xfId="0" applyNumberFormat="1" applyFont="1" applyFill="1" applyBorder="1" applyAlignment="1">
      <alignment horizontal="center" vertical="center"/>
    </xf>
    <xf numFmtId="178" fontId="8" fillId="7" borderId="5" xfId="0" applyNumberFormat="1" applyFont="1" applyFill="1" applyBorder="1" applyAlignment="1">
      <alignment horizontal="center" vertical="center"/>
    </xf>
    <xf numFmtId="178" fontId="8" fillId="7" borderId="13" xfId="0" applyNumberFormat="1" applyFont="1" applyFill="1" applyBorder="1" applyAlignment="1">
      <alignment horizontal="center" vertical="center"/>
    </xf>
    <xf numFmtId="178" fontId="8" fillId="7" borderId="7" xfId="0" applyNumberFormat="1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178" fontId="0" fillId="6" borderId="19" xfId="0" applyNumberFormat="1" applyFill="1" applyBorder="1" applyAlignment="1">
      <alignment horizontal="center" vertical="center"/>
    </xf>
    <xf numFmtId="178" fontId="0" fillId="6" borderId="16" xfId="0" applyNumberFormat="1" applyFill="1" applyBorder="1" applyAlignment="1">
      <alignment horizontal="center" vertical="center"/>
    </xf>
    <xf numFmtId="178" fontId="0" fillId="6" borderId="18" xfId="0" applyNumberFormat="1" applyFill="1" applyBorder="1" applyAlignment="1">
      <alignment horizontal="center" vertical="center"/>
    </xf>
    <xf numFmtId="178" fontId="0" fillId="6" borderId="15" xfId="0" applyNumberFormat="1" applyFill="1" applyBorder="1" applyAlignment="1">
      <alignment horizontal="center" vertical="center"/>
    </xf>
    <xf numFmtId="178" fontId="0" fillId="6" borderId="8" xfId="0" applyNumberFormat="1" applyFill="1" applyBorder="1" applyAlignment="1">
      <alignment horizontal="center" vertical="center"/>
    </xf>
    <xf numFmtId="178" fontId="0" fillId="6" borderId="13" xfId="0" applyNumberFormat="1" applyFill="1" applyBorder="1" applyAlignment="1">
      <alignment horizontal="center" vertical="center"/>
    </xf>
    <xf numFmtId="178" fontId="0" fillId="6" borderId="5" xfId="0" applyNumberFormat="1" applyFill="1" applyBorder="1" applyAlignment="1">
      <alignment horizontal="center" vertical="center"/>
    </xf>
    <xf numFmtId="178" fontId="0" fillId="6" borderId="7" xfId="0" applyNumberFormat="1" applyFill="1" applyBorder="1" applyAlignment="1">
      <alignment horizontal="center" vertical="center"/>
    </xf>
    <xf numFmtId="0" fontId="16" fillId="7" borderId="10" xfId="0" applyFont="1" applyFill="1" applyBorder="1" applyAlignment="1">
      <alignment horizontal="center" vertical="center" wrapText="1"/>
    </xf>
    <xf numFmtId="0" fontId="16" fillId="7" borderId="14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7" borderId="15" xfId="0" applyFont="1" applyFill="1" applyBorder="1" applyAlignment="1">
      <alignment horizontal="center" vertical="center" wrapText="1"/>
    </xf>
    <xf numFmtId="6" fontId="8" fillId="7" borderId="17" xfId="0" applyNumberFormat="1" applyFont="1" applyFill="1" applyBorder="1" applyAlignment="1">
      <alignment horizontal="center" vertical="center"/>
    </xf>
    <xf numFmtId="6" fontId="8" fillId="7" borderId="14" xfId="0" applyNumberFormat="1" applyFont="1" applyFill="1" applyBorder="1" applyAlignment="1">
      <alignment horizontal="center" vertical="center"/>
    </xf>
    <xf numFmtId="6" fontId="8" fillId="7" borderId="18" xfId="0" applyNumberFormat="1" applyFont="1" applyFill="1" applyBorder="1" applyAlignment="1">
      <alignment horizontal="center" vertical="center"/>
    </xf>
    <xf numFmtId="6" fontId="8" fillId="7" borderId="15" xfId="0" applyNumberFormat="1" applyFont="1" applyFill="1" applyBorder="1" applyAlignment="1">
      <alignment horizontal="center" vertical="center"/>
    </xf>
    <xf numFmtId="6" fontId="8" fillId="7" borderId="19" xfId="0" applyNumberFormat="1" applyFont="1" applyFill="1" applyBorder="1" applyAlignment="1">
      <alignment horizontal="center" vertical="center"/>
    </xf>
    <xf numFmtId="6" fontId="8" fillId="7" borderId="16" xfId="0" applyNumberFormat="1" applyFont="1" applyFill="1" applyBorder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9" fillId="7" borderId="4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10" fontId="8" fillId="7" borderId="8" xfId="2" applyNumberFormat="1" applyFont="1" applyFill="1" applyBorder="1" applyAlignment="1">
      <alignment horizontal="center" vertical="center"/>
    </xf>
    <xf numFmtId="10" fontId="8" fillId="7" borderId="5" xfId="2" applyNumberFormat="1" applyFont="1" applyFill="1" applyBorder="1" applyAlignment="1">
      <alignment horizontal="center" vertical="center"/>
    </xf>
    <xf numFmtId="10" fontId="8" fillId="7" borderId="0" xfId="2" applyNumberFormat="1" applyFont="1" applyFill="1" applyBorder="1" applyAlignment="1">
      <alignment horizontal="center" vertical="center"/>
    </xf>
    <xf numFmtId="10" fontId="8" fillId="7" borderId="11" xfId="2" applyNumberFormat="1" applyFont="1" applyFill="1" applyBorder="1" applyAlignment="1">
      <alignment horizontal="center" vertical="center"/>
    </xf>
    <xf numFmtId="178" fontId="9" fillId="6" borderId="4" xfId="0" applyNumberFormat="1" applyFont="1" applyFill="1" applyBorder="1" applyAlignment="1">
      <alignment horizontal="center" vertical="center" wrapText="1"/>
    </xf>
    <xf numFmtId="178" fontId="9" fillId="6" borderId="8" xfId="0" applyNumberFormat="1" applyFont="1" applyFill="1" applyBorder="1" applyAlignment="1">
      <alignment horizontal="center" vertical="center" wrapText="1"/>
    </xf>
    <xf numFmtId="178" fontId="9" fillId="6" borderId="6" xfId="0" applyNumberFormat="1" applyFont="1" applyFill="1" applyBorder="1" applyAlignment="1">
      <alignment horizontal="center" vertical="center" wrapText="1"/>
    </xf>
    <xf numFmtId="178" fontId="9" fillId="6" borderId="13" xfId="0" applyNumberFormat="1" applyFont="1" applyFill="1" applyBorder="1" applyAlignment="1">
      <alignment horizontal="center" vertical="center" wrapText="1"/>
    </xf>
    <xf numFmtId="10" fontId="8" fillId="6" borderId="8" xfId="2" applyNumberFormat="1" applyFont="1" applyFill="1" applyBorder="1" applyAlignment="1">
      <alignment horizontal="center" vertical="center"/>
    </xf>
    <xf numFmtId="10" fontId="8" fillId="6" borderId="5" xfId="2" applyNumberFormat="1" applyFont="1" applyFill="1" applyBorder="1" applyAlignment="1">
      <alignment horizontal="center" vertical="center"/>
    </xf>
    <xf numFmtId="10" fontId="8" fillId="6" borderId="13" xfId="2" applyNumberFormat="1" applyFont="1" applyFill="1" applyBorder="1" applyAlignment="1">
      <alignment horizontal="center" vertical="center"/>
    </xf>
    <xf numFmtId="10" fontId="8" fillId="6" borderId="7" xfId="2" applyNumberFormat="1" applyFont="1" applyFill="1" applyBorder="1" applyAlignment="1">
      <alignment horizontal="center" vertical="center"/>
    </xf>
    <xf numFmtId="178" fontId="9" fillId="2" borderId="4" xfId="0" applyNumberFormat="1" applyFont="1" applyFill="1" applyBorder="1" applyAlignment="1">
      <alignment horizontal="center" vertical="center" wrapText="1"/>
    </xf>
    <xf numFmtId="178" fontId="9" fillId="2" borderId="8" xfId="0" applyNumberFormat="1" applyFont="1" applyFill="1" applyBorder="1" applyAlignment="1">
      <alignment horizontal="center" vertical="center" wrapText="1"/>
    </xf>
    <xf numFmtId="178" fontId="9" fillId="2" borderId="6" xfId="0" applyNumberFormat="1" applyFont="1" applyFill="1" applyBorder="1" applyAlignment="1">
      <alignment horizontal="center" vertical="center" wrapText="1"/>
    </xf>
    <xf numFmtId="178" fontId="9" fillId="2" borderId="13" xfId="0" applyNumberFormat="1" applyFont="1" applyFill="1" applyBorder="1" applyAlignment="1">
      <alignment horizontal="center" vertical="center" wrapText="1"/>
    </xf>
    <xf numFmtId="10" fontId="8" fillId="2" borderId="8" xfId="2" applyNumberFormat="1" applyFont="1" applyFill="1" applyBorder="1" applyAlignment="1">
      <alignment horizontal="center" vertical="center"/>
    </xf>
    <xf numFmtId="10" fontId="8" fillId="2" borderId="5" xfId="2" applyNumberFormat="1" applyFont="1" applyFill="1" applyBorder="1" applyAlignment="1">
      <alignment horizontal="center" vertical="center"/>
    </xf>
    <xf numFmtId="10" fontId="8" fillId="2" borderId="13" xfId="2" applyNumberFormat="1" applyFont="1" applyFill="1" applyBorder="1" applyAlignment="1">
      <alignment horizontal="center" vertical="center"/>
    </xf>
    <xf numFmtId="10" fontId="8" fillId="2" borderId="7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177" fontId="13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12" borderId="2" xfId="0" applyFont="1" applyFill="1" applyBorder="1" applyAlignment="1">
      <alignment horizontal="center" vertical="center"/>
    </xf>
    <xf numFmtId="0" fontId="14" fillId="12" borderId="3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2" fontId="14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49" fontId="14" fillId="3" borderId="2" xfId="0" applyNumberFormat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</cellXfs>
  <cellStyles count="3">
    <cellStyle name="백분율" xfId="2" builtinId="5"/>
    <cellStyle name="통화 [0]" xfId="1" builtinId="7"/>
    <cellStyle name="표준" xfId="0" builtinId="0"/>
  </cellStyles>
  <dxfs count="11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5050"/>
      <color rgb="FFFFFF99"/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38"/>
  <sheetViews>
    <sheetView tabSelected="1" zoomScale="90" zoomScaleNormal="90" workbookViewId="0">
      <selection activeCell="A27" sqref="A27:B30"/>
    </sheetView>
  </sheetViews>
  <sheetFormatPr defaultColWidth="7.625" defaultRowHeight="14.1" customHeight="1"/>
  <cols>
    <col min="1" max="2" width="4.125" style="1" customWidth="1"/>
    <col min="3" max="9" width="7.625" style="1" customWidth="1"/>
    <col min="10" max="10" width="8" style="1" bestFit="1" customWidth="1"/>
    <col min="11" max="11" width="7.625" style="1" customWidth="1"/>
    <col min="12" max="13" width="4.125" style="1" customWidth="1"/>
    <col min="14" max="14" width="7.625" style="1" customWidth="1"/>
    <col min="15" max="15" width="7.625" style="1"/>
    <col min="16" max="16" width="7.625" style="1" customWidth="1"/>
    <col min="17" max="21" width="7.625" style="1"/>
    <col min="22" max="22" width="7.625" style="1" customWidth="1"/>
    <col min="23" max="23" width="7.625" style="1"/>
    <col min="24" max="25" width="7.625" style="1" customWidth="1"/>
    <col min="26" max="16384" width="7.625" style="1"/>
  </cols>
  <sheetData>
    <row r="1" spans="1:31" ht="14.1" customHeight="1">
      <c r="A1" s="194">
        <f>C2</f>
        <v>45424</v>
      </c>
      <c r="B1" s="195"/>
      <c r="C1" s="3" t="s">
        <v>1</v>
      </c>
      <c r="D1" s="4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5" t="s">
        <v>7</v>
      </c>
      <c r="J1" s="6"/>
      <c r="K1" s="6"/>
      <c r="L1" s="194">
        <f>A1</f>
        <v>45424</v>
      </c>
      <c r="M1" s="195"/>
      <c r="N1" s="3" t="s">
        <v>1</v>
      </c>
      <c r="O1" s="4" t="s">
        <v>2</v>
      </c>
      <c r="P1" s="4" t="s">
        <v>3</v>
      </c>
      <c r="Q1" s="54" t="s">
        <v>4</v>
      </c>
      <c r="R1" s="4" t="s">
        <v>5</v>
      </c>
      <c r="S1" s="4" t="s">
        <v>6</v>
      </c>
      <c r="T1" s="5" t="s">
        <v>7</v>
      </c>
      <c r="U1" s="196" t="s">
        <v>21</v>
      </c>
      <c r="V1" s="197" t="s">
        <v>20</v>
      </c>
      <c r="X1" s="221"/>
      <c r="Y1" s="221"/>
      <c r="Z1" s="221"/>
      <c r="AA1" s="221"/>
      <c r="AB1" s="221"/>
      <c r="AC1" s="221"/>
      <c r="AD1" s="221"/>
      <c r="AE1" s="221"/>
    </row>
    <row r="2" spans="1:31" ht="14.1" customHeight="1">
      <c r="A2" s="13">
        <f>WEEKNUM(A1,1)</f>
        <v>20</v>
      </c>
      <c r="B2" s="14" t="s">
        <v>0</v>
      </c>
      <c r="C2" s="7">
        <v>45424</v>
      </c>
      <c r="D2" s="8">
        <f>C2+1</f>
        <v>45425</v>
      </c>
      <c r="E2" s="8">
        <f>C2+2</f>
        <v>45426</v>
      </c>
      <c r="F2" s="7">
        <f>C2+3</f>
        <v>45427</v>
      </c>
      <c r="G2" s="8">
        <f>C2+4</f>
        <v>45428</v>
      </c>
      <c r="H2" s="8">
        <f>C2+5</f>
        <v>45429</v>
      </c>
      <c r="I2" s="9">
        <f>C2+6</f>
        <v>45430</v>
      </c>
      <c r="J2" s="6"/>
      <c r="K2" s="6"/>
      <c r="L2" s="13">
        <f>WEEKNUM(L1,1)</f>
        <v>20</v>
      </c>
      <c r="M2" s="14" t="s">
        <v>0</v>
      </c>
      <c r="N2" s="10">
        <f>C2</f>
        <v>45424</v>
      </c>
      <c r="O2" s="11">
        <f>N2+1</f>
        <v>45425</v>
      </c>
      <c r="P2" s="8">
        <f>N2+2</f>
        <v>45426</v>
      </c>
      <c r="Q2" s="55">
        <f>N2+3</f>
        <v>45427</v>
      </c>
      <c r="R2" s="11">
        <f>N2+4</f>
        <v>45428</v>
      </c>
      <c r="S2" s="11">
        <f>N2+5</f>
        <v>45429</v>
      </c>
      <c r="T2" s="12">
        <f>N2+6</f>
        <v>45430</v>
      </c>
      <c r="U2" s="196"/>
      <c r="V2" s="197"/>
      <c r="X2" s="221"/>
      <c r="Y2" s="221"/>
      <c r="Z2" s="221"/>
      <c r="AA2" s="221"/>
      <c r="AB2" s="221"/>
      <c r="AC2" s="221"/>
      <c r="AD2" s="221"/>
      <c r="AE2" s="221"/>
    </row>
    <row r="3" spans="1:31" ht="14.1" customHeight="1">
      <c r="A3" s="184" t="s">
        <v>8</v>
      </c>
      <c r="B3" s="184"/>
      <c r="C3" s="201" t="s">
        <v>42</v>
      </c>
      <c r="D3" s="201" t="s">
        <v>42</v>
      </c>
      <c r="E3" s="201" t="s">
        <v>42</v>
      </c>
      <c r="F3" s="201" t="s">
        <v>42</v>
      </c>
      <c r="G3" s="201" t="s">
        <v>42</v>
      </c>
      <c r="H3" s="201" t="s">
        <v>45</v>
      </c>
      <c r="I3" s="201" t="s">
        <v>40</v>
      </c>
      <c r="J3" s="6"/>
      <c r="K3" s="6"/>
      <c r="L3" s="202" t="s">
        <v>57</v>
      </c>
      <c r="M3" s="203"/>
      <c r="N3" s="31"/>
      <c r="O3" s="52" t="s">
        <v>37</v>
      </c>
      <c r="P3" s="47" t="s">
        <v>36</v>
      </c>
      <c r="Q3" s="31" t="s">
        <v>13</v>
      </c>
      <c r="R3" s="47" t="s">
        <v>23</v>
      </c>
      <c r="S3" s="47" t="s">
        <v>28</v>
      </c>
      <c r="T3" s="47" t="s">
        <v>23</v>
      </c>
      <c r="X3" s="220"/>
      <c r="Y3" s="218"/>
      <c r="Z3" s="218"/>
      <c r="AA3" s="217"/>
      <c r="AB3" s="218"/>
      <c r="AC3" s="218"/>
      <c r="AD3" s="218"/>
      <c r="AE3" s="218"/>
    </row>
    <row r="4" spans="1:31" ht="14.1" customHeight="1">
      <c r="A4" s="184" t="s">
        <v>9</v>
      </c>
      <c r="B4" s="184"/>
      <c r="C4" s="201"/>
      <c r="D4" s="201"/>
      <c r="E4" s="201"/>
      <c r="F4" s="201"/>
      <c r="G4" s="201"/>
      <c r="H4" s="201"/>
      <c r="I4" s="201"/>
      <c r="J4" s="6"/>
      <c r="K4" s="6"/>
      <c r="L4" s="202"/>
      <c r="M4" s="203"/>
      <c r="N4" s="36"/>
      <c r="O4" s="30">
        <v>7</v>
      </c>
      <c r="P4" s="40">
        <v>7</v>
      </c>
      <c r="Q4" s="36"/>
      <c r="R4" s="40">
        <v>8</v>
      </c>
      <c r="S4" s="40">
        <v>8</v>
      </c>
      <c r="T4" s="40">
        <v>8</v>
      </c>
      <c r="U4" s="16">
        <f>SUM(N4:T4)</f>
        <v>38</v>
      </c>
      <c r="V4" s="16" t="str" cm="1">
        <f t="array" ref="V4">_xlfn.IFS(U4&gt;15,"O",U4=15,"O",U4&lt;15,"X")</f>
        <v>O</v>
      </c>
      <c r="X4" s="220"/>
      <c r="Y4" s="219"/>
      <c r="Z4" s="219"/>
      <c r="AA4" s="217"/>
      <c r="AB4" s="219"/>
      <c r="AC4" s="219"/>
      <c r="AD4" s="219"/>
      <c r="AE4" s="219"/>
    </row>
    <row r="5" spans="1:31" ht="14.1" customHeight="1">
      <c r="A5" s="184" t="s">
        <v>9</v>
      </c>
      <c r="B5" s="184"/>
      <c r="C5" s="201" t="s">
        <v>40</v>
      </c>
      <c r="D5" s="201" t="s">
        <v>39</v>
      </c>
      <c r="E5" s="201" t="s">
        <v>41</v>
      </c>
      <c r="F5" s="201" t="s">
        <v>39</v>
      </c>
      <c r="G5" s="201" t="s">
        <v>38</v>
      </c>
      <c r="H5" s="201" t="s">
        <v>38</v>
      </c>
      <c r="I5" s="201" t="s">
        <v>39</v>
      </c>
      <c r="J5" s="192" t="s">
        <v>21</v>
      </c>
      <c r="K5" s="216" t="s">
        <v>22</v>
      </c>
      <c r="L5" s="202" t="s">
        <v>58</v>
      </c>
      <c r="M5" s="203"/>
      <c r="N5" s="31"/>
      <c r="O5" s="31"/>
      <c r="P5" s="31"/>
      <c r="Q5" s="31"/>
      <c r="R5" s="31"/>
      <c r="S5" s="52" t="s">
        <v>34</v>
      </c>
      <c r="T5" s="31" t="s">
        <v>13</v>
      </c>
      <c r="U5" s="6"/>
      <c r="X5" s="206"/>
      <c r="Y5" s="201"/>
      <c r="Z5" s="201"/>
      <c r="AA5" s="201"/>
      <c r="AB5" s="201"/>
      <c r="AC5" s="201"/>
      <c r="AD5" s="201"/>
      <c r="AE5" s="201"/>
    </row>
    <row r="6" spans="1:31" ht="14.1" customHeight="1">
      <c r="A6" s="184"/>
      <c r="B6" s="184"/>
      <c r="C6" s="201"/>
      <c r="D6" s="201"/>
      <c r="E6" s="201"/>
      <c r="F6" s="201"/>
      <c r="G6" s="201"/>
      <c r="H6" s="201"/>
      <c r="I6" s="201"/>
      <c r="J6" s="192"/>
      <c r="K6" s="216"/>
      <c r="L6" s="202"/>
      <c r="M6" s="203"/>
      <c r="N6" s="36"/>
      <c r="O6" s="36"/>
      <c r="P6" s="36"/>
      <c r="Q6" s="36"/>
      <c r="R6" s="36"/>
      <c r="S6" s="30">
        <v>5.5</v>
      </c>
      <c r="T6" s="36"/>
      <c r="U6" s="16">
        <f>SUM(N6:T6)</f>
        <v>5.5</v>
      </c>
      <c r="V6" s="16" t="str" cm="1">
        <f t="array" ref="V6">_xlfn.IFS(U6&gt;15,"O",U6=15,"O",U6&lt;15,"X")</f>
        <v>X</v>
      </c>
      <c r="X6" s="206"/>
      <c r="Y6" s="201"/>
      <c r="Z6" s="201"/>
      <c r="AA6" s="201"/>
      <c r="AB6" s="201"/>
      <c r="AC6" s="201"/>
      <c r="AD6" s="201"/>
      <c r="AE6" s="201"/>
    </row>
    <row r="7" spans="1:31" ht="14.1" customHeight="1">
      <c r="A7" s="185" t="s">
        <v>46</v>
      </c>
      <c r="B7" s="186"/>
      <c r="C7" s="31" t="s">
        <v>43</v>
      </c>
      <c r="D7" s="51" t="s">
        <v>10</v>
      </c>
      <c r="E7" s="51" t="s">
        <v>10</v>
      </c>
      <c r="F7" s="51" t="s">
        <v>10</v>
      </c>
      <c r="G7" s="51" t="s">
        <v>10</v>
      </c>
      <c r="H7" s="47" t="s">
        <v>23</v>
      </c>
      <c r="I7" s="31" t="s">
        <v>13</v>
      </c>
      <c r="J7" s="24"/>
      <c r="K7" s="6"/>
      <c r="L7" s="202" t="s">
        <v>59</v>
      </c>
      <c r="M7" s="203"/>
      <c r="N7" s="37" t="s">
        <v>15</v>
      </c>
      <c r="O7" s="31"/>
      <c r="P7" s="31"/>
      <c r="Q7" s="39" t="s">
        <v>14</v>
      </c>
      <c r="R7" s="31" t="s">
        <v>13</v>
      </c>
      <c r="S7" s="32" t="s">
        <v>32</v>
      </c>
      <c r="T7" s="37" t="s">
        <v>15</v>
      </c>
      <c r="U7" s="6"/>
      <c r="X7" s="214"/>
      <c r="Y7" s="207"/>
      <c r="Z7" s="207"/>
      <c r="AA7" s="207"/>
      <c r="AB7" s="207"/>
      <c r="AC7" s="207"/>
      <c r="AD7" s="207"/>
      <c r="AE7" s="207"/>
    </row>
    <row r="8" spans="1:31" ht="14.1" customHeight="1">
      <c r="A8" s="187"/>
      <c r="B8" s="188"/>
      <c r="C8" s="36"/>
      <c r="D8" s="30">
        <v>8</v>
      </c>
      <c r="E8" s="30">
        <v>8</v>
      </c>
      <c r="F8" s="30">
        <v>8</v>
      </c>
      <c r="G8" s="30">
        <v>8</v>
      </c>
      <c r="H8" s="4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202"/>
      <c r="M8" s="203"/>
      <c r="N8" s="38">
        <v>8</v>
      </c>
      <c r="O8" s="36"/>
      <c r="P8" s="36"/>
      <c r="Q8" s="40">
        <v>4.5</v>
      </c>
      <c r="R8" s="36"/>
      <c r="S8" s="41">
        <v>8</v>
      </c>
      <c r="T8" s="38">
        <v>8</v>
      </c>
      <c r="U8" s="16">
        <f>SUM(N8:T8)</f>
        <v>28.5</v>
      </c>
      <c r="V8" s="16" t="str" cm="1">
        <f t="array" ref="V8">_xlfn.IFS(U8&gt;15,"O",U8=15,"O",U8&lt;15,"X")</f>
        <v>O</v>
      </c>
      <c r="X8" s="215"/>
      <c r="Y8" s="208"/>
      <c r="Z8" s="208"/>
      <c r="AA8" s="208"/>
      <c r="AB8" s="208"/>
      <c r="AC8" s="208"/>
      <c r="AD8" s="208"/>
      <c r="AE8" s="208"/>
    </row>
    <row r="9" spans="1:31" ht="14.1" customHeight="1">
      <c r="A9" s="185" t="s">
        <v>47</v>
      </c>
      <c r="B9" s="186"/>
      <c r="C9" s="39" t="s">
        <v>26</v>
      </c>
      <c r="D9" s="39" t="s">
        <v>26</v>
      </c>
      <c r="E9" s="39" t="s">
        <v>26</v>
      </c>
      <c r="F9" s="33" t="s">
        <v>27</v>
      </c>
      <c r="G9" s="39" t="s">
        <v>26</v>
      </c>
      <c r="H9" s="31" t="s">
        <v>43</v>
      </c>
      <c r="I9" s="31" t="s">
        <v>13</v>
      </c>
      <c r="J9" s="6"/>
      <c r="K9" s="6"/>
      <c r="L9" s="202" t="s">
        <v>60</v>
      </c>
      <c r="M9" s="203"/>
      <c r="N9" s="42"/>
      <c r="O9" s="42"/>
      <c r="P9" s="42"/>
      <c r="Q9" s="42"/>
      <c r="R9" s="42"/>
      <c r="S9" s="42"/>
      <c r="T9" s="42" t="s">
        <v>13</v>
      </c>
      <c r="U9" s="6"/>
      <c r="X9" s="209"/>
      <c r="Y9" s="211"/>
      <c r="Z9" s="213"/>
      <c r="AA9" s="213"/>
      <c r="AB9" s="213"/>
      <c r="AC9" s="213"/>
      <c r="AD9" s="213"/>
      <c r="AE9" s="213"/>
    </row>
    <row r="10" spans="1:31" ht="14.1" customHeight="1">
      <c r="A10" s="187"/>
      <c r="B10" s="188"/>
      <c r="C10" s="40">
        <v>9</v>
      </c>
      <c r="D10" s="40">
        <v>9</v>
      </c>
      <c r="E10" s="40">
        <v>9</v>
      </c>
      <c r="F10" s="44">
        <v>10</v>
      </c>
      <c r="G10" s="40">
        <v>9</v>
      </c>
      <c r="H10" s="36"/>
      <c r="I10" s="36"/>
      <c r="J10" s="16">
        <f>SUM(C10:I10)</f>
        <v>46</v>
      </c>
      <c r="K10" s="16" t="str" cm="1">
        <f t="array" ref="K10">_xlfn.IFS(J10=46,"O",J10&lt;46,"LOW",J10&gt;46,"HIGH")</f>
        <v>O</v>
      </c>
      <c r="L10" s="202"/>
      <c r="M10" s="203"/>
      <c r="N10" s="43"/>
      <c r="O10" s="43"/>
      <c r="P10" s="43"/>
      <c r="Q10" s="43"/>
      <c r="R10" s="43"/>
      <c r="S10" s="43"/>
      <c r="T10" s="43"/>
      <c r="U10" s="16">
        <f>SUM(N10:T10)</f>
        <v>0</v>
      </c>
      <c r="V10" s="16" t="str" cm="1">
        <f t="array" ref="V10">_xlfn.IFS(U10&gt;15,"O",U10=15,"O",U10&lt;15,"X")</f>
        <v>X</v>
      </c>
      <c r="X10" s="210"/>
      <c r="Y10" s="212"/>
      <c r="Z10" s="212"/>
      <c r="AA10" s="212"/>
      <c r="AB10" s="212"/>
      <c r="AC10" s="212"/>
      <c r="AD10" s="212"/>
      <c r="AE10" s="212"/>
    </row>
    <row r="11" spans="1:31" ht="14.1" customHeight="1">
      <c r="A11" s="185" t="s">
        <v>48</v>
      </c>
      <c r="B11" s="186"/>
      <c r="C11" s="31" t="s">
        <v>43</v>
      </c>
      <c r="D11" s="32" t="s">
        <v>25</v>
      </c>
      <c r="E11" s="34" t="s">
        <v>24</v>
      </c>
      <c r="F11" s="32" t="s">
        <v>25</v>
      </c>
      <c r="G11" s="31" t="s">
        <v>44</v>
      </c>
      <c r="H11" s="31" t="s">
        <v>13</v>
      </c>
      <c r="I11" s="32" t="s">
        <v>25</v>
      </c>
      <c r="J11" s="6"/>
      <c r="K11" s="6"/>
      <c r="L11" s="202" t="s">
        <v>61</v>
      </c>
      <c r="M11" s="203"/>
      <c r="N11" s="31"/>
      <c r="O11" s="31"/>
      <c r="P11" s="32" t="s">
        <v>19</v>
      </c>
      <c r="Q11" s="31"/>
      <c r="R11" s="32" t="s">
        <v>19</v>
      </c>
      <c r="S11" s="31" t="s">
        <v>13</v>
      </c>
      <c r="T11" s="32" t="s">
        <v>19</v>
      </c>
      <c r="U11" s="6"/>
      <c r="X11" s="206"/>
      <c r="Y11" s="201"/>
      <c r="Z11" s="201"/>
      <c r="AA11" s="201"/>
      <c r="AB11" s="201"/>
      <c r="AC11" s="201"/>
      <c r="AD11" s="201"/>
      <c r="AE11" s="201"/>
    </row>
    <row r="12" spans="1:31" ht="14.1" customHeight="1">
      <c r="A12" s="187"/>
      <c r="B12" s="188"/>
      <c r="C12" s="36"/>
      <c r="D12" s="41">
        <v>9</v>
      </c>
      <c r="E12" s="45">
        <v>10</v>
      </c>
      <c r="F12" s="41">
        <v>9</v>
      </c>
      <c r="G12" s="36"/>
      <c r="H12" s="36"/>
      <c r="I12" s="41">
        <v>9</v>
      </c>
      <c r="J12" s="16">
        <f>SUM(C12:I12)</f>
        <v>37</v>
      </c>
      <c r="K12" s="16" t="str" cm="1">
        <f t="array" ref="K12">_xlfn.IFS(J12=46,"O",J12&lt;46,"LOW",J12&gt;46,"HIGH")</f>
        <v>LOW</v>
      </c>
      <c r="L12" s="202"/>
      <c r="M12" s="203"/>
      <c r="N12" s="36"/>
      <c r="O12" s="36"/>
      <c r="P12" s="41">
        <v>5</v>
      </c>
      <c r="Q12" s="36"/>
      <c r="R12" s="41">
        <v>5</v>
      </c>
      <c r="S12" s="36"/>
      <c r="T12" s="41">
        <v>5</v>
      </c>
      <c r="U12" s="16">
        <f>SUM(N12:T12)</f>
        <v>15</v>
      </c>
      <c r="V12" s="16" t="str" cm="1">
        <f t="array" ref="V12">_xlfn.IFS(U12&gt;15,"O",U12=15,"O",U12&lt;15,"X")</f>
        <v>O</v>
      </c>
      <c r="X12" s="206"/>
      <c r="Y12" s="201"/>
      <c r="Z12" s="201"/>
      <c r="AA12" s="201"/>
      <c r="AB12" s="201"/>
      <c r="AC12" s="201"/>
      <c r="AD12" s="201"/>
      <c r="AE12" s="201"/>
    </row>
    <row r="13" spans="1:31" ht="14.1" customHeight="1">
      <c r="A13" s="185" t="s">
        <v>49</v>
      </c>
      <c r="B13" s="186"/>
      <c r="C13" s="32" t="s">
        <v>25</v>
      </c>
      <c r="D13" s="31" t="s">
        <v>43</v>
      </c>
      <c r="E13" s="31" t="s">
        <v>44</v>
      </c>
      <c r="F13" s="34" t="s">
        <v>24</v>
      </c>
      <c r="G13" s="31" t="s">
        <v>44</v>
      </c>
      <c r="H13" s="31" t="s">
        <v>13</v>
      </c>
      <c r="I13" s="39" t="s">
        <v>26</v>
      </c>
      <c r="J13" s="6"/>
      <c r="K13" s="6"/>
      <c r="L13" s="202" t="s">
        <v>62</v>
      </c>
      <c r="M13" s="203"/>
      <c r="N13" s="32" t="s">
        <v>19</v>
      </c>
      <c r="O13" s="32" t="s">
        <v>19</v>
      </c>
      <c r="P13" s="32" t="s">
        <v>19</v>
      </c>
      <c r="Q13" s="31"/>
      <c r="R13" s="32" t="s">
        <v>19</v>
      </c>
      <c r="S13" s="32" t="s">
        <v>19</v>
      </c>
      <c r="T13" s="31" t="s">
        <v>13</v>
      </c>
      <c r="U13" s="6"/>
    </row>
    <row r="14" spans="1:31" ht="14.1" customHeight="1">
      <c r="A14" s="187"/>
      <c r="B14" s="188"/>
      <c r="C14" s="41">
        <v>9</v>
      </c>
      <c r="D14" s="36"/>
      <c r="E14" s="36"/>
      <c r="F14" s="45">
        <v>10</v>
      </c>
      <c r="G14" s="36"/>
      <c r="H14" s="36"/>
      <c r="I14" s="40">
        <v>9</v>
      </c>
      <c r="J14" s="16">
        <f>SUM(C14:I14)</f>
        <v>28</v>
      </c>
      <c r="K14" s="16" t="str" cm="1">
        <f t="array" ref="K14">_xlfn.IFS(J14=46,"O",J14&lt;46,"LOW",J14&gt;46,"HIGH")</f>
        <v>LOW</v>
      </c>
      <c r="L14" s="202"/>
      <c r="M14" s="203"/>
      <c r="N14" s="41">
        <v>5</v>
      </c>
      <c r="O14" s="41">
        <v>5</v>
      </c>
      <c r="P14" s="41">
        <v>5</v>
      </c>
      <c r="Q14" s="36"/>
      <c r="R14" s="41">
        <v>5</v>
      </c>
      <c r="S14" s="41">
        <v>5</v>
      </c>
      <c r="T14" s="36"/>
      <c r="U14" s="16">
        <f>SUM(N14:T14)</f>
        <v>25</v>
      </c>
      <c r="V14" s="16" t="str" cm="1">
        <f t="array" ref="V14">_xlfn.IFS(U14&gt;15,"O",U14=15,"O",U14&lt;15,"X")</f>
        <v>O</v>
      </c>
      <c r="X14" s="204"/>
      <c r="Y14" s="201"/>
      <c r="Z14" s="201"/>
      <c r="AA14" s="201"/>
      <c r="AB14" s="201"/>
      <c r="AC14" s="201"/>
      <c r="AD14" s="201"/>
      <c r="AE14" s="201"/>
    </row>
    <row r="15" spans="1:31" ht="14.1" customHeight="1">
      <c r="A15" s="185" t="s">
        <v>50</v>
      </c>
      <c r="B15" s="186"/>
      <c r="C15" s="31" t="s">
        <v>43</v>
      </c>
      <c r="D15" s="31" t="s">
        <v>44</v>
      </c>
      <c r="E15" s="31" t="s">
        <v>13</v>
      </c>
      <c r="F15" s="32" t="s">
        <v>25</v>
      </c>
      <c r="G15" s="34" t="s">
        <v>24</v>
      </c>
      <c r="H15" s="32" t="s">
        <v>25</v>
      </c>
      <c r="I15" s="32" t="s">
        <v>25</v>
      </c>
      <c r="J15" s="6"/>
      <c r="K15" s="6"/>
      <c r="L15" s="185" t="s">
        <v>63</v>
      </c>
      <c r="M15" s="186"/>
      <c r="N15" s="32" t="s">
        <v>11</v>
      </c>
      <c r="O15" s="31"/>
      <c r="P15" s="31"/>
      <c r="Q15" s="52" t="s">
        <v>31</v>
      </c>
      <c r="R15" s="32" t="s">
        <v>19</v>
      </c>
      <c r="S15" s="31"/>
      <c r="T15" s="31" t="s">
        <v>13</v>
      </c>
      <c r="U15" s="6"/>
      <c r="X15" s="204"/>
      <c r="Y15" s="201"/>
      <c r="Z15" s="201"/>
      <c r="AA15" s="201"/>
      <c r="AB15" s="201"/>
      <c r="AC15" s="201"/>
      <c r="AD15" s="201"/>
      <c r="AE15" s="201"/>
    </row>
    <row r="16" spans="1:31" ht="14.1" customHeight="1">
      <c r="A16" s="187"/>
      <c r="B16" s="188"/>
      <c r="C16" s="36"/>
      <c r="D16" s="36"/>
      <c r="E16" s="36"/>
      <c r="F16" s="41">
        <v>9</v>
      </c>
      <c r="G16" s="45">
        <v>10</v>
      </c>
      <c r="H16" s="41">
        <v>9</v>
      </c>
      <c r="I16" s="41">
        <v>9</v>
      </c>
      <c r="J16" s="16">
        <f>SUM(C16:I16)</f>
        <v>37</v>
      </c>
      <c r="K16" s="16" t="str" cm="1">
        <f t="array" ref="K16">_xlfn.IFS(J16=46,"O",J16&lt;46,"LOW",J16&gt;46,"HIGH")</f>
        <v>LOW</v>
      </c>
      <c r="L16" s="187"/>
      <c r="M16" s="188"/>
      <c r="N16" s="41">
        <v>4</v>
      </c>
      <c r="O16" s="36"/>
      <c r="P16" s="36"/>
      <c r="Q16" s="30">
        <v>6</v>
      </c>
      <c r="R16" s="41">
        <v>5</v>
      </c>
      <c r="S16" s="36"/>
      <c r="T16" s="36"/>
      <c r="U16" s="16">
        <f>SUM(N16:T16)</f>
        <v>15</v>
      </c>
      <c r="V16" s="16" t="str" cm="1">
        <f t="array" ref="V16">_xlfn.IFS(U16&gt;15,"O",U16=15,"O",U16&lt;15,"X")</f>
        <v>O</v>
      </c>
      <c r="X16" s="204"/>
      <c r="Y16" s="205"/>
      <c r="Z16" s="205"/>
      <c r="AA16" s="205"/>
      <c r="AB16" s="205"/>
      <c r="AC16" s="205"/>
      <c r="AD16" s="205"/>
      <c r="AE16" s="205"/>
    </row>
    <row r="17" spans="1:31" ht="14.1" customHeight="1">
      <c r="A17" s="185" t="s">
        <v>51</v>
      </c>
      <c r="B17" s="186"/>
      <c r="C17" s="31" t="s">
        <v>43</v>
      </c>
      <c r="D17" s="34" t="s">
        <v>24</v>
      </c>
      <c r="E17" s="31" t="s">
        <v>44</v>
      </c>
      <c r="F17" s="32" t="s">
        <v>25</v>
      </c>
      <c r="G17" s="31" t="s">
        <v>44</v>
      </c>
      <c r="H17" s="31" t="s">
        <v>13</v>
      </c>
      <c r="I17" s="32" t="s">
        <v>25</v>
      </c>
      <c r="J17" s="6"/>
      <c r="K17" s="6"/>
      <c r="L17" s="185" t="s">
        <v>64</v>
      </c>
      <c r="M17" s="186"/>
      <c r="N17" s="35" t="s">
        <v>17</v>
      </c>
      <c r="O17" s="35" t="s">
        <v>17</v>
      </c>
      <c r="P17" s="35" t="s">
        <v>17</v>
      </c>
      <c r="Q17" s="31"/>
      <c r="R17" s="31"/>
      <c r="S17" s="31"/>
      <c r="T17" s="31" t="s">
        <v>13</v>
      </c>
      <c r="X17" s="204"/>
      <c r="Y17" s="205"/>
      <c r="Z17" s="205"/>
      <c r="AA17" s="205"/>
      <c r="AB17" s="205"/>
      <c r="AC17" s="205"/>
      <c r="AD17" s="205"/>
      <c r="AE17" s="205"/>
    </row>
    <row r="18" spans="1:31" ht="14.1" customHeight="1">
      <c r="A18" s="187"/>
      <c r="B18" s="188"/>
      <c r="C18" s="36"/>
      <c r="D18" s="45">
        <v>10</v>
      </c>
      <c r="E18" s="36"/>
      <c r="F18" s="41">
        <v>9</v>
      </c>
      <c r="G18" s="36"/>
      <c r="H18" s="36"/>
      <c r="I18" s="41">
        <v>9</v>
      </c>
      <c r="J18" s="16">
        <f>SUM(C18:I18)</f>
        <v>28</v>
      </c>
      <c r="K18" s="16" t="str" cm="1">
        <f t="array" ref="K18">_xlfn.IFS(J18=46,"O",J18&lt;46,"LOW",J18&gt;46,"HIGH")</f>
        <v>LOW</v>
      </c>
      <c r="L18" s="187"/>
      <c r="M18" s="188"/>
      <c r="N18" s="46">
        <v>5</v>
      </c>
      <c r="O18" s="46">
        <v>5</v>
      </c>
      <c r="P18" s="46">
        <v>5</v>
      </c>
      <c r="Q18" s="36"/>
      <c r="R18" s="36"/>
      <c r="S18" s="36"/>
      <c r="T18" s="36"/>
      <c r="U18" s="16">
        <f>SUM(N18:T18)</f>
        <v>15</v>
      </c>
      <c r="V18" s="16" t="str" cm="1">
        <f t="array" ref="V18">_xlfn.IFS(U18&gt;15,"O",U18=15,"O",U18&lt;15,"X")</f>
        <v>O</v>
      </c>
    </row>
    <row r="19" spans="1:31" ht="14.1" customHeight="1">
      <c r="A19" s="198"/>
      <c r="B19" s="198"/>
      <c r="C19" s="6"/>
      <c r="D19" s="6"/>
      <c r="E19" s="6"/>
      <c r="F19" s="6"/>
      <c r="G19" s="6"/>
      <c r="H19" s="6"/>
      <c r="I19" s="6"/>
      <c r="J19" s="6"/>
      <c r="K19" s="6"/>
      <c r="L19" s="198"/>
      <c r="M19" s="198"/>
      <c r="N19" s="6"/>
      <c r="O19" s="6"/>
      <c r="P19" s="6"/>
      <c r="Q19" s="6"/>
      <c r="R19" s="6"/>
      <c r="S19" s="6"/>
      <c r="T19" s="6"/>
      <c r="Y19" s="199"/>
      <c r="Z19" s="199"/>
      <c r="AA19" s="199"/>
      <c r="AB19" s="199"/>
      <c r="AC19" s="199"/>
      <c r="AD19" s="199"/>
      <c r="AE19" s="199"/>
    </row>
    <row r="20" spans="1:31" ht="14.1" customHeight="1">
      <c r="A20" s="198"/>
      <c r="B20" s="198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198"/>
      <c r="M20" s="198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 cm="1">
        <f t="array" ref="V20">_xlfn.IFS(U20&gt;15,"O",U20=15,"O",U20&lt;15,"X")</f>
        <v>X</v>
      </c>
      <c r="Y20" s="200"/>
      <c r="Z20" s="200"/>
      <c r="AA20" s="200"/>
      <c r="AB20" s="200"/>
      <c r="AC20" s="200"/>
      <c r="AD20" s="200"/>
      <c r="AE20" s="200"/>
    </row>
    <row r="21" spans="1:31" ht="14.1" customHeight="1">
      <c r="A21" s="198"/>
      <c r="B21" s="198"/>
      <c r="C21" s="6"/>
      <c r="D21" s="6"/>
      <c r="E21" s="6"/>
      <c r="F21" s="6"/>
      <c r="G21" s="6"/>
      <c r="H21" s="6"/>
      <c r="I21" s="6"/>
      <c r="J21" s="6"/>
      <c r="K21" s="6"/>
      <c r="L21" s="198"/>
      <c r="M21" s="198"/>
      <c r="N21" s="6"/>
      <c r="O21" s="6"/>
      <c r="P21" s="6"/>
      <c r="Q21" s="6"/>
      <c r="R21" s="6"/>
      <c r="S21" s="6"/>
      <c r="T21" s="6"/>
      <c r="U21" s="2"/>
      <c r="V21" s="2"/>
      <c r="Y21" s="190"/>
      <c r="Z21" s="190"/>
      <c r="AA21" s="190"/>
      <c r="AB21" s="190"/>
      <c r="AC21" s="190"/>
      <c r="AD21" s="190"/>
      <c r="AE21" s="190"/>
    </row>
    <row r="22" spans="1:31" ht="14.1" customHeight="1">
      <c r="A22" s="198"/>
      <c r="B22" s="198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198"/>
      <c r="M22" s="198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Y22" s="191"/>
      <c r="Z22" s="191"/>
      <c r="AA22" s="191"/>
      <c r="AB22" s="191"/>
      <c r="AC22" s="191"/>
      <c r="AD22" s="191"/>
      <c r="AE22" s="191"/>
    </row>
    <row r="23" spans="1:31" ht="14.1" customHeight="1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190"/>
      <c r="Z23" s="190"/>
      <c r="AA23" s="190"/>
      <c r="AB23" s="190"/>
      <c r="AC23" s="190"/>
      <c r="AD23" s="190"/>
      <c r="AE23" s="190"/>
    </row>
    <row r="24" spans="1:31" ht="14.1" customHeight="1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191"/>
      <c r="Z24" s="191"/>
      <c r="AA24" s="191"/>
      <c r="AB24" s="191"/>
      <c r="AC24" s="191"/>
      <c r="AD24" s="191"/>
      <c r="AE24" s="191"/>
    </row>
    <row r="25" spans="1:31" ht="14.1" customHeight="1">
      <c r="A25" s="194">
        <f>A1</f>
        <v>45424</v>
      </c>
      <c r="B25" s="195"/>
      <c r="C25" s="3" t="s">
        <v>1</v>
      </c>
      <c r="D25" s="4" t="s">
        <v>2</v>
      </c>
      <c r="E25" s="4" t="s">
        <v>3</v>
      </c>
      <c r="F25" s="3" t="s">
        <v>4</v>
      </c>
      <c r="G25" s="4" t="s">
        <v>5</v>
      </c>
      <c r="H25" s="4" t="s">
        <v>6</v>
      </c>
      <c r="I25" s="5" t="s">
        <v>7</v>
      </c>
      <c r="J25" s="192" t="s">
        <v>21</v>
      </c>
      <c r="K25" s="193" t="s">
        <v>20</v>
      </c>
      <c r="L25" s="194">
        <f>A1</f>
        <v>45424</v>
      </c>
      <c r="M25" s="195"/>
      <c r="N25" s="3" t="s">
        <v>1</v>
      </c>
      <c r="O25" s="4" t="s">
        <v>2</v>
      </c>
      <c r="P25" s="4" t="s">
        <v>3</v>
      </c>
      <c r="Q25" s="54" t="s">
        <v>4</v>
      </c>
      <c r="R25" s="4" t="s">
        <v>5</v>
      </c>
      <c r="S25" s="4" t="s">
        <v>6</v>
      </c>
      <c r="T25" s="5" t="s">
        <v>7</v>
      </c>
      <c r="U25" s="196" t="s">
        <v>21</v>
      </c>
      <c r="V25" s="197" t="s">
        <v>20</v>
      </c>
      <c r="Y25" s="190"/>
      <c r="Z25" s="190"/>
      <c r="AA25" s="190"/>
      <c r="AB25" s="190"/>
      <c r="AC25" s="190"/>
      <c r="AD25" s="190"/>
      <c r="AE25" s="190"/>
    </row>
    <row r="26" spans="1:31" ht="14.1" customHeight="1">
      <c r="A26" s="13">
        <f>WEEKNUM(A25,1)</f>
        <v>20</v>
      </c>
      <c r="B26" s="14" t="s">
        <v>0</v>
      </c>
      <c r="C26" s="7">
        <f>C2</f>
        <v>45424</v>
      </c>
      <c r="D26" s="8">
        <f>C26+1</f>
        <v>45425</v>
      </c>
      <c r="E26" s="8">
        <f>C26+2</f>
        <v>45426</v>
      </c>
      <c r="F26" s="7">
        <f>C26+3</f>
        <v>45427</v>
      </c>
      <c r="G26" s="8">
        <f>C26+4</f>
        <v>45428</v>
      </c>
      <c r="H26" s="8">
        <f>C26+5</f>
        <v>45429</v>
      </c>
      <c r="I26" s="9">
        <f>C26+6</f>
        <v>45430</v>
      </c>
      <c r="J26" s="192"/>
      <c r="K26" s="193"/>
      <c r="L26" s="13">
        <f>WEEKNUM(L25,1)</f>
        <v>20</v>
      </c>
      <c r="M26" s="14" t="s">
        <v>0</v>
      </c>
      <c r="N26" s="10">
        <f>C2</f>
        <v>45424</v>
      </c>
      <c r="O26" s="11">
        <f>N26+1</f>
        <v>45425</v>
      </c>
      <c r="P26" s="11">
        <f>N26+2</f>
        <v>45426</v>
      </c>
      <c r="Q26" s="55">
        <f>N26+3</f>
        <v>45427</v>
      </c>
      <c r="R26" s="11">
        <f>N26+4</f>
        <v>45428</v>
      </c>
      <c r="S26" s="11">
        <f>N26+5</f>
        <v>45429</v>
      </c>
      <c r="T26" s="12">
        <f>N26+6</f>
        <v>45430</v>
      </c>
      <c r="U26" s="196"/>
      <c r="V26" s="197"/>
      <c r="Y26" s="191"/>
      <c r="Z26" s="191"/>
      <c r="AA26" s="191"/>
      <c r="AB26" s="191"/>
      <c r="AC26" s="191"/>
      <c r="AD26" s="191"/>
      <c r="AE26" s="191"/>
    </row>
    <row r="27" spans="1:31" ht="14.1" customHeight="1">
      <c r="A27" s="184"/>
      <c r="B27" s="184"/>
      <c r="C27" s="31"/>
      <c r="D27" s="31"/>
      <c r="E27" s="31"/>
      <c r="F27" s="31"/>
      <c r="G27" s="31"/>
      <c r="H27" s="32" t="s">
        <v>29</v>
      </c>
      <c r="I27" s="31" t="s">
        <v>13</v>
      </c>
      <c r="J27" s="6"/>
      <c r="K27" s="6"/>
      <c r="L27" s="184" t="s">
        <v>65</v>
      </c>
      <c r="M27" s="189"/>
      <c r="N27" s="32" t="s">
        <v>16</v>
      </c>
      <c r="O27" s="31"/>
      <c r="P27" s="52" t="s">
        <v>31</v>
      </c>
      <c r="Q27" s="31"/>
      <c r="R27" s="31"/>
      <c r="S27" s="31" t="s">
        <v>13</v>
      </c>
      <c r="T27" s="32" t="s">
        <v>16</v>
      </c>
      <c r="Y27" s="190"/>
      <c r="Z27" s="190"/>
      <c r="AA27" s="190"/>
      <c r="AB27" s="190"/>
      <c r="AC27" s="190"/>
      <c r="AD27" s="190"/>
      <c r="AE27" s="190"/>
    </row>
    <row r="28" spans="1:31" ht="14.1" customHeight="1">
      <c r="A28" s="184"/>
      <c r="B28" s="184"/>
      <c r="C28" s="36"/>
      <c r="D28" s="36"/>
      <c r="E28" s="36"/>
      <c r="F28" s="36"/>
      <c r="G28" s="36"/>
      <c r="H28" s="41">
        <v>5.5</v>
      </c>
      <c r="I28" s="36"/>
      <c r="J28" s="16">
        <f>SUM(C28:I28)</f>
        <v>5.5</v>
      </c>
      <c r="K28" s="16" t="str" cm="1">
        <f t="array" ref="K28">_xlfn.IFS(J28&gt;15,"O",J28=15,"O",J28&lt;15,"X")</f>
        <v>X</v>
      </c>
      <c r="L28" s="184"/>
      <c r="M28" s="189"/>
      <c r="N28" s="41">
        <v>7.5</v>
      </c>
      <c r="O28" s="36"/>
      <c r="P28" s="30">
        <v>6</v>
      </c>
      <c r="Q28" s="36"/>
      <c r="R28" s="36"/>
      <c r="S28" s="36"/>
      <c r="T28" s="41">
        <v>7.5</v>
      </c>
      <c r="U28" s="16">
        <f>SUM(N28:T28)</f>
        <v>21</v>
      </c>
      <c r="V28" s="16" t="str" cm="1">
        <f t="array" ref="V28">_xlfn.IFS(U28&gt;15,"O",U28=15,"O",U28&lt;15,"X")</f>
        <v>O</v>
      </c>
      <c r="Y28" s="191"/>
      <c r="Z28" s="191"/>
      <c r="AA28" s="191"/>
      <c r="AB28" s="191"/>
      <c r="AC28" s="191"/>
      <c r="AD28" s="191"/>
      <c r="AE28" s="191"/>
    </row>
    <row r="29" spans="1:31" ht="14.1" customHeight="1">
      <c r="A29" s="184"/>
      <c r="B29" s="184"/>
      <c r="C29" s="52" t="s">
        <v>33</v>
      </c>
      <c r="D29" s="31"/>
      <c r="E29" s="31"/>
      <c r="F29" s="31"/>
      <c r="G29" s="31"/>
      <c r="H29" s="37" t="s">
        <v>15</v>
      </c>
      <c r="I29" s="31" t="s">
        <v>13</v>
      </c>
      <c r="J29" s="6"/>
      <c r="K29" s="6"/>
      <c r="L29" s="184" t="s">
        <v>66</v>
      </c>
      <c r="M29" s="189"/>
      <c r="N29" s="42"/>
      <c r="O29" s="42"/>
      <c r="P29" s="42"/>
      <c r="Q29" s="42"/>
      <c r="R29" s="42"/>
      <c r="S29" s="42"/>
      <c r="T29" s="42" t="s">
        <v>13</v>
      </c>
      <c r="U29" s="6"/>
      <c r="Y29" s="190"/>
      <c r="Z29" s="190"/>
      <c r="AA29" s="190"/>
      <c r="AB29" s="190"/>
      <c r="AC29" s="190"/>
      <c r="AD29" s="190"/>
      <c r="AE29" s="190"/>
    </row>
    <row r="30" spans="1:31" ht="14.1" customHeight="1">
      <c r="A30" s="184"/>
      <c r="B30" s="184"/>
      <c r="C30" s="30">
        <v>8</v>
      </c>
      <c r="D30" s="36"/>
      <c r="E30" s="36"/>
      <c r="F30" s="36"/>
      <c r="G30" s="36"/>
      <c r="H30" s="38">
        <v>8</v>
      </c>
      <c r="I30" s="36"/>
      <c r="J30" s="16">
        <f>SUM(C30:I30)</f>
        <v>16</v>
      </c>
      <c r="K30" s="16" t="str" cm="1">
        <f t="array" ref="K30">_xlfn.IFS(J30&gt;15,"O",J30=15,"O",J30&lt;15,"X")</f>
        <v>O</v>
      </c>
      <c r="L30" s="184"/>
      <c r="M30" s="189"/>
      <c r="N30" s="43"/>
      <c r="O30" s="43"/>
      <c r="P30" s="43"/>
      <c r="Q30" s="43"/>
      <c r="R30" s="43"/>
      <c r="S30" s="43"/>
      <c r="T30" s="43"/>
      <c r="U30" s="16">
        <f>SUM(N30:T30)</f>
        <v>0</v>
      </c>
      <c r="V30" s="16" t="str" cm="1">
        <f t="array" ref="V30">_xlfn.IFS(U30&gt;15,"O",U30=15,"O",U30&lt;15,"X")</f>
        <v>X</v>
      </c>
      <c r="Y30" s="191"/>
      <c r="Z30" s="191"/>
      <c r="AA30" s="191"/>
      <c r="AB30" s="191"/>
      <c r="AC30" s="191"/>
      <c r="AD30" s="191"/>
      <c r="AE30" s="191"/>
    </row>
    <row r="31" spans="1:31" ht="14.1" customHeight="1">
      <c r="A31" s="184" t="s">
        <v>52</v>
      </c>
      <c r="B31" s="184"/>
      <c r="C31" s="31"/>
      <c r="D31" s="31"/>
      <c r="E31" s="31"/>
      <c r="F31" s="31"/>
      <c r="G31" s="31"/>
      <c r="H31" s="31" t="s">
        <v>13</v>
      </c>
      <c r="I31" s="52" t="s">
        <v>33</v>
      </c>
      <c r="J31" s="6"/>
      <c r="K31" s="6"/>
      <c r="L31" s="184" t="s">
        <v>67</v>
      </c>
      <c r="M31" s="189"/>
      <c r="N31" s="39" t="s">
        <v>30</v>
      </c>
      <c r="O31" s="39" t="s">
        <v>30</v>
      </c>
      <c r="P31" s="31"/>
      <c r="Q31" s="31"/>
      <c r="R31" s="31"/>
      <c r="S31" s="39" t="s">
        <v>30</v>
      </c>
      <c r="T31" s="31" t="s">
        <v>13</v>
      </c>
      <c r="U31" s="6"/>
      <c r="Y31" s="190"/>
      <c r="Z31" s="190"/>
      <c r="AA31" s="190"/>
      <c r="AB31" s="190"/>
      <c r="AC31" s="190"/>
      <c r="AD31" s="190"/>
      <c r="AE31" s="190"/>
    </row>
    <row r="32" spans="1:31" ht="14.1" customHeight="1">
      <c r="A32" s="184"/>
      <c r="B32" s="184"/>
      <c r="C32" s="36"/>
      <c r="D32" s="36"/>
      <c r="E32" s="36"/>
      <c r="F32" s="36"/>
      <c r="G32" s="36"/>
      <c r="H32" s="36"/>
      <c r="I32" s="30">
        <v>8</v>
      </c>
      <c r="J32" s="16">
        <f>SUM(C32:I32)</f>
        <v>8</v>
      </c>
      <c r="K32" s="16" t="str" cm="1">
        <f t="array" ref="K32">_xlfn.IFS(J32&gt;15,"O",J32=15,"O",J32&lt;15,"X")</f>
        <v>X</v>
      </c>
      <c r="L32" s="184"/>
      <c r="M32" s="189"/>
      <c r="N32" s="40">
        <v>6.5</v>
      </c>
      <c r="O32" s="40">
        <v>6.5</v>
      </c>
      <c r="P32" s="36"/>
      <c r="Q32" s="36"/>
      <c r="R32" s="36"/>
      <c r="S32" s="40">
        <v>6.5</v>
      </c>
      <c r="T32" s="36"/>
      <c r="U32" s="16">
        <f>SUM(N32:T32)</f>
        <v>19.5</v>
      </c>
      <c r="V32" s="16" t="str" cm="1">
        <f t="array" ref="V32">_xlfn.IFS(U32&gt;15,"O",U32=15,"O",U32&lt;15,"X")</f>
        <v>O</v>
      </c>
      <c r="Y32" s="191"/>
      <c r="Z32" s="191"/>
      <c r="AA32" s="191"/>
      <c r="AB32" s="191"/>
      <c r="AC32" s="191"/>
      <c r="AD32" s="191"/>
      <c r="AE32" s="191"/>
    </row>
    <row r="33" spans="1:35" ht="14.1" customHeight="1">
      <c r="A33" s="184" t="s">
        <v>53</v>
      </c>
      <c r="B33" s="184"/>
      <c r="C33" s="31"/>
      <c r="D33" s="32" t="s">
        <v>11</v>
      </c>
      <c r="E33" s="31"/>
      <c r="F33" s="31"/>
      <c r="G33" s="31"/>
      <c r="H33" s="31"/>
      <c r="I33" s="31" t="s">
        <v>35</v>
      </c>
      <c r="J33" s="6"/>
      <c r="K33" s="6"/>
      <c r="L33" s="184" t="s">
        <v>68</v>
      </c>
      <c r="M33" s="189"/>
      <c r="N33" s="31"/>
      <c r="O33" s="31"/>
      <c r="P33" s="31"/>
      <c r="Q33" s="32" t="s">
        <v>12</v>
      </c>
      <c r="R33" s="52" t="s">
        <v>31</v>
      </c>
      <c r="S33" s="52" t="s">
        <v>31</v>
      </c>
      <c r="T33" s="31" t="s">
        <v>13</v>
      </c>
      <c r="U33" s="6"/>
    </row>
    <row r="34" spans="1:35" ht="14.1" customHeight="1">
      <c r="A34" s="184"/>
      <c r="B34" s="184"/>
      <c r="C34" s="36"/>
      <c r="D34" s="41">
        <v>4</v>
      </c>
      <c r="E34" s="36"/>
      <c r="F34" s="36"/>
      <c r="G34" s="36"/>
      <c r="H34" s="36"/>
      <c r="I34" s="36"/>
      <c r="J34" s="16">
        <f>SUM(C34:I34)</f>
        <v>4</v>
      </c>
      <c r="K34" s="16" t="str" cm="1">
        <f t="array" ref="K34">_xlfn.IFS(J34&gt;15,"O",J34=15,"O",J34&lt;15,"X")</f>
        <v>X</v>
      </c>
      <c r="L34" s="184"/>
      <c r="M34" s="189"/>
      <c r="N34" s="36"/>
      <c r="O34" s="36"/>
      <c r="P34" s="36"/>
      <c r="Q34" s="41">
        <v>6</v>
      </c>
      <c r="R34" s="30">
        <v>6</v>
      </c>
      <c r="S34" s="30">
        <v>6</v>
      </c>
      <c r="T34" s="36"/>
      <c r="U34" s="16">
        <f>SUM(N34:T34)</f>
        <v>18</v>
      </c>
      <c r="V34" s="16" t="str" cm="1">
        <f t="array" ref="V34">_xlfn.IFS(U34&gt;15,"O",U34=15,"O",U34&lt;15,"X")</f>
        <v>O</v>
      </c>
    </row>
    <row r="35" spans="1:35" ht="14.1" customHeight="1">
      <c r="A35" s="184" t="s">
        <v>54</v>
      </c>
      <c r="B35" s="184"/>
      <c r="C35" s="42"/>
      <c r="D35" s="42"/>
      <c r="E35" s="42"/>
      <c r="F35" s="42"/>
      <c r="G35" s="42"/>
      <c r="H35" s="42"/>
      <c r="I35" s="42" t="s">
        <v>13</v>
      </c>
      <c r="J35" s="6"/>
      <c r="K35" s="6"/>
      <c r="L35" s="184" t="s">
        <v>69</v>
      </c>
      <c r="M35" s="189"/>
      <c r="N35" s="31"/>
      <c r="O35" s="31"/>
      <c r="P35" s="32" t="s">
        <v>12</v>
      </c>
      <c r="Q35" s="31"/>
      <c r="R35" s="32" t="s">
        <v>12</v>
      </c>
      <c r="S35" s="52" t="s">
        <v>18</v>
      </c>
      <c r="T35" s="31" t="s">
        <v>35</v>
      </c>
      <c r="U35" s="6"/>
    </row>
    <row r="36" spans="1:35" ht="14.1" customHeight="1">
      <c r="A36" s="184"/>
      <c r="B36" s="184"/>
      <c r="C36" s="43"/>
      <c r="D36" s="43"/>
      <c r="E36" s="43"/>
      <c r="F36" s="43"/>
      <c r="G36" s="43"/>
      <c r="H36" s="43"/>
      <c r="I36" s="43"/>
      <c r="J36" s="16">
        <f>SUM(C36:I36)</f>
        <v>0</v>
      </c>
      <c r="K36" s="16" t="str" cm="1">
        <f t="array" ref="K36">_xlfn.IFS(J36&gt;15,"O",J36=15,"O",J36&lt;15,"X")</f>
        <v>X</v>
      </c>
      <c r="L36" s="184"/>
      <c r="M36" s="189"/>
      <c r="N36" s="36"/>
      <c r="O36" s="36"/>
      <c r="P36" s="41">
        <v>6</v>
      </c>
      <c r="Q36" s="36"/>
      <c r="R36" s="41">
        <v>6</v>
      </c>
      <c r="S36" s="30">
        <v>5</v>
      </c>
      <c r="T36" s="36"/>
      <c r="U36" s="16">
        <f>SUM(N36:T36)</f>
        <v>17</v>
      </c>
      <c r="V36" s="16" t="str" cm="1">
        <f t="array" ref="V36">_xlfn.IFS(U36&gt;15,"O",U36=15,"O",U36&lt;15,"X")</f>
        <v>O</v>
      </c>
    </row>
    <row r="37" spans="1:35" ht="14.1" customHeight="1">
      <c r="A37" s="184" t="s">
        <v>55</v>
      </c>
      <c r="B37" s="184"/>
      <c r="C37" s="47" t="s">
        <v>28</v>
      </c>
      <c r="D37" s="47" t="s">
        <v>28</v>
      </c>
      <c r="E37" s="31"/>
      <c r="F37" s="47" t="s">
        <v>28</v>
      </c>
      <c r="G37" s="47" t="s">
        <v>28</v>
      </c>
      <c r="H37" s="31" t="s">
        <v>13</v>
      </c>
      <c r="I37" s="47" t="s">
        <v>28</v>
      </c>
      <c r="J37" s="6"/>
      <c r="K37" s="6"/>
      <c r="L37" s="185" t="s">
        <v>70</v>
      </c>
      <c r="M37" s="186"/>
      <c r="N37" s="32" t="s">
        <v>12</v>
      </c>
      <c r="O37" s="31"/>
      <c r="P37" s="31"/>
      <c r="Q37" s="31"/>
      <c r="R37" s="31" t="s">
        <v>13</v>
      </c>
      <c r="S37" s="32" t="s">
        <v>12</v>
      </c>
      <c r="T37" s="32" t="s">
        <v>12</v>
      </c>
      <c r="U37" s="6"/>
    </row>
    <row r="38" spans="1:35" ht="14.1" customHeight="1">
      <c r="A38" s="184"/>
      <c r="B38" s="184"/>
      <c r="C38" s="40">
        <v>8</v>
      </c>
      <c r="D38" s="40">
        <v>8</v>
      </c>
      <c r="E38" s="36"/>
      <c r="F38" s="40">
        <v>8</v>
      </c>
      <c r="G38" s="40">
        <v>8</v>
      </c>
      <c r="H38" s="36"/>
      <c r="I38" s="40">
        <v>8</v>
      </c>
      <c r="J38" s="16">
        <f>SUM(C38:I38)</f>
        <v>40</v>
      </c>
      <c r="K38" s="16" t="str" cm="1">
        <f t="array" ref="K38">_xlfn.IFS(J38&gt;15,"O",J38=15,"O",J38&lt;15,"X")</f>
        <v>O</v>
      </c>
      <c r="L38" s="187"/>
      <c r="M38" s="188"/>
      <c r="N38" s="41">
        <v>6</v>
      </c>
      <c r="O38" s="36"/>
      <c r="P38" s="36"/>
      <c r="Q38" s="36"/>
      <c r="R38" s="36"/>
      <c r="S38" s="41">
        <v>6</v>
      </c>
      <c r="T38" s="41">
        <v>6</v>
      </c>
      <c r="U38" s="16">
        <f>SUM(N38:T38)</f>
        <v>18</v>
      </c>
      <c r="V38" s="16" t="str" cm="1">
        <f t="array" ref="V38">_xlfn.IFS(U38&gt;15,"O",U38=15,"O",U38&lt;15,"X")</f>
        <v>O</v>
      </c>
    </row>
    <row r="39" spans="1:35" ht="14.1" customHeight="1">
      <c r="A39" s="184" t="s">
        <v>56</v>
      </c>
      <c r="B39" s="184"/>
      <c r="C39" s="31"/>
      <c r="D39" s="32" t="s">
        <v>12</v>
      </c>
      <c r="E39" s="32" t="s">
        <v>12</v>
      </c>
      <c r="F39" s="31"/>
      <c r="G39" s="32" t="s">
        <v>12</v>
      </c>
      <c r="H39" s="32" t="s">
        <v>12</v>
      </c>
      <c r="I39" s="31" t="s">
        <v>35</v>
      </c>
      <c r="J39" s="6"/>
      <c r="K39" s="6"/>
      <c r="L39" s="185" t="s">
        <v>71</v>
      </c>
      <c r="M39" s="186"/>
      <c r="N39" s="42"/>
      <c r="O39" s="42"/>
      <c r="P39" s="42"/>
      <c r="Q39" s="42"/>
      <c r="R39" s="42"/>
      <c r="S39" s="42"/>
      <c r="T39" s="42" t="s">
        <v>13</v>
      </c>
      <c r="U39" s="6"/>
    </row>
    <row r="40" spans="1:35" ht="14.1" customHeight="1">
      <c r="A40" s="184"/>
      <c r="B40" s="184"/>
      <c r="C40" s="36"/>
      <c r="D40" s="41">
        <v>6</v>
      </c>
      <c r="E40" s="41">
        <v>6</v>
      </c>
      <c r="F40" s="36"/>
      <c r="G40" s="41">
        <v>6</v>
      </c>
      <c r="H40" s="41">
        <v>6</v>
      </c>
      <c r="I40" s="36"/>
      <c r="J40" s="16">
        <f>SUM(C40:I40)</f>
        <v>24</v>
      </c>
      <c r="K40" s="16" t="str" cm="1">
        <f t="array" ref="K40">_xlfn.IFS(J40&gt;15,"O",J40=15,"O",J40&lt;15,"X")</f>
        <v>O</v>
      </c>
      <c r="L40" s="187"/>
      <c r="M40" s="188"/>
      <c r="N40" s="43"/>
      <c r="O40" s="43"/>
      <c r="P40" s="43"/>
      <c r="Q40" s="43"/>
      <c r="R40" s="43"/>
      <c r="S40" s="43"/>
      <c r="T40" s="43"/>
      <c r="U40" s="16">
        <f>SUM(N40:T40)</f>
        <v>0</v>
      </c>
      <c r="V40" s="16" t="str" cm="1">
        <f t="array" ref="V40">_xlfn.IFS(U40&gt;15,"O",U40=15,"O",U40&lt;15,"X")</f>
        <v>X</v>
      </c>
    </row>
    <row r="41" spans="1:35" ht="14.1" customHeight="1">
      <c r="A41" s="59"/>
      <c r="B41" s="59"/>
      <c r="L41" s="59"/>
      <c r="M41" s="59"/>
    </row>
    <row r="42" spans="1:35" ht="14.1" customHeight="1">
      <c r="A42" s="59"/>
      <c r="B42" s="59"/>
      <c r="J42" s="25">
        <f>SUM(C42:I42)</f>
        <v>0</v>
      </c>
      <c r="K42" s="25" t="str" cm="1">
        <f t="array" ref="K42">_xlfn.IFS(J42&gt;15,"O",J42=15,"O",J42&lt;15,"X")</f>
        <v>X</v>
      </c>
      <c r="L42" s="59"/>
      <c r="M42" s="59"/>
      <c r="U42" s="25">
        <f>SUM(N42:T42)</f>
        <v>0</v>
      </c>
      <c r="V42" s="25" t="str" cm="1">
        <f t="array" ref="V42">_xlfn.IFS(U42&gt;15,"O",U42=15,"O",U42&lt;15,"X")</f>
        <v>X</v>
      </c>
    </row>
    <row r="43" spans="1:35" ht="14.1" customHeight="1">
      <c r="A43" s="59"/>
      <c r="B43" s="59"/>
      <c r="C43" s="15"/>
      <c r="D43" s="16"/>
      <c r="E43" s="16"/>
      <c r="F43" s="16"/>
      <c r="G43" s="16"/>
      <c r="H43" s="16"/>
      <c r="I43" s="17"/>
      <c r="J43" s="2"/>
      <c r="K43" s="2"/>
      <c r="L43" s="59"/>
      <c r="M43" s="59"/>
      <c r="U43" s="2"/>
      <c r="V43" s="2"/>
    </row>
    <row r="44" spans="1:35" ht="14.1" customHeight="1">
      <c r="A44" s="59"/>
      <c r="B44" s="59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59"/>
      <c r="M44" s="59"/>
      <c r="U44" s="25">
        <f>SUM(N44:T44)</f>
        <v>0</v>
      </c>
      <c r="V44" s="25" t="str" cm="1">
        <f t="array" ref="V44">_xlfn.IFS(U44&gt;15,"O",U44=15,"O",U44&lt;15,"X")</f>
        <v>X</v>
      </c>
    </row>
    <row r="45" spans="1:35" ht="14.1" customHeight="1">
      <c r="A45"/>
      <c r="B45"/>
      <c r="C45"/>
      <c r="D45"/>
      <c r="E45"/>
      <c r="F45"/>
      <c r="G45"/>
      <c r="H45"/>
      <c r="I45"/>
      <c r="L45"/>
      <c r="M45"/>
    </row>
    <row r="46" spans="1:35" ht="14.1" customHeight="1">
      <c r="A46"/>
      <c r="B46"/>
      <c r="C46"/>
      <c r="D46"/>
      <c r="E46"/>
      <c r="F46"/>
      <c r="G46"/>
      <c r="H46"/>
      <c r="I46"/>
      <c r="L46"/>
      <c r="M46"/>
    </row>
    <row r="47" spans="1:35" ht="14.1" customHeight="1">
      <c r="A47"/>
      <c r="B47"/>
      <c r="L47"/>
      <c r="M47"/>
    </row>
    <row r="48" spans="1:35" ht="14.1" customHeight="1">
      <c r="A48"/>
      <c r="B48"/>
      <c r="L48"/>
      <c r="M48"/>
      <c r="S48" s="29"/>
      <c r="T48" s="29"/>
      <c r="U48" s="29"/>
      <c r="V48" s="29"/>
      <c r="W48" s="29"/>
      <c r="X48" s="29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>
      <c r="A49" s="59"/>
      <c r="B49" s="59"/>
      <c r="C49" s="183"/>
      <c r="D49" s="183"/>
      <c r="E49" s="178"/>
      <c r="F49" s="178"/>
      <c r="G49" s="178"/>
      <c r="H49" s="178"/>
      <c r="I49" s="178"/>
      <c r="J49" s="178"/>
      <c r="K49" s="178"/>
      <c r="L49" s="178"/>
      <c r="M49" s="178"/>
      <c r="N49" s="178"/>
      <c r="O49" s="178"/>
      <c r="P49" s="179"/>
      <c r="Q49" s="179"/>
      <c r="S49" s="48"/>
      <c r="T49" s="48"/>
      <c r="U49" s="48"/>
      <c r="V49" s="48"/>
      <c r="W49" s="48"/>
      <c r="X49" s="4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>
      <c r="A50" s="59"/>
      <c r="B50" s="59"/>
      <c r="C50" s="180"/>
      <c r="D50" s="180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2"/>
      <c r="Q50" s="182"/>
      <c r="S50" s="48"/>
      <c r="T50" s="48"/>
      <c r="U50" s="48"/>
      <c r="V50" s="48"/>
      <c r="W50" s="48"/>
      <c r="X50" s="4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>
      <c r="A51" s="177"/>
      <c r="B51" s="177"/>
      <c r="C51" s="176"/>
      <c r="D51" s="176"/>
      <c r="E51" s="176"/>
      <c r="F51" s="176"/>
      <c r="G51" s="176"/>
      <c r="H51" s="176"/>
      <c r="I51" s="176"/>
      <c r="J51" s="176"/>
      <c r="K51" s="176"/>
      <c r="L51" s="176"/>
      <c r="M51" s="176"/>
      <c r="N51" s="176"/>
      <c r="O51" s="176"/>
      <c r="P51" s="176"/>
      <c r="Q51" s="176"/>
      <c r="S51" s="49"/>
      <c r="T51" s="50"/>
      <c r="U51" s="50"/>
      <c r="V51" s="50"/>
      <c r="W51" s="50"/>
      <c r="X51" s="50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>
      <c r="A52" s="177"/>
      <c r="B52" s="177"/>
      <c r="C52" s="176"/>
      <c r="D52" s="176"/>
      <c r="E52" s="176"/>
      <c r="F52" s="176"/>
      <c r="G52" s="176"/>
      <c r="H52" s="176"/>
      <c r="I52" s="176"/>
      <c r="J52" s="176"/>
      <c r="K52" s="176"/>
      <c r="L52" s="176"/>
      <c r="M52" s="176"/>
      <c r="N52" s="176"/>
      <c r="O52" s="176"/>
      <c r="P52" s="176"/>
      <c r="Q52" s="176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>
      <c r="A53" s="177"/>
      <c r="B53" s="177"/>
      <c r="C53" s="176"/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>
      <c r="A54" s="177"/>
      <c r="B54" s="177"/>
      <c r="C54" s="169"/>
      <c r="D54" s="169"/>
      <c r="E54" s="169"/>
      <c r="F54" s="169"/>
      <c r="G54" s="169"/>
      <c r="H54" s="169"/>
      <c r="I54" s="169"/>
      <c r="J54" s="169"/>
      <c r="K54" s="175"/>
      <c r="L54" s="175"/>
      <c r="M54" s="175"/>
      <c r="N54" s="169"/>
      <c r="O54" s="169"/>
      <c r="P54" s="169"/>
      <c r="Q54" s="169"/>
      <c r="S54" s="49"/>
      <c r="T54" s="50"/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>
      <c r="A55" s="177"/>
      <c r="B55" s="177"/>
      <c r="C55" s="169"/>
      <c r="D55" s="169"/>
      <c r="E55" s="169"/>
      <c r="F55" s="169"/>
      <c r="G55" s="169"/>
      <c r="H55" s="169"/>
      <c r="I55" s="169"/>
      <c r="J55" s="169"/>
      <c r="K55" s="175"/>
      <c r="L55" s="175"/>
      <c r="M55" s="175"/>
      <c r="N55" s="169"/>
      <c r="O55" s="169"/>
      <c r="P55" s="169"/>
      <c r="Q55" s="169"/>
      <c r="S55" s="49"/>
      <c r="T55" s="50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>
      <c r="A56" s="168"/>
      <c r="B56" s="168"/>
      <c r="C56" s="169"/>
      <c r="D56" s="169"/>
      <c r="E56" s="169"/>
      <c r="F56" s="169"/>
      <c r="G56" s="169"/>
      <c r="H56" s="169"/>
      <c r="I56" s="169"/>
      <c r="J56" s="169"/>
      <c r="K56" s="175"/>
      <c r="L56" s="175"/>
      <c r="M56" s="175"/>
      <c r="N56" s="169"/>
      <c r="O56" s="169"/>
      <c r="P56" s="169"/>
      <c r="Q56" s="169"/>
      <c r="R56" s="170"/>
      <c r="S56" s="171"/>
      <c r="T56" s="172"/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>
      <c r="A57" s="168"/>
      <c r="B57" s="168"/>
      <c r="C57" s="169"/>
      <c r="D57" s="169"/>
      <c r="E57" s="169"/>
      <c r="F57" s="169"/>
      <c r="G57" s="169"/>
      <c r="H57" s="169"/>
      <c r="I57" s="169"/>
      <c r="J57" s="169"/>
      <c r="K57" s="175"/>
      <c r="L57" s="175"/>
      <c r="M57" s="175"/>
      <c r="N57" s="169"/>
      <c r="O57" s="169"/>
      <c r="P57" s="169"/>
      <c r="Q57" s="169"/>
      <c r="R57" s="171"/>
      <c r="S57" s="171"/>
      <c r="T57" s="172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>
      <c r="A58" s="173"/>
      <c r="B58" s="173"/>
      <c r="C58" s="174"/>
      <c r="D58" s="174"/>
      <c r="E58" s="174"/>
      <c r="F58" s="174"/>
      <c r="G58" s="174"/>
      <c r="H58" s="174"/>
      <c r="I58" s="174"/>
      <c r="J58" s="174"/>
      <c r="K58" s="174"/>
      <c r="L58" s="174"/>
      <c r="M58" s="174"/>
      <c r="N58" s="174"/>
      <c r="O58" s="174"/>
      <c r="P58" s="174"/>
      <c r="Q58" s="174"/>
      <c r="R58" s="174"/>
      <c r="S58" s="174"/>
      <c r="T58" s="172"/>
    </row>
    <row r="59" spans="1:35" ht="14.1" customHeight="1">
      <c r="A59" s="173"/>
      <c r="B59" s="173"/>
      <c r="C59" s="174"/>
      <c r="D59" s="174"/>
      <c r="E59" s="174"/>
      <c r="F59" s="174"/>
      <c r="G59" s="174"/>
      <c r="H59" s="174"/>
      <c r="I59" s="174"/>
      <c r="J59" s="174"/>
      <c r="K59" s="174"/>
      <c r="L59" s="174"/>
      <c r="M59" s="174"/>
      <c r="N59" s="174"/>
      <c r="O59" s="174"/>
      <c r="P59" s="174"/>
      <c r="Q59" s="174"/>
      <c r="R59" s="174"/>
      <c r="S59" s="174"/>
      <c r="T59" s="172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>
      <c r="A60" s="168"/>
      <c r="B60" s="168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>
      <c r="A61" s="168"/>
      <c r="B61" s="168"/>
      <c r="C61" s="169"/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>
      <c r="A62" s="168"/>
      <c r="B62" s="168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>
      <c r="A63" s="168"/>
      <c r="B63" s="168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>
      <c r="A64" s="168"/>
      <c r="B64" s="168"/>
      <c r="C64" s="143"/>
      <c r="D64" s="143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>
      <c r="A65" s="168"/>
      <c r="B65" s="168"/>
      <c r="C65" s="143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>
      <c r="A67" s="144"/>
      <c r="B67" s="145"/>
      <c r="C67" s="148"/>
      <c r="D67" s="149"/>
      <c r="E67" s="152"/>
      <c r="F67" s="153"/>
      <c r="G67" s="156"/>
      <c r="H67" s="157"/>
      <c r="I67" s="160"/>
      <c r="J67" s="161"/>
      <c r="K67" s="164"/>
      <c r="L67" s="164"/>
      <c r="M67" s="165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>
      <c r="A68" s="146"/>
      <c r="B68" s="147"/>
      <c r="C68" s="150"/>
      <c r="D68" s="151"/>
      <c r="E68" s="154"/>
      <c r="F68" s="155"/>
      <c r="G68" s="158"/>
      <c r="H68" s="159"/>
      <c r="I68" s="162"/>
      <c r="J68" s="163"/>
      <c r="K68" s="166"/>
      <c r="L68" s="166"/>
      <c r="M68" s="167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>
      <c r="A69" s="133"/>
      <c r="B69" s="134"/>
      <c r="C69" s="137"/>
      <c r="D69" s="138"/>
      <c r="E69" s="141"/>
      <c r="F69" s="142"/>
      <c r="G69" s="141"/>
      <c r="H69" s="142"/>
      <c r="I69" s="141"/>
      <c r="J69" s="142"/>
      <c r="K69" s="116"/>
      <c r="L69" s="120"/>
      <c r="M69" s="117"/>
      <c r="N69" s="116"/>
      <c r="O69" s="117"/>
      <c r="P69" s="120"/>
      <c r="Q69" s="121"/>
      <c r="U69"/>
      <c r="V69"/>
      <c r="W69"/>
      <c r="X69"/>
      <c r="Y69"/>
      <c r="Z69"/>
    </row>
    <row r="70" spans="1:30" ht="14.1" customHeight="1">
      <c r="A70" s="135"/>
      <c r="B70" s="136"/>
      <c r="C70" s="139"/>
      <c r="D70" s="140"/>
      <c r="E70" s="139"/>
      <c r="F70" s="140"/>
      <c r="G70" s="139"/>
      <c r="H70" s="140"/>
      <c r="I70" s="139"/>
      <c r="J70" s="140"/>
      <c r="K70" s="118"/>
      <c r="L70" s="122"/>
      <c r="M70" s="119"/>
      <c r="N70" s="118"/>
      <c r="O70" s="119"/>
      <c r="P70" s="122"/>
      <c r="Q70" s="123"/>
      <c r="U70"/>
      <c r="V70"/>
      <c r="W70"/>
      <c r="X70"/>
      <c r="Y70"/>
      <c r="Z70"/>
    </row>
    <row r="71" spans="1:30" ht="14.1" customHeight="1">
      <c r="A71" s="124"/>
      <c r="B71" s="78"/>
      <c r="C71" s="125"/>
      <c r="D71" s="126"/>
      <c r="E71" s="125"/>
      <c r="F71" s="126"/>
      <c r="G71" s="125"/>
      <c r="H71" s="126"/>
      <c r="I71" s="125"/>
      <c r="J71" s="126"/>
      <c r="K71" s="125"/>
      <c r="L71" s="129"/>
      <c r="M71" s="126"/>
      <c r="N71" s="125"/>
      <c r="O71" s="126"/>
      <c r="P71" s="129"/>
      <c r="Q71" s="131"/>
      <c r="U71"/>
      <c r="V71"/>
      <c r="W71"/>
      <c r="X71"/>
      <c r="Y71"/>
      <c r="Z71"/>
    </row>
    <row r="72" spans="1:30" ht="14.1" customHeight="1">
      <c r="A72" s="79"/>
      <c r="B72" s="80"/>
      <c r="C72" s="127"/>
      <c r="D72" s="128"/>
      <c r="E72" s="127"/>
      <c r="F72" s="128"/>
      <c r="G72" s="127"/>
      <c r="H72" s="128"/>
      <c r="I72" s="127"/>
      <c r="J72" s="128"/>
      <c r="K72" s="127"/>
      <c r="L72" s="130"/>
      <c r="M72" s="128"/>
      <c r="N72" s="127"/>
      <c r="O72" s="128"/>
      <c r="P72" s="130"/>
      <c r="Q72" s="132"/>
      <c r="U72"/>
      <c r="V72"/>
      <c r="W72"/>
      <c r="X72"/>
      <c r="Y72"/>
      <c r="Z72"/>
    </row>
    <row r="73" spans="1:30" ht="14.1" customHeight="1">
      <c r="A73" s="109"/>
      <c r="B73" s="65"/>
      <c r="C73" s="90"/>
      <c r="D73" s="91"/>
      <c r="E73" s="90"/>
      <c r="F73" s="110"/>
      <c r="G73" s="90"/>
      <c r="H73" s="91"/>
      <c r="I73" s="90"/>
      <c r="J73" s="91"/>
      <c r="K73" s="90"/>
      <c r="L73" s="94"/>
      <c r="M73" s="91"/>
      <c r="N73" s="90"/>
      <c r="O73" s="91"/>
      <c r="P73" s="94"/>
      <c r="Q73" s="95"/>
      <c r="R73" s="98"/>
      <c r="S73" s="98"/>
      <c r="U73"/>
      <c r="V73"/>
      <c r="W73"/>
      <c r="X73"/>
      <c r="Y73"/>
      <c r="Z73"/>
    </row>
    <row r="74" spans="1:30" ht="14.1" customHeight="1">
      <c r="A74" s="66"/>
      <c r="B74" s="67"/>
      <c r="C74" s="92"/>
      <c r="D74" s="93"/>
      <c r="E74" s="111"/>
      <c r="F74" s="112"/>
      <c r="G74" s="92"/>
      <c r="H74" s="93"/>
      <c r="I74" s="92"/>
      <c r="J74" s="93"/>
      <c r="K74" s="92"/>
      <c r="L74" s="96"/>
      <c r="M74" s="93"/>
      <c r="N74" s="92"/>
      <c r="O74" s="93"/>
      <c r="P74" s="96"/>
      <c r="Q74" s="97"/>
      <c r="R74" s="98"/>
      <c r="S74" s="98"/>
      <c r="U74"/>
      <c r="V74"/>
      <c r="W74"/>
      <c r="X74"/>
      <c r="Y74"/>
      <c r="Z74"/>
    </row>
    <row r="75" spans="1:30" ht="14.1" customHeight="1">
      <c r="A75" s="99"/>
      <c r="B75" s="100"/>
      <c r="C75" s="103"/>
      <c r="D75" s="104"/>
      <c r="E75" s="103"/>
      <c r="F75" s="104"/>
      <c r="G75" s="103"/>
      <c r="H75" s="104"/>
      <c r="I75" s="103"/>
      <c r="J75" s="104"/>
      <c r="K75" s="103"/>
      <c r="L75" s="107"/>
      <c r="M75" s="104"/>
      <c r="N75" s="103"/>
      <c r="O75" s="104"/>
      <c r="P75" s="107"/>
      <c r="Q75" s="113"/>
      <c r="R75" s="115"/>
      <c r="S75" s="115"/>
      <c r="U75"/>
      <c r="V75"/>
      <c r="W75"/>
      <c r="X75"/>
      <c r="Y75"/>
      <c r="Z75"/>
    </row>
    <row r="76" spans="1:30" ht="14.1" customHeight="1">
      <c r="A76" s="101"/>
      <c r="B76" s="102"/>
      <c r="C76" s="105"/>
      <c r="D76" s="106"/>
      <c r="E76" s="105"/>
      <c r="F76" s="106"/>
      <c r="G76" s="105"/>
      <c r="H76" s="106"/>
      <c r="I76" s="105"/>
      <c r="J76" s="106"/>
      <c r="K76" s="105"/>
      <c r="L76" s="108"/>
      <c r="M76" s="106"/>
      <c r="N76" s="105"/>
      <c r="O76" s="106"/>
      <c r="P76" s="108"/>
      <c r="Q76" s="114"/>
      <c r="R76" s="115"/>
      <c r="S76" s="115"/>
      <c r="U76"/>
      <c r="V76"/>
      <c r="W76"/>
      <c r="X76"/>
      <c r="Y76"/>
      <c r="Z76"/>
    </row>
    <row r="77" spans="1:30" ht="14.1" customHeight="1">
      <c r="A77" s="77"/>
      <c r="B77" s="78"/>
      <c r="C77" s="81"/>
      <c r="D77" s="82"/>
      <c r="E77" s="81"/>
      <c r="F77" s="82"/>
      <c r="G77" s="81"/>
      <c r="H77" s="82"/>
      <c r="I77" s="81"/>
      <c r="J77" s="82"/>
      <c r="K77" s="81"/>
      <c r="L77" s="85"/>
      <c r="M77" s="82"/>
      <c r="N77" s="81"/>
      <c r="O77" s="82"/>
      <c r="P77" s="85"/>
      <c r="Q77" s="87"/>
      <c r="R77" s="89"/>
      <c r="S77" s="89"/>
      <c r="U77"/>
      <c r="V77"/>
      <c r="W77"/>
      <c r="X77"/>
      <c r="Y77"/>
      <c r="Z77"/>
    </row>
    <row r="78" spans="1:30" ht="14.1" customHeight="1">
      <c r="A78" s="79"/>
      <c r="B78" s="80"/>
      <c r="C78" s="83"/>
      <c r="D78" s="84"/>
      <c r="E78" s="83"/>
      <c r="F78" s="84"/>
      <c r="G78" s="83"/>
      <c r="H78" s="84"/>
      <c r="I78" s="83"/>
      <c r="J78" s="84"/>
      <c r="K78" s="83"/>
      <c r="L78" s="86"/>
      <c r="M78" s="84"/>
      <c r="N78" s="83"/>
      <c r="O78" s="84"/>
      <c r="P78" s="86"/>
      <c r="Q78" s="88"/>
      <c r="R78" s="89"/>
      <c r="S78" s="89"/>
      <c r="U78"/>
      <c r="V78"/>
      <c r="W78"/>
      <c r="X78"/>
      <c r="Y78"/>
      <c r="Z78"/>
    </row>
    <row r="79" spans="1:30" ht="14.1" customHeight="1">
      <c r="A79" s="64"/>
      <c r="B79" s="65"/>
      <c r="C79" s="68"/>
      <c r="D79" s="69"/>
      <c r="E79" s="68"/>
      <c r="F79" s="69"/>
      <c r="G79" s="68"/>
      <c r="H79" s="69"/>
      <c r="I79" s="68"/>
      <c r="J79" s="69"/>
      <c r="K79" s="68"/>
      <c r="L79" s="72"/>
      <c r="M79" s="69"/>
      <c r="N79" s="68"/>
      <c r="O79" s="69"/>
      <c r="P79" s="72"/>
      <c r="Q79" s="74"/>
      <c r="R79" s="76"/>
      <c r="S79" s="76"/>
      <c r="U79"/>
      <c r="V79"/>
      <c r="W79"/>
      <c r="X79"/>
      <c r="Y79"/>
      <c r="Z79"/>
    </row>
    <row r="80" spans="1:30" ht="14.1" customHeight="1">
      <c r="A80" s="66"/>
      <c r="B80" s="67"/>
      <c r="C80" s="70"/>
      <c r="D80" s="71"/>
      <c r="E80" s="70"/>
      <c r="F80" s="71"/>
      <c r="G80" s="70"/>
      <c r="H80" s="71"/>
      <c r="I80" s="70"/>
      <c r="J80" s="71"/>
      <c r="K80" s="70"/>
      <c r="L80" s="73"/>
      <c r="M80" s="71"/>
      <c r="N80" s="70"/>
      <c r="O80" s="71"/>
      <c r="P80" s="73"/>
      <c r="Q80" s="75"/>
      <c r="R80" s="76"/>
      <c r="S80" s="76"/>
      <c r="U80"/>
      <c r="V80"/>
      <c r="W80"/>
      <c r="X80"/>
      <c r="Y80"/>
      <c r="Z80"/>
    </row>
    <row r="81" spans="1:26" ht="14.1" customHeight="1">
      <c r="A81" s="21"/>
      <c r="B81" s="21"/>
      <c r="L81"/>
      <c r="M81"/>
    </row>
    <row r="82" spans="1:26" ht="14.1" customHeight="1">
      <c r="A82" s="21"/>
      <c r="B82" s="21"/>
      <c r="L82"/>
      <c r="M82"/>
    </row>
    <row r="83" spans="1:26" ht="14.1" customHeight="1">
      <c r="A83" s="58"/>
      <c r="B83" s="58"/>
      <c r="C83" s="60"/>
      <c r="D83" s="60"/>
      <c r="E83" s="60"/>
      <c r="F83" s="60"/>
      <c r="G83" s="60"/>
      <c r="H83" s="60"/>
      <c r="I83" s="60"/>
      <c r="J83" s="60"/>
      <c r="L83" s="61"/>
      <c r="M83" s="61"/>
      <c r="N83" s="62"/>
      <c r="O83"/>
      <c r="P83" s="53"/>
      <c r="Q83" s="59"/>
      <c r="R83" s="59"/>
      <c r="S83"/>
      <c r="T83"/>
      <c r="U83"/>
      <c r="V83"/>
      <c r="W83"/>
      <c r="X83"/>
      <c r="Y83"/>
      <c r="Z83"/>
    </row>
    <row r="84" spans="1:26" ht="14.1" customHeight="1">
      <c r="A84" s="58"/>
      <c r="B84" s="58"/>
      <c r="C84" s="60"/>
      <c r="D84" s="60"/>
      <c r="E84" s="60"/>
      <c r="F84" s="60"/>
      <c r="G84" s="60"/>
      <c r="H84" s="60"/>
      <c r="I84" s="60"/>
      <c r="J84" s="60"/>
      <c r="L84" s="61"/>
      <c r="M84" s="61"/>
      <c r="N84" s="63"/>
      <c r="O84"/>
      <c r="P84"/>
      <c r="Q84" s="59"/>
      <c r="R84" s="59"/>
    </row>
    <row r="85" spans="1:26" ht="14.1" customHeight="1">
      <c r="A85" s="58"/>
      <c r="B85" s="58"/>
      <c r="C85" s="56"/>
      <c r="D85" s="56"/>
      <c r="E85" s="56"/>
      <c r="F85" s="56"/>
      <c r="G85" s="56"/>
      <c r="H85" s="56"/>
      <c r="I85" s="56"/>
      <c r="J85" s="57"/>
      <c r="L85" s="61"/>
      <c r="M85" s="61"/>
      <c r="N85" s="62"/>
    </row>
    <row r="86" spans="1:26" ht="14.1" customHeight="1">
      <c r="A86" s="58"/>
      <c r="B86" s="58"/>
      <c r="C86" s="56"/>
      <c r="D86" s="56"/>
      <c r="E86" s="56"/>
      <c r="F86" s="56"/>
      <c r="G86" s="56"/>
      <c r="H86" s="56"/>
      <c r="I86" s="56"/>
      <c r="J86" s="57"/>
      <c r="L86" s="61"/>
      <c r="M86" s="61"/>
      <c r="N86" s="63"/>
    </row>
    <row r="87" spans="1:26" ht="14.1" customHeight="1">
      <c r="A87" s="58"/>
      <c r="B87" s="58"/>
      <c r="C87" s="56"/>
      <c r="D87" s="56"/>
      <c r="E87" s="56"/>
      <c r="F87" s="56"/>
      <c r="G87" s="56"/>
      <c r="H87" s="56"/>
      <c r="I87" s="56"/>
      <c r="J87" s="57"/>
      <c r="L87"/>
      <c r="M87"/>
    </row>
    <row r="88" spans="1:26" ht="14.1" customHeight="1">
      <c r="A88" s="58"/>
      <c r="B88" s="58"/>
      <c r="C88" s="56"/>
      <c r="D88" s="56"/>
      <c r="E88" s="56"/>
      <c r="F88" s="56"/>
      <c r="G88" s="56"/>
      <c r="H88" s="56"/>
      <c r="I88" s="56"/>
      <c r="J88" s="57"/>
      <c r="L88"/>
      <c r="M88"/>
    </row>
    <row r="89" spans="1:26" ht="14.1" customHeight="1">
      <c r="A89" s="58"/>
      <c r="B89" s="58"/>
      <c r="C89" s="56"/>
      <c r="D89" s="56"/>
      <c r="E89" s="56"/>
      <c r="F89" s="56"/>
      <c r="G89" s="56"/>
      <c r="H89" s="56"/>
      <c r="I89" s="56"/>
      <c r="J89" s="57"/>
      <c r="L89"/>
      <c r="M89"/>
    </row>
    <row r="90" spans="1:26" ht="14.1" customHeight="1">
      <c r="A90" s="58"/>
      <c r="B90" s="58"/>
      <c r="C90" s="56"/>
      <c r="D90" s="56"/>
      <c r="E90" s="56"/>
      <c r="F90" s="56"/>
      <c r="G90" s="56"/>
      <c r="H90" s="56"/>
      <c r="I90" s="56"/>
      <c r="J90" s="57"/>
      <c r="L90"/>
      <c r="M90"/>
    </row>
    <row r="91" spans="1:26" ht="14.1" customHeight="1">
      <c r="A91" s="58"/>
      <c r="B91" s="58"/>
      <c r="C91" s="56"/>
      <c r="D91" s="56"/>
      <c r="E91" s="56"/>
      <c r="F91" s="56"/>
      <c r="G91" s="56"/>
      <c r="H91" s="56"/>
      <c r="I91" s="56"/>
      <c r="J91" s="57"/>
      <c r="L91"/>
      <c r="M91"/>
    </row>
    <row r="92" spans="1:26" ht="14.1" customHeight="1">
      <c r="A92" s="58"/>
      <c r="B92" s="58"/>
      <c r="C92" s="56"/>
      <c r="D92" s="56"/>
      <c r="E92" s="56"/>
      <c r="F92" s="56"/>
      <c r="G92" s="56"/>
      <c r="H92" s="56"/>
      <c r="I92" s="56"/>
      <c r="J92" s="57"/>
      <c r="L92"/>
      <c r="M92"/>
    </row>
    <row r="93" spans="1:26" ht="14.1" customHeight="1">
      <c r="A93" s="58"/>
      <c r="B93" s="58"/>
      <c r="C93" s="56"/>
      <c r="D93" s="56"/>
      <c r="E93" s="56"/>
      <c r="F93" s="56"/>
      <c r="G93" s="56"/>
      <c r="H93" s="56"/>
      <c r="I93" s="56"/>
      <c r="J93" s="57"/>
      <c r="L93"/>
      <c r="M93"/>
    </row>
    <row r="94" spans="1:26" ht="14.1" customHeight="1">
      <c r="A94" s="58"/>
      <c r="B94" s="58"/>
      <c r="C94" s="56"/>
      <c r="D94" s="56"/>
      <c r="E94" s="56"/>
      <c r="F94" s="56"/>
      <c r="G94" s="56"/>
      <c r="H94" s="56"/>
      <c r="I94" s="56"/>
      <c r="J94" s="57"/>
      <c r="L94"/>
      <c r="M94"/>
    </row>
    <row r="95" spans="1:26" ht="14.1" customHeight="1">
      <c r="A95"/>
      <c r="B95"/>
      <c r="L95"/>
      <c r="M95"/>
    </row>
    <row r="96" spans="1:26" ht="14.1" customHeight="1">
      <c r="A96"/>
      <c r="B96"/>
      <c r="L96"/>
      <c r="M96"/>
    </row>
    <row r="97" spans="1:13" ht="14.1" customHeight="1">
      <c r="A97"/>
      <c r="B97"/>
      <c r="L97"/>
      <c r="M97"/>
    </row>
    <row r="98" spans="1:13" ht="14.1" customHeight="1">
      <c r="A98"/>
      <c r="B98"/>
      <c r="L98"/>
      <c r="M98"/>
    </row>
    <row r="99" spans="1:13" ht="14.1" customHeight="1">
      <c r="A99"/>
      <c r="B99"/>
      <c r="L99"/>
      <c r="M99"/>
    </row>
    <row r="100" spans="1:13" ht="14.1" customHeight="1">
      <c r="A100"/>
      <c r="B100"/>
      <c r="L100"/>
      <c r="M100"/>
    </row>
    <row r="101" spans="1:13" ht="14.1" customHeight="1">
      <c r="A101"/>
      <c r="B101"/>
      <c r="L101"/>
      <c r="M101"/>
    </row>
    <row r="102" spans="1:13" ht="14.1" customHeight="1">
      <c r="A102"/>
      <c r="B102"/>
      <c r="L102"/>
      <c r="M102"/>
    </row>
    <row r="103" spans="1:13" ht="14.1" customHeight="1">
      <c r="A103"/>
      <c r="B103"/>
      <c r="L103"/>
      <c r="M103"/>
    </row>
    <row r="104" spans="1:13" ht="14.1" customHeight="1">
      <c r="A104"/>
      <c r="B104"/>
      <c r="L104"/>
      <c r="M104"/>
    </row>
    <row r="105" spans="1:13" ht="14.1" customHeight="1">
      <c r="A105"/>
      <c r="B105"/>
      <c r="L105"/>
      <c r="M105"/>
    </row>
    <row r="106" spans="1:13" ht="14.1" customHeight="1">
      <c r="A106"/>
      <c r="B106"/>
      <c r="L106"/>
      <c r="M106"/>
    </row>
    <row r="107" spans="1:13" ht="14.1" customHeight="1">
      <c r="A107"/>
      <c r="B107"/>
      <c r="L107"/>
      <c r="M107"/>
    </row>
    <row r="108" spans="1:13" ht="14.1" customHeight="1">
      <c r="A108"/>
      <c r="B108"/>
      <c r="L108"/>
      <c r="M108"/>
    </row>
    <row r="109" spans="1:13" ht="14.1" customHeight="1">
      <c r="A109"/>
      <c r="B109"/>
      <c r="L109"/>
      <c r="M109"/>
    </row>
    <row r="110" spans="1:13" ht="14.1" customHeight="1">
      <c r="A110"/>
      <c r="B110"/>
      <c r="L110"/>
      <c r="M110"/>
    </row>
    <row r="111" spans="1:13" ht="14.1" customHeight="1">
      <c r="A111"/>
      <c r="B111"/>
      <c r="L111"/>
      <c r="M111"/>
    </row>
    <row r="112" spans="1:13" ht="14.1" customHeight="1">
      <c r="A112"/>
      <c r="B112"/>
      <c r="L112"/>
      <c r="M112"/>
    </row>
    <row r="113" spans="1:13" ht="14.1" customHeight="1">
      <c r="A113"/>
      <c r="B113"/>
      <c r="L113"/>
      <c r="M113"/>
    </row>
    <row r="114" spans="1:13" ht="14.1" customHeight="1">
      <c r="A114"/>
      <c r="B114"/>
      <c r="L114"/>
      <c r="M114"/>
    </row>
    <row r="115" spans="1:13" ht="14.1" customHeight="1">
      <c r="A115"/>
      <c r="B115"/>
      <c r="L115"/>
      <c r="M115"/>
    </row>
    <row r="116" spans="1:13" ht="14.1" customHeight="1">
      <c r="A116"/>
      <c r="B116"/>
      <c r="L116"/>
      <c r="M116"/>
    </row>
    <row r="117" spans="1:13" ht="14.1" customHeight="1">
      <c r="A117"/>
      <c r="B117"/>
      <c r="L117"/>
      <c r="M117"/>
    </row>
    <row r="118" spans="1:13" ht="14.1" customHeight="1">
      <c r="A118"/>
      <c r="B118"/>
      <c r="L118"/>
      <c r="M118"/>
    </row>
    <row r="119" spans="1:13" ht="14.1" customHeight="1">
      <c r="A119"/>
      <c r="B119"/>
      <c r="L119"/>
      <c r="M119"/>
    </row>
    <row r="120" spans="1:13" ht="14.1" customHeight="1">
      <c r="A120"/>
      <c r="B120"/>
      <c r="L120"/>
      <c r="M120"/>
    </row>
    <row r="121" spans="1:13" ht="14.1" customHeight="1">
      <c r="A121"/>
      <c r="B121"/>
      <c r="L121"/>
      <c r="M121"/>
    </row>
    <row r="122" spans="1:13" ht="14.1" customHeight="1">
      <c r="A122"/>
      <c r="B122"/>
      <c r="L122"/>
      <c r="M122"/>
    </row>
    <row r="123" spans="1:13" ht="14.1" customHeight="1">
      <c r="A123"/>
      <c r="B123"/>
      <c r="L123"/>
      <c r="M123"/>
    </row>
    <row r="124" spans="1:13" ht="14.1" customHeight="1">
      <c r="A124"/>
      <c r="B124"/>
      <c r="L124"/>
      <c r="M124"/>
    </row>
    <row r="125" spans="1:13" ht="14.1" customHeight="1">
      <c r="A125"/>
      <c r="B125"/>
      <c r="L125"/>
      <c r="M125"/>
    </row>
    <row r="126" spans="1:13" ht="14.1" customHeight="1">
      <c r="A126"/>
      <c r="B126"/>
      <c r="L126"/>
      <c r="M126"/>
    </row>
    <row r="127" spans="1:13" ht="14.1" customHeight="1">
      <c r="A127"/>
      <c r="B127"/>
      <c r="L127"/>
      <c r="M127"/>
    </row>
    <row r="128" spans="1:13" ht="14.1" customHeight="1">
      <c r="A128"/>
      <c r="B128"/>
      <c r="L128"/>
      <c r="M128"/>
    </row>
    <row r="129" spans="1:13" ht="14.1" customHeight="1">
      <c r="A129"/>
      <c r="B129"/>
      <c r="L129"/>
      <c r="M129"/>
    </row>
    <row r="130" spans="1:13" ht="14.1" customHeight="1">
      <c r="A130"/>
      <c r="B130"/>
      <c r="L130"/>
      <c r="M130"/>
    </row>
    <row r="131" spans="1:13" ht="14.1" customHeight="1">
      <c r="A131"/>
      <c r="B131"/>
      <c r="L131"/>
      <c r="M131"/>
    </row>
    <row r="132" spans="1:13" ht="14.1" customHeight="1">
      <c r="A132"/>
      <c r="B132"/>
      <c r="L132"/>
      <c r="M132"/>
    </row>
    <row r="133" spans="1:13" ht="14.1" customHeight="1">
      <c r="A133"/>
      <c r="B133"/>
      <c r="L133"/>
      <c r="M133"/>
    </row>
    <row r="134" spans="1:13" ht="14.1" customHeight="1">
      <c r="A134"/>
      <c r="B134"/>
      <c r="L134"/>
      <c r="M134"/>
    </row>
    <row r="135" spans="1:13" ht="14.1" customHeight="1">
      <c r="A135"/>
      <c r="B135"/>
      <c r="L135"/>
      <c r="M135"/>
    </row>
    <row r="136" spans="1:13" ht="14.1" customHeight="1">
      <c r="A136"/>
      <c r="B136"/>
      <c r="L136"/>
      <c r="M136"/>
    </row>
    <row r="137" spans="1:13" ht="14.1" customHeight="1">
      <c r="A137"/>
      <c r="B137"/>
      <c r="L137"/>
      <c r="M137"/>
    </row>
    <row r="138" spans="1:13" ht="14.1" customHeight="1">
      <c r="A138"/>
      <c r="B138"/>
      <c r="L138"/>
      <c r="M138"/>
    </row>
  </sheetData>
  <mergeCells count="370"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A43:B44"/>
    <mergeCell ref="L43:M44"/>
    <mergeCell ref="A49:B50"/>
    <mergeCell ref="C49:D49"/>
    <mergeCell ref="E49:F49"/>
    <mergeCell ref="G49:H49"/>
    <mergeCell ref="I49:J49"/>
    <mergeCell ref="K49:M49"/>
    <mergeCell ref="A37:B38"/>
    <mergeCell ref="L37:M38"/>
    <mergeCell ref="A39:B40"/>
    <mergeCell ref="L39:M40"/>
    <mergeCell ref="A41:B42"/>
    <mergeCell ref="L41:M42"/>
    <mergeCell ref="N49:O49"/>
    <mergeCell ref="P49:Q49"/>
    <mergeCell ref="C50:D50"/>
    <mergeCell ref="E50:F50"/>
    <mergeCell ref="G50:H50"/>
    <mergeCell ref="I50:J50"/>
    <mergeCell ref="K50:M50"/>
    <mergeCell ref="N50:O50"/>
    <mergeCell ref="P50:Q50"/>
    <mergeCell ref="N51:O53"/>
    <mergeCell ref="P51:Q53"/>
    <mergeCell ref="A54:B55"/>
    <mergeCell ref="C54:D55"/>
    <mergeCell ref="E54:F55"/>
    <mergeCell ref="G54:H55"/>
    <mergeCell ref="I54:J55"/>
    <mergeCell ref="K54:M55"/>
    <mergeCell ref="N54:O55"/>
    <mergeCell ref="P54:Q55"/>
    <mergeCell ref="A51:B53"/>
    <mergeCell ref="C51:D53"/>
    <mergeCell ref="E51:F53"/>
    <mergeCell ref="G51:H53"/>
    <mergeCell ref="I51:J53"/>
    <mergeCell ref="K51:M53"/>
    <mergeCell ref="N56:O57"/>
    <mergeCell ref="P56:Q57"/>
    <mergeCell ref="R56:S57"/>
    <mergeCell ref="T56:T57"/>
    <mergeCell ref="A58:B59"/>
    <mergeCell ref="C58:D59"/>
    <mergeCell ref="E58:F59"/>
    <mergeCell ref="G58:H59"/>
    <mergeCell ref="I58:J59"/>
    <mergeCell ref="K58:M59"/>
    <mergeCell ref="A56:B57"/>
    <mergeCell ref="C56:D57"/>
    <mergeCell ref="E56:F57"/>
    <mergeCell ref="G56:H57"/>
    <mergeCell ref="I56:J57"/>
    <mergeCell ref="K56:M57"/>
    <mergeCell ref="N58:O59"/>
    <mergeCell ref="P58:Q59"/>
    <mergeCell ref="R58:S59"/>
    <mergeCell ref="T58:T59"/>
    <mergeCell ref="A60:B61"/>
    <mergeCell ref="C60:D61"/>
    <mergeCell ref="E60:F61"/>
    <mergeCell ref="G60:H61"/>
    <mergeCell ref="I60:J61"/>
    <mergeCell ref="K60:M61"/>
    <mergeCell ref="N60:O61"/>
    <mergeCell ref="P60:Q61"/>
    <mergeCell ref="A62:B63"/>
    <mergeCell ref="C62:D63"/>
    <mergeCell ref="E62:F63"/>
    <mergeCell ref="G62:H63"/>
    <mergeCell ref="I62:J63"/>
    <mergeCell ref="K62:M63"/>
    <mergeCell ref="N62:O63"/>
    <mergeCell ref="P62:Q63"/>
    <mergeCell ref="N64:O65"/>
    <mergeCell ref="P64:Q65"/>
    <mergeCell ref="A67:B68"/>
    <mergeCell ref="C67:D68"/>
    <mergeCell ref="E67:F68"/>
    <mergeCell ref="G67:H68"/>
    <mergeCell ref="I67:J68"/>
    <mergeCell ref="K67:M68"/>
    <mergeCell ref="A64:B65"/>
    <mergeCell ref="C64:D65"/>
    <mergeCell ref="E64:F65"/>
    <mergeCell ref="G64:H65"/>
    <mergeCell ref="I64:J65"/>
    <mergeCell ref="K64:M65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L85:M86"/>
    <mergeCell ref="N85:N86"/>
    <mergeCell ref="A87:B88"/>
    <mergeCell ref="C87:C88"/>
    <mergeCell ref="D87:D88"/>
    <mergeCell ref="E87:E88"/>
    <mergeCell ref="F87:F88"/>
    <mergeCell ref="G87:G88"/>
    <mergeCell ref="H87:H88"/>
    <mergeCell ref="I87:I88"/>
    <mergeCell ref="J87:J88"/>
    <mergeCell ref="A89:B90"/>
    <mergeCell ref="C89:C90"/>
    <mergeCell ref="D89:D90"/>
    <mergeCell ref="E89:E90"/>
    <mergeCell ref="F89:F90"/>
    <mergeCell ref="G89:G90"/>
    <mergeCell ref="H89:H90"/>
    <mergeCell ref="I89:I90"/>
    <mergeCell ref="J89:J90"/>
    <mergeCell ref="I93:I94"/>
    <mergeCell ref="J93:J94"/>
    <mergeCell ref="H91:H92"/>
    <mergeCell ref="I91:I92"/>
    <mergeCell ref="J91:J92"/>
    <mergeCell ref="A93:B94"/>
    <mergeCell ref="C93:C94"/>
    <mergeCell ref="D93:D94"/>
    <mergeCell ref="E93:E94"/>
    <mergeCell ref="F93:F94"/>
    <mergeCell ref="G93:G94"/>
    <mergeCell ref="H93:H94"/>
    <mergeCell ref="A91:B92"/>
    <mergeCell ref="C91:C92"/>
    <mergeCell ref="D91:D92"/>
    <mergeCell ref="E91:E92"/>
    <mergeCell ref="F91:F92"/>
    <mergeCell ref="G91:G92"/>
  </mergeCells>
  <phoneticPr fontId="2" type="noConversion"/>
  <conditionalFormatting sqref="C85:I94">
    <cfRule type="cellIs" dxfId="10" priority="7" operator="between">
      <formula>0.35</formula>
      <formula>1</formula>
    </cfRule>
    <cfRule type="cellIs" dxfId="9" priority="8" operator="between">
      <formula>0.2</formula>
      <formula>0.25</formula>
    </cfRule>
    <cfRule type="cellIs" dxfId="8" priority="9" operator="between">
      <formula>0.1</formula>
      <formula>0.2</formula>
    </cfRule>
    <cfRule type="cellIs" dxfId="7" priority="10" operator="between">
      <formula>0.3</formula>
      <formula>0.35</formula>
    </cfRule>
    <cfRule type="cellIs" dxfId="6" priority="11" operator="between">
      <formula>0.25</formula>
      <formula>0.3</formula>
    </cfRule>
  </conditionalFormatting>
  <conditionalFormatting sqref="K8 K10 K12 K14 K16 K18">
    <cfRule type="cellIs" dxfId="5" priority="1" operator="between">
      <formula>"LOW"</formula>
      <formula>"HIGH"</formula>
    </cfRule>
  </conditionalFormatting>
  <conditionalFormatting sqref="N83 N85">
    <cfRule type="cellIs" dxfId="4" priority="2" operator="between">
      <formula>0.35</formula>
      <formula>1</formula>
    </cfRule>
    <cfRule type="cellIs" dxfId="3" priority="3" operator="between">
      <formula>0.2</formula>
      <formula>0.25</formula>
    </cfRule>
    <cfRule type="cellIs" dxfId="2" priority="4" operator="between">
      <formula>0.1</formula>
      <formula>0.2</formula>
    </cfRule>
    <cfRule type="cellIs" dxfId="1" priority="5" operator="between">
      <formula>0.3</formula>
      <formula>0.35</formula>
    </cfRule>
    <cfRule type="cellIs" dxfId="0" priority="6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5월12일~5월18일 (20주차)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jaewon Lee</cp:lastModifiedBy>
  <cp:lastPrinted>2024-05-09T01:32:01Z</cp:lastPrinted>
  <dcterms:created xsi:type="dcterms:W3CDTF">2024-04-14T05:57:26Z</dcterms:created>
  <dcterms:modified xsi:type="dcterms:W3CDTF">2024-06-10T13:28:17Z</dcterms:modified>
</cp:coreProperties>
</file>