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28755" windowHeight="12345"/>
  </bookViews>
  <sheets>
    <sheet name="2024-07-17 08 56 56-Semicolon S" sheetId="1" r:id="rId1"/>
  </sheets>
  <calcPr calcId="125725"/>
</workbook>
</file>

<file path=xl/calcChain.xml><?xml version="1.0" encoding="utf-8"?>
<calcChain xmlns="http://schemas.openxmlformats.org/spreadsheetml/2006/main">
  <c r="AA32" i="1"/>
  <c r="Z32"/>
  <c r="AA31"/>
  <c r="Z31"/>
  <c r="AA30"/>
  <c r="Z30"/>
  <c r="AA29"/>
  <c r="Z29"/>
  <c r="AA28"/>
  <c r="Z28"/>
  <c r="AA27"/>
  <c r="Z27"/>
  <c r="AA26"/>
  <c r="Z26"/>
  <c r="AA25"/>
  <c r="Z25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I32"/>
  <c r="E32" s="1"/>
  <c r="X32" s="1"/>
  <c r="I31"/>
  <c r="E31" s="1"/>
  <c r="X31" s="1"/>
  <c r="I30"/>
  <c r="E30" s="1"/>
  <c r="X30" s="1"/>
  <c r="I29"/>
  <c r="AB29" s="1"/>
  <c r="I28"/>
  <c r="AB28" s="1"/>
  <c r="I27"/>
  <c r="AB27" s="1"/>
  <c r="I26"/>
  <c r="E26" s="1"/>
  <c r="X26" s="1"/>
  <c r="I25"/>
  <c r="AB25" s="1"/>
  <c r="I24"/>
  <c r="E24" s="1"/>
  <c r="X24" s="1"/>
  <c r="I23"/>
  <c r="E23" s="1"/>
  <c r="X23" s="1"/>
  <c r="I22"/>
  <c r="E22" s="1"/>
  <c r="X22" s="1"/>
  <c r="I21"/>
  <c r="AB21" s="1"/>
  <c r="I20"/>
  <c r="AB20" s="1"/>
  <c r="I19"/>
  <c r="AB19" s="1"/>
  <c r="I18"/>
  <c r="E18" s="1"/>
  <c r="X18" s="1"/>
  <c r="I17"/>
  <c r="AB17" s="1"/>
  <c r="I16"/>
  <c r="E16" s="1"/>
  <c r="X16" s="1"/>
  <c r="I15"/>
  <c r="E15" s="1"/>
  <c r="X15" s="1"/>
  <c r="I14"/>
  <c r="E14" s="1"/>
  <c r="X14" s="1"/>
  <c r="I13"/>
  <c r="AB13" s="1"/>
  <c r="I12"/>
  <c r="AB12" s="1"/>
  <c r="I11"/>
  <c r="AB11" s="1"/>
  <c r="I10"/>
  <c r="E10" s="1"/>
  <c r="W28"/>
  <c r="W21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W32"/>
  <c r="W31"/>
  <c r="W30"/>
  <c r="W29"/>
  <c r="W27"/>
  <c r="W26"/>
  <c r="W25"/>
  <c r="W24"/>
  <c r="W23"/>
  <c r="W22"/>
  <c r="W20"/>
  <c r="W19"/>
  <c r="W18"/>
  <c r="W17"/>
  <c r="W16"/>
  <c r="W15"/>
  <c r="W14"/>
  <c r="W13"/>
  <c r="W12"/>
  <c r="W11"/>
  <c r="W10"/>
  <c r="E13" l="1"/>
  <c r="X13" s="1"/>
  <c r="E21"/>
  <c r="E29"/>
  <c r="X29" s="1"/>
  <c r="AB16"/>
  <c r="AB24"/>
  <c r="AB32"/>
  <c r="E12"/>
  <c r="X12" s="1"/>
  <c r="E20"/>
  <c r="X20" s="1"/>
  <c r="E28"/>
  <c r="E11"/>
  <c r="X11" s="1"/>
  <c r="E19"/>
  <c r="X19" s="1"/>
  <c r="E27"/>
  <c r="X27" s="1"/>
  <c r="AB10"/>
  <c r="AB18"/>
  <c r="AB26"/>
  <c r="AB15"/>
  <c r="AB23"/>
  <c r="AB31"/>
  <c r="E17"/>
  <c r="X17" s="1"/>
  <c r="E25"/>
  <c r="X25" s="1"/>
  <c r="AB14"/>
  <c r="AB22"/>
  <c r="AB30"/>
  <c r="X10"/>
</calcChain>
</file>

<file path=xl/sharedStrings.xml><?xml version="1.0" encoding="utf-8"?>
<sst xmlns="http://schemas.openxmlformats.org/spreadsheetml/2006/main" count="52" uniqueCount="51">
  <si>
    <t>-------------------------------------------------------------------------------------------------------------------------</t>
  </si>
  <si>
    <t>Rerclolation 2d</t>
  </si>
  <si>
    <t>Version 1.6 Cluster Analysis - Electric, Thermal properties - Mechanical properties calculation in progress...1/7/2024</t>
  </si>
  <si>
    <t>Lefteris Lamprou</t>
  </si>
  <si>
    <t>This program is free software: you can redistribute it and/or modify it under the terms of the GNU General Public License</t>
  </si>
  <si>
    <t>Start at Wed Jul 17 08:56:56 2024</t>
  </si>
  <si>
    <t>Case</t>
  </si>
  <si>
    <t>Mean Percolation</t>
  </si>
  <si>
    <t>Electric Conductivity</t>
  </si>
  <si>
    <t xml:space="preserve"> Thermal Conductivity</t>
  </si>
  <si>
    <t xml:space="preserve"> Young Modulus</t>
  </si>
  <si>
    <t xml:space="preserve"> Poisson Ratio </t>
  </si>
  <si>
    <t>Total Conductive Paths</t>
  </si>
  <si>
    <t>Mean Conductive Length</t>
  </si>
  <si>
    <t>Process Time</t>
  </si>
  <si>
    <t xml:space="preserve"> Preperation Time</t>
  </si>
  <si>
    <t xml:space="preserve"> Grid(X)</t>
  </si>
  <si>
    <t xml:space="preserve"> Grid(Y)</t>
  </si>
  <si>
    <t xml:space="preserve">  ppms</t>
  </si>
  <si>
    <t>% Area_0</t>
  </si>
  <si>
    <t>% Area_1</t>
  </si>
  <si>
    <t>Size X_0</t>
  </si>
  <si>
    <t>Size X_1</t>
  </si>
  <si>
    <t>Size Y_0</t>
  </si>
  <si>
    <t>Size Y_1</t>
  </si>
  <si>
    <t>Hoop0</t>
  </si>
  <si>
    <t>Hoop1</t>
  </si>
  <si>
    <t>ellipse_12iter300ppmC_101width_800_Area0,77</t>
  </si>
  <si>
    <t>ellipse_13iter300ppmC_101width_800_Area0,78</t>
  </si>
  <si>
    <t>ellipse_14iter300ppmC_101width_800_Area0,79</t>
  </si>
  <si>
    <t>ellipse_15iter300ppmC_101width_800_Area0,8</t>
  </si>
  <si>
    <t>ellipse_16iter300ppmC_101width_800_Area0,81</t>
  </si>
  <si>
    <t>ellipse_17iter300ppmC_101width_800_Area0,82</t>
  </si>
  <si>
    <t>ellipse_18iter300ppmC_101width_800_Area0,83</t>
  </si>
  <si>
    <t>ellipse_19iter300ppmC_101width_800_Area0,84</t>
  </si>
  <si>
    <t>ellipse_1iter300ppmC_101width_800_Area0,66</t>
  </si>
  <si>
    <t>ellipse_20iter300ppmC_101width_800_Area0,85</t>
  </si>
  <si>
    <t>ellipse_21iter300ppmC_101width_800_Area0,86</t>
  </si>
  <si>
    <t>ellipse_22iter300ppmC_101width_800_Area0,87</t>
  </si>
  <si>
    <t>ellipse_23iter300ppmC_101width_800_Area0,88</t>
  </si>
  <si>
    <t>ellipse_24iter300ppmC_101width_800_Area0,89</t>
  </si>
  <si>
    <t>ellipse_25iter300ppmC_101width_800_Area0,9</t>
  </si>
  <si>
    <t>ellipse_2iter300ppmC_101width_800_Area0,67</t>
  </si>
  <si>
    <t>ellipse_3iter300ppmC_101width_800_Area0,68</t>
  </si>
  <si>
    <t>ellipse_4iter300ppmC_101width_800_Area0,69</t>
  </si>
  <si>
    <t>ellipse_5iter300ppmC_101width_800_Area0,7</t>
  </si>
  <si>
    <t>ellipse_6iter300ppmC_101width_800_Area0,71</t>
  </si>
  <si>
    <t>ellipse_7iter300ppmC_101width_800_Area0,72</t>
  </si>
  <si>
    <t>ellipse_8iter300ppmC_101width_800_Area0,73</t>
  </si>
  <si>
    <t>ellipse_9iter300ppmC_101width_800_Area0,74</t>
  </si>
  <si>
    <t>Width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</si>
</sst>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8"/>
      <color theme="3"/>
      <name val="Cambria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scatterChart>
        <c:scatterStyle val="smoothMarker"/>
        <c:ser>
          <c:idx val="0"/>
          <c:order val="0"/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'2024-07-17 08 56 56-Semicolon S'!$W$10:$W$32</c:f>
              <c:numCache>
                <c:formatCode>General</c:formatCode>
                <c:ptCount val="23"/>
                <c:pt idx="0">
                  <c:v>-1.171984935776023</c:v>
                </c:pt>
                <c:pt idx="1">
                  <c:v>-1.1118205060816748</c:v>
                </c:pt>
                <c:pt idx="2">
                  <c:v>-1.05898575629443</c:v>
                </c:pt>
                <c:pt idx="3">
                  <c:v>-1.0118871597316483</c:v>
                </c:pt>
                <c:pt idx="4">
                  <c:v>-0.96940027803404916</c:v>
                </c:pt>
                <c:pt idx="5">
                  <c:v>-0.93070198788447089</c:v>
                </c:pt>
                <c:pt idx="6">
                  <c:v>-0.89517159634634469</c:v>
                </c:pt>
                <c:pt idx="7">
                  <c:v>-0.86232946276324496</c:v>
                </c:pt>
                <c:pt idx="8">
                  <c:v>-0.83179725315736908</c:v>
                </c:pt>
                <c:pt idx="9">
                  <c:v>-0.75129126439908211</c:v>
                </c:pt>
                <c:pt idx="10">
                  <c:v>-0.72746222262476257</c:v>
                </c:pt>
                <c:pt idx="11">
                  <c:v>-0.70487291474780878</c:v>
                </c:pt>
                <c:pt idx="12">
                  <c:v>-0.68340069790613911</c:v>
                </c:pt>
                <c:pt idx="13">
                  <c:v>-0.66294027367947539</c:v>
                </c:pt>
                <c:pt idx="14">
                  <c:v>-0.64340056427502923</c:v>
                </c:pt>
                <c:pt idx="15">
                  <c:v>-0.62470226178266108</c:v>
                </c:pt>
                <c:pt idx="16">
                  <c:v>-0.60677588363870283</c:v>
                </c:pt>
                <c:pt idx="17">
                  <c:v>-0.58956021378965351</c:v>
                </c:pt>
                <c:pt idx="18">
                  <c:v>-0.57300104124346285</c:v>
                </c:pt>
                <c:pt idx="19">
                  <c:v>-0.55705013042213836</c:v>
                </c:pt>
                <c:pt idx="20">
                  <c:v>-0.54166437400805256</c:v>
                </c:pt>
                <c:pt idx="21">
                  <c:v>-0.52680509079506221</c:v>
                </c:pt>
                <c:pt idx="22">
                  <c:v>-0.51243743974362177</c:v>
                </c:pt>
              </c:numCache>
            </c:numRef>
          </c:xVal>
          <c:yVal>
            <c:numRef>
              <c:f>'2024-07-17 08 56 56-Semicolon S'!$X$10:$X$32</c:f>
              <c:numCache>
                <c:formatCode>General</c:formatCode>
                <c:ptCount val="23"/>
                <c:pt idx="0">
                  <c:v>7.9663401602397403</c:v>
                </c:pt>
                <c:pt idx="1">
                  <c:v>8.0213628412953035</c:v>
                </c:pt>
                <c:pt idx="2">
                  <c:v>8.0710816705224584</c:v>
                </c:pt>
                <c:pt idx="3">
                  <c:v>8.116114195961293</c:v>
                </c:pt>
                <c:pt idx="4">
                  <c:v>8.1583123670686373</c:v>
                </c:pt>
                <c:pt idx="5">
                  <c:v>8.1979438007427081</c:v>
                </c:pt>
                <c:pt idx="6">
                  <c:v>8.2353814488182575</c:v>
                </c:pt>
                <c:pt idx="7">
                  <c:v>8.2717292692863396</c:v>
                </c:pt>
                <c:pt idx="8">
                  <c:v>8.30674475681049</c:v>
                </c:pt>
                <c:pt idx="9">
                  <c:v>8.4057894935363002</c:v>
                </c:pt>
                <c:pt idx="10">
                  <c:v>8.4378405296744994</c:v>
                </c:pt>
                <c:pt idx="12">
                  <c:v>8.5016841359341324</c:v>
                </c:pt>
                <c:pt idx="13">
                  <c:v>8.5344417073041487</c:v>
                </c:pt>
                <c:pt idx="14">
                  <c:v>8.5665799319440392</c:v>
                </c:pt>
                <c:pt idx="15">
                  <c:v>8.6004253537908699</c:v>
                </c:pt>
                <c:pt idx="16">
                  <c:v>8.6346749569228542</c:v>
                </c:pt>
                <c:pt idx="17">
                  <c:v>8.6689343283194518</c:v>
                </c:pt>
                <c:pt idx="19">
                  <c:v>8.7440153870910446</c:v>
                </c:pt>
                <c:pt idx="20">
                  <c:v>8.7846471248647795</c:v>
                </c:pt>
                <c:pt idx="21">
                  <c:v>8.8260586457822079</c:v>
                </c:pt>
                <c:pt idx="22">
                  <c:v>8.8702444778649685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linear"/>
            <c:dispEq val="1"/>
            <c:trendlineLbl>
              <c:layout>
                <c:manualLayout>
                  <c:x val="-8.6343401052967714E-2"/>
                  <c:y val="2.471784776902888E-2"/>
                </c:manualLayout>
              </c:layout>
              <c:numFmt formatCode="General" sourceLinked="0"/>
            </c:trendlineLbl>
          </c:trendline>
          <c:xVal>
            <c:numRef>
              <c:f>'2024-07-17 08 56 56-Semicolon S'!$W$10:$W$32</c:f>
              <c:numCache>
                <c:formatCode>General</c:formatCode>
                <c:ptCount val="23"/>
                <c:pt idx="0">
                  <c:v>-1.171984935776023</c:v>
                </c:pt>
                <c:pt idx="1">
                  <c:v>-1.1118205060816748</c:v>
                </c:pt>
                <c:pt idx="2">
                  <c:v>-1.05898575629443</c:v>
                </c:pt>
                <c:pt idx="3">
                  <c:v>-1.0118871597316483</c:v>
                </c:pt>
                <c:pt idx="4">
                  <c:v>-0.96940027803404916</c:v>
                </c:pt>
                <c:pt idx="5">
                  <c:v>-0.93070198788447089</c:v>
                </c:pt>
                <c:pt idx="6">
                  <c:v>-0.89517159634634469</c:v>
                </c:pt>
                <c:pt idx="7">
                  <c:v>-0.86232946276324496</c:v>
                </c:pt>
                <c:pt idx="8">
                  <c:v>-0.83179725315736908</c:v>
                </c:pt>
                <c:pt idx="9">
                  <c:v>-0.75129126439908211</c:v>
                </c:pt>
                <c:pt idx="10">
                  <c:v>-0.72746222262476257</c:v>
                </c:pt>
                <c:pt idx="11">
                  <c:v>-0.70487291474780878</c:v>
                </c:pt>
                <c:pt idx="12">
                  <c:v>-0.68340069790613911</c:v>
                </c:pt>
                <c:pt idx="13">
                  <c:v>-0.66294027367947539</c:v>
                </c:pt>
                <c:pt idx="14">
                  <c:v>-0.64340056427502923</c:v>
                </c:pt>
                <c:pt idx="15">
                  <c:v>-0.62470226178266108</c:v>
                </c:pt>
                <c:pt idx="16">
                  <c:v>-0.60677588363870283</c:v>
                </c:pt>
                <c:pt idx="17">
                  <c:v>-0.58956021378965351</c:v>
                </c:pt>
                <c:pt idx="18">
                  <c:v>-0.57300104124346285</c:v>
                </c:pt>
                <c:pt idx="19">
                  <c:v>-0.55705013042213836</c:v>
                </c:pt>
                <c:pt idx="20">
                  <c:v>-0.54166437400805256</c:v>
                </c:pt>
                <c:pt idx="21">
                  <c:v>-0.52680509079506221</c:v>
                </c:pt>
                <c:pt idx="22">
                  <c:v>-0.51243743974362177</c:v>
                </c:pt>
              </c:numCache>
            </c:numRef>
          </c:xVal>
          <c:yVal>
            <c:numRef>
              <c:f>'2024-07-17 08 56 56-Semicolon S'!$Y$10:$Y$32</c:f>
              <c:numCache>
                <c:formatCode>General</c:formatCode>
                <c:ptCount val="23"/>
                <c:pt idx="0">
                  <c:v>-1.1867039647159121</c:v>
                </c:pt>
                <c:pt idx="1">
                  <c:v>-1.1070171162365021</c:v>
                </c:pt>
                <c:pt idx="2">
                  <c:v>-1.0408832092483162</c:v>
                </c:pt>
                <c:pt idx="3">
                  <c:v>-0.98355586329856581</c:v>
                </c:pt>
                <c:pt idx="4">
                  <c:v>-0.9327207921328472</c:v>
                </c:pt>
                <c:pt idx="5">
                  <c:v>-0.88787110669297797</c:v>
                </c:pt>
                <c:pt idx="6">
                  <c:v>-0.84701795045625894</c:v>
                </c:pt>
                <c:pt idx="7">
                  <c:v>-0.8097859975713998</c:v>
                </c:pt>
                <c:pt idx="8">
                  <c:v>-0.7754125568743172</c:v>
                </c:pt>
                <c:pt idx="9">
                  <c:v>-0.68636685574678202</c:v>
                </c:pt>
                <c:pt idx="10">
                  <c:v>-0.66066783213649427</c:v>
                </c:pt>
                <c:pt idx="11">
                  <c:v>-0.63643314395660566</c:v>
                </c:pt>
                <c:pt idx="12">
                  <c:v>-0.61097574923630471</c:v>
                </c:pt>
                <c:pt idx="13">
                  <c:v>-0.58756969463137709</c:v>
                </c:pt>
                <c:pt idx="14">
                  <c:v>-0.5651932571406969</c:v>
                </c:pt>
                <c:pt idx="15">
                  <c:v>-0.54273139067053544</c:v>
                </c:pt>
                <c:pt idx="16">
                  <c:v>-0.52098933726215169</c:v>
                </c:pt>
                <c:pt idx="17">
                  <c:v>-0.50000105201795808</c:v>
                </c:pt>
                <c:pt idx="18">
                  <c:v>-0.47750229809224382</c:v>
                </c:pt>
                <c:pt idx="19">
                  <c:v>-0.45697427135445873</c:v>
                </c:pt>
                <c:pt idx="20">
                  <c:v>-0.43459259978755738</c:v>
                </c:pt>
                <c:pt idx="21">
                  <c:v>-0.41313263195557259</c:v>
                </c:pt>
                <c:pt idx="22">
                  <c:v>-0.39112004300620423</c:v>
                </c:pt>
              </c:numCache>
            </c:numRef>
          </c:yVal>
          <c:smooth val="1"/>
        </c:ser>
        <c:ser>
          <c:idx val="2"/>
          <c:order val="2"/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'2024-07-17 08 56 56-Semicolon S'!$W$10:$W$32</c:f>
              <c:numCache>
                <c:formatCode>General</c:formatCode>
                <c:ptCount val="23"/>
                <c:pt idx="0">
                  <c:v>-1.171984935776023</c:v>
                </c:pt>
                <c:pt idx="1">
                  <c:v>-1.1118205060816748</c:v>
                </c:pt>
                <c:pt idx="2">
                  <c:v>-1.05898575629443</c:v>
                </c:pt>
                <c:pt idx="3">
                  <c:v>-1.0118871597316483</c:v>
                </c:pt>
                <c:pt idx="4">
                  <c:v>-0.96940027803404916</c:v>
                </c:pt>
                <c:pt idx="5">
                  <c:v>-0.93070198788447089</c:v>
                </c:pt>
                <c:pt idx="6">
                  <c:v>-0.89517159634634469</c:v>
                </c:pt>
                <c:pt idx="7">
                  <c:v>-0.86232946276324496</c:v>
                </c:pt>
                <c:pt idx="8">
                  <c:v>-0.83179725315736908</c:v>
                </c:pt>
                <c:pt idx="9">
                  <c:v>-0.75129126439908211</c:v>
                </c:pt>
                <c:pt idx="10">
                  <c:v>-0.72746222262476257</c:v>
                </c:pt>
                <c:pt idx="11">
                  <c:v>-0.70487291474780878</c:v>
                </c:pt>
                <c:pt idx="12">
                  <c:v>-0.68340069790613911</c:v>
                </c:pt>
                <c:pt idx="13">
                  <c:v>-0.66294027367947539</c:v>
                </c:pt>
                <c:pt idx="14">
                  <c:v>-0.64340056427502923</c:v>
                </c:pt>
                <c:pt idx="15">
                  <c:v>-0.62470226178266108</c:v>
                </c:pt>
                <c:pt idx="16">
                  <c:v>-0.60677588363870283</c:v>
                </c:pt>
                <c:pt idx="17">
                  <c:v>-0.58956021378965351</c:v>
                </c:pt>
                <c:pt idx="18">
                  <c:v>-0.57300104124346285</c:v>
                </c:pt>
                <c:pt idx="19">
                  <c:v>-0.55705013042213836</c:v>
                </c:pt>
                <c:pt idx="20">
                  <c:v>-0.54166437400805256</c:v>
                </c:pt>
                <c:pt idx="21">
                  <c:v>-0.52680509079506221</c:v>
                </c:pt>
                <c:pt idx="22">
                  <c:v>-0.51243743974362177</c:v>
                </c:pt>
              </c:numCache>
            </c:numRef>
          </c:xVal>
          <c:yVal>
            <c:numRef>
              <c:f>'2024-07-17 08 56 56-Semicolon S'!$Z$10:$Z$32</c:f>
              <c:numCache>
                <c:formatCode>General</c:formatCode>
                <c:ptCount val="23"/>
                <c:pt idx="0">
                  <c:v>1.6168251193564569</c:v>
                </c:pt>
                <c:pt idx="1">
                  <c:v>1.7025744157415967</c:v>
                </c:pt>
                <c:pt idx="2">
                  <c:v>1.7754407742719758</c:v>
                </c:pt>
                <c:pt idx="3">
                  <c:v>1.84133881907351</c:v>
                </c:pt>
                <c:pt idx="4">
                  <c:v>1.9014583213961123</c:v>
                </c:pt>
                <c:pt idx="5">
                  <c:v>1.9563283789628472</c:v>
                </c:pt>
                <c:pt idx="6">
                  <c:v>2.0072483509234669</c:v>
                </c:pt>
                <c:pt idx="7">
                  <c:v>2.0543832083054774</c:v>
                </c:pt>
                <c:pt idx="8">
                  <c:v>2.098955060438469</c:v>
                </c:pt>
                <c:pt idx="9">
                  <c:v>2.2165617350479265</c:v>
                </c:pt>
                <c:pt idx="10">
                  <c:v>2.2514021531370276</c:v>
                </c:pt>
                <c:pt idx="11">
                  <c:v>2.2840244503226454</c:v>
                </c:pt>
                <c:pt idx="12">
                  <c:v>2.3175619366212463</c:v>
                </c:pt>
                <c:pt idx="13">
                  <c:v>2.3483827564179154</c:v>
                </c:pt>
                <c:pt idx="14">
                  <c:v>2.3777741770923284</c:v>
                </c:pt>
                <c:pt idx="15">
                  <c:v>2.4067445062349027</c:v>
                </c:pt>
                <c:pt idx="16">
                  <c:v>2.4344778842561738</c:v>
                </c:pt>
                <c:pt idx="17">
                  <c:v>2.461198288622493</c:v>
                </c:pt>
                <c:pt idx="18">
                  <c:v>2.4885507165004443</c:v>
                </c:pt>
                <c:pt idx="19">
                  <c:v>2.5134533340026968</c:v>
                </c:pt>
                <c:pt idx="20">
                  <c:v>2.5395440311281545</c:v>
                </c:pt>
                <c:pt idx="21">
                  <c:v>2.5642125992923601</c:v>
                </c:pt>
                <c:pt idx="22">
                  <c:v>2.5887388124549529</c:v>
                </c:pt>
              </c:numCache>
            </c:numRef>
          </c:yVal>
          <c:smooth val="1"/>
        </c:ser>
        <c:ser>
          <c:idx val="3"/>
          <c:order val="3"/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'2024-07-17 08 56 56-Semicolon S'!$W$10:$W$32</c:f>
              <c:numCache>
                <c:formatCode>General</c:formatCode>
                <c:ptCount val="23"/>
                <c:pt idx="0">
                  <c:v>-1.171984935776023</c:v>
                </c:pt>
                <c:pt idx="1">
                  <c:v>-1.1118205060816748</c:v>
                </c:pt>
                <c:pt idx="2">
                  <c:v>-1.05898575629443</c:v>
                </c:pt>
                <c:pt idx="3">
                  <c:v>-1.0118871597316483</c:v>
                </c:pt>
                <c:pt idx="4">
                  <c:v>-0.96940027803404916</c:v>
                </c:pt>
                <c:pt idx="5">
                  <c:v>-0.93070198788447089</c:v>
                </c:pt>
                <c:pt idx="6">
                  <c:v>-0.89517159634634469</c:v>
                </c:pt>
                <c:pt idx="7">
                  <c:v>-0.86232946276324496</c:v>
                </c:pt>
                <c:pt idx="8">
                  <c:v>-0.83179725315736908</c:v>
                </c:pt>
                <c:pt idx="9">
                  <c:v>-0.75129126439908211</c:v>
                </c:pt>
                <c:pt idx="10">
                  <c:v>-0.72746222262476257</c:v>
                </c:pt>
                <c:pt idx="11">
                  <c:v>-0.70487291474780878</c:v>
                </c:pt>
                <c:pt idx="12">
                  <c:v>-0.68340069790613911</c:v>
                </c:pt>
                <c:pt idx="13">
                  <c:v>-0.66294027367947539</c:v>
                </c:pt>
                <c:pt idx="14">
                  <c:v>-0.64340056427502923</c:v>
                </c:pt>
                <c:pt idx="15">
                  <c:v>-0.62470226178266108</c:v>
                </c:pt>
                <c:pt idx="16">
                  <c:v>-0.60677588363870283</c:v>
                </c:pt>
                <c:pt idx="17">
                  <c:v>-0.58956021378965351</c:v>
                </c:pt>
                <c:pt idx="18">
                  <c:v>-0.57300104124346285</c:v>
                </c:pt>
                <c:pt idx="19">
                  <c:v>-0.55705013042213836</c:v>
                </c:pt>
                <c:pt idx="20">
                  <c:v>-0.54166437400805256</c:v>
                </c:pt>
                <c:pt idx="21">
                  <c:v>-0.52680509079506221</c:v>
                </c:pt>
                <c:pt idx="22">
                  <c:v>-0.51243743974362177</c:v>
                </c:pt>
              </c:numCache>
            </c:numRef>
          </c:xVal>
          <c:yVal>
            <c:numRef>
              <c:f>'2024-07-17 08 56 56-Semicolon S'!$AA$10:$AA$32</c:f>
              <c:numCache>
                <c:formatCode>General</c:formatCode>
                <c:ptCount val="23"/>
                <c:pt idx="0">
                  <c:v>3.2859104515762927</c:v>
                </c:pt>
                <c:pt idx="1">
                  <c:v>3.2728252023478661</c:v>
                </c:pt>
                <c:pt idx="2">
                  <c:v>3.2607890509549806</c:v>
                </c:pt>
                <c:pt idx="3">
                  <c:v>3.2502150059774157</c:v>
                </c:pt>
                <c:pt idx="4">
                  <c:v>3.2403819877430866</c:v>
                </c:pt>
                <c:pt idx="5">
                  <c:v>3.2311049766722086</c:v>
                </c:pt>
                <c:pt idx="6">
                  <c:v>3.2225239866319306</c:v>
                </c:pt>
                <c:pt idx="7">
                  <c:v>3.2141123465077217</c:v>
                </c:pt>
                <c:pt idx="8">
                  <c:v>3.2060915406477855</c:v>
                </c:pt>
                <c:pt idx="9">
                  <c:v>3.1836598216141514</c:v>
                </c:pt>
                <c:pt idx="10">
                  <c:v>3.1763372895600317</c:v>
                </c:pt>
                <c:pt idx="11">
                  <c:v>3.1695627607692551</c:v>
                </c:pt>
                <c:pt idx="12">
                  <c:v>3.1622387129119609</c:v>
                </c:pt>
                <c:pt idx="13">
                  <c:v>3.1549653623518408</c:v>
                </c:pt>
                <c:pt idx="14">
                  <c:v>3.1479544309308207</c:v>
                </c:pt>
                <c:pt idx="15">
                  <c:v>3.1405991661838799</c:v>
                </c:pt>
                <c:pt idx="16">
                  <c:v>3.1332098695520196</c:v>
                </c:pt>
                <c:pt idx="17">
                  <c:v>3.1259104683141117</c:v>
                </c:pt>
                <c:pt idx="18">
                  <c:v>3.1180496755864948</c:v>
                </c:pt>
                <c:pt idx="19">
                  <c:v>3.1101316079273378</c:v>
                </c:pt>
                <c:pt idx="20">
                  <c:v>3.1018501379381256</c:v>
                </c:pt>
                <c:pt idx="21">
                  <c:v>3.0934426989029666</c:v>
                </c:pt>
                <c:pt idx="22">
                  <c:v>3.0846155949965559</c:v>
                </c:pt>
              </c:numCache>
            </c:numRef>
          </c:yVal>
          <c:smooth val="1"/>
        </c:ser>
        <c:ser>
          <c:idx val="4"/>
          <c:order val="4"/>
          <c:trendline>
            <c:trendlineType val="linear"/>
            <c:dispEq val="1"/>
            <c:trendlineLbl>
              <c:layout>
                <c:manualLayout>
                  <c:x val="6.6990198987177035E-2"/>
                  <c:y val="-4.6784776902887147E-2"/>
                </c:manualLayout>
              </c:layout>
              <c:numFmt formatCode="General" sourceLinked="0"/>
            </c:trendlineLbl>
          </c:trendline>
          <c:xVal>
            <c:numRef>
              <c:f>'2024-07-17 08 56 56-Semicolon S'!$W$10:$W$32</c:f>
              <c:numCache>
                <c:formatCode>General</c:formatCode>
                <c:ptCount val="23"/>
                <c:pt idx="0">
                  <c:v>-1.171984935776023</c:v>
                </c:pt>
                <c:pt idx="1">
                  <c:v>-1.1118205060816748</c:v>
                </c:pt>
                <c:pt idx="2">
                  <c:v>-1.05898575629443</c:v>
                </c:pt>
                <c:pt idx="3">
                  <c:v>-1.0118871597316483</c:v>
                </c:pt>
                <c:pt idx="4">
                  <c:v>-0.96940027803404916</c:v>
                </c:pt>
                <c:pt idx="5">
                  <c:v>-0.93070198788447089</c:v>
                </c:pt>
                <c:pt idx="6">
                  <c:v>-0.89517159634634469</c:v>
                </c:pt>
                <c:pt idx="7">
                  <c:v>-0.86232946276324496</c:v>
                </c:pt>
                <c:pt idx="8">
                  <c:v>-0.83179725315736908</c:v>
                </c:pt>
                <c:pt idx="9">
                  <c:v>-0.75129126439908211</c:v>
                </c:pt>
                <c:pt idx="10">
                  <c:v>-0.72746222262476257</c:v>
                </c:pt>
                <c:pt idx="11">
                  <c:v>-0.70487291474780878</c:v>
                </c:pt>
                <c:pt idx="12">
                  <c:v>-0.68340069790613911</c:v>
                </c:pt>
                <c:pt idx="13">
                  <c:v>-0.66294027367947539</c:v>
                </c:pt>
                <c:pt idx="14">
                  <c:v>-0.64340056427502923</c:v>
                </c:pt>
                <c:pt idx="15">
                  <c:v>-0.62470226178266108</c:v>
                </c:pt>
                <c:pt idx="16">
                  <c:v>-0.60677588363870283</c:v>
                </c:pt>
                <c:pt idx="17">
                  <c:v>-0.58956021378965351</c:v>
                </c:pt>
                <c:pt idx="18">
                  <c:v>-0.57300104124346285</c:v>
                </c:pt>
                <c:pt idx="19">
                  <c:v>-0.55705013042213836</c:v>
                </c:pt>
                <c:pt idx="20">
                  <c:v>-0.54166437400805256</c:v>
                </c:pt>
                <c:pt idx="21">
                  <c:v>-0.52680509079506221</c:v>
                </c:pt>
                <c:pt idx="22">
                  <c:v>-0.51243743974362177</c:v>
                </c:pt>
              </c:numCache>
            </c:numRef>
          </c:xVal>
          <c:yVal>
            <c:numRef>
              <c:f>'2024-07-17 08 56 56-Semicolon S'!$AB$10:$AB$32</c:f>
              <c:numCache>
                <c:formatCode>General</c:formatCode>
                <c:ptCount val="23"/>
                <c:pt idx="0">
                  <c:v>0.48238136750392357</c:v>
                </c:pt>
                <c:pt idx="1">
                  <c:v>0.46323367036976726</c:v>
                </c:pt>
                <c:pt idx="2">
                  <c:v>0.4444650674346885</c:v>
                </c:pt>
                <c:pt idx="3">
                  <c:v>0.42532032360533983</c:v>
                </c:pt>
                <c:pt idx="4">
                  <c:v>0.40620287421412721</c:v>
                </c:pt>
                <c:pt idx="5">
                  <c:v>0.38690549101638361</c:v>
                </c:pt>
                <c:pt idx="6">
                  <c:v>0.36825768525220465</c:v>
                </c:pt>
                <c:pt idx="7">
                  <c:v>0.34994314063084453</c:v>
                </c:pt>
                <c:pt idx="8">
                  <c:v>0.33172392333499917</c:v>
                </c:pt>
                <c:pt idx="9">
                  <c:v>0.28073123081944268</c:v>
                </c:pt>
                <c:pt idx="10">
                  <c:v>0.26426730428651024</c:v>
                </c:pt>
                <c:pt idx="11">
                  <c:v>0.24910516649000392</c:v>
                </c:pt>
                <c:pt idx="12">
                  <c:v>0.23370102705440993</c:v>
                </c:pt>
                <c:pt idx="13">
                  <c:v>0.21901291130254844</c:v>
                </c:pt>
                <c:pt idx="14">
                  <c:v>0.20498699669779524</c:v>
                </c:pt>
                <c:pt idx="15">
                  <c:v>0.19112326927844167</c:v>
                </c:pt>
                <c:pt idx="16">
                  <c:v>0.17774264803369394</c:v>
                </c:pt>
                <c:pt idx="17">
                  <c:v>0.16471112767366039</c:v>
                </c:pt>
                <c:pt idx="18">
                  <c:v>0.15199666099380668</c:v>
                </c:pt>
                <c:pt idx="19">
                  <c:v>0.13970400257018215</c:v>
                </c:pt>
                <c:pt idx="20">
                  <c:v>0.12771350702241335</c:v>
                </c:pt>
                <c:pt idx="21">
                  <c:v>0.116097467655034</c:v>
                </c:pt>
                <c:pt idx="22">
                  <c:v>0.10475673953539918</c:v>
                </c:pt>
              </c:numCache>
            </c:numRef>
          </c:yVal>
          <c:smooth val="1"/>
        </c:ser>
        <c:axId val="25574400"/>
        <c:axId val="51537408"/>
      </c:scatterChart>
      <c:valAx>
        <c:axId val="25574400"/>
        <c:scaling>
          <c:orientation val="minMax"/>
        </c:scaling>
        <c:axPos val="b"/>
        <c:numFmt formatCode="General" sourceLinked="1"/>
        <c:tickLblPos val="nextTo"/>
        <c:crossAx val="51537408"/>
        <c:crosses val="autoZero"/>
        <c:crossBetween val="midCat"/>
      </c:valAx>
      <c:valAx>
        <c:axId val="51537408"/>
        <c:scaling>
          <c:orientation val="minMax"/>
        </c:scaling>
        <c:axPos val="l"/>
        <c:majorGridlines/>
        <c:numFmt formatCode="General" sourceLinked="1"/>
        <c:tickLblPos val="nextTo"/>
        <c:crossAx val="25574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6</xdr:row>
      <xdr:rowOff>95250</xdr:rowOff>
    </xdr:from>
    <xdr:to>
      <xdr:col>20</xdr:col>
      <xdr:colOff>171449</xdr:colOff>
      <xdr:row>31</xdr:row>
      <xdr:rowOff>57150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2"/>
  <sheetViews>
    <sheetView tabSelected="1" workbookViewId="0">
      <selection activeCell="E10" sqref="E10"/>
    </sheetView>
  </sheetViews>
  <sheetFormatPr defaultRowHeight="15"/>
  <cols>
    <col min="5" max="5" width="10.28515625" bestFit="1" customWidth="1"/>
  </cols>
  <sheetData>
    <row r="1" spans="1:28">
      <c r="A1" t="s">
        <v>0</v>
      </c>
    </row>
    <row r="2" spans="1:28">
      <c r="A2" t="s">
        <v>1</v>
      </c>
    </row>
    <row r="3" spans="1:28">
      <c r="A3" t="s">
        <v>2</v>
      </c>
    </row>
    <row r="4" spans="1:28">
      <c r="A4" t="s">
        <v>3</v>
      </c>
    </row>
    <row r="5" spans="1:28">
      <c r="A5" t="s">
        <v>4</v>
      </c>
    </row>
    <row r="6" spans="1:28">
      <c r="A6" t="s">
        <v>0</v>
      </c>
    </row>
    <row r="7" spans="1:28">
      <c r="A7" t="s">
        <v>5</v>
      </c>
    </row>
    <row r="9" spans="1:28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50</v>
      </c>
      <c r="J9" t="s">
        <v>14</v>
      </c>
      <c r="K9" t="s">
        <v>15</v>
      </c>
      <c r="L9" t="s">
        <v>16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 t="s">
        <v>23</v>
      </c>
      <c r="T9" t="s">
        <v>24</v>
      </c>
      <c r="U9" t="s">
        <v>25</v>
      </c>
      <c r="V9" t="s">
        <v>26</v>
      </c>
    </row>
    <row r="10" spans="1:28">
      <c r="A10" t="s">
        <v>35</v>
      </c>
      <c r="B10">
        <v>1</v>
      </c>
      <c r="C10">
        <v>6.5057299999999998E-2</v>
      </c>
      <c r="D10">
        <v>6.5057299999999998E-2</v>
      </c>
      <c r="E10" s="1">
        <f>10000000000*(POWER(G10*I10,800/H10))</f>
        <v>74033818044.26236</v>
      </c>
      <c r="F10">
        <v>0</v>
      </c>
      <c r="G10" s="2">
        <v>41.383299999999998</v>
      </c>
      <c r="H10">
        <v>1931.57</v>
      </c>
      <c r="I10">
        <f>C10*H10/G10</f>
        <v>3.0365565085674655</v>
      </c>
      <c r="J10">
        <v>2.9226700000000001E-2</v>
      </c>
      <c r="K10">
        <v>5.4256699999999998E-2</v>
      </c>
      <c r="L10">
        <v>800</v>
      </c>
      <c r="M10">
        <v>800</v>
      </c>
      <c r="N10">
        <v>101</v>
      </c>
      <c r="O10">
        <v>0.34</v>
      </c>
      <c r="P10">
        <v>0.66</v>
      </c>
      <c r="Q10" s="1">
        <v>1E-8</v>
      </c>
      <c r="R10" s="1">
        <v>1E-8</v>
      </c>
      <c r="S10" s="1">
        <v>1E-8</v>
      </c>
      <c r="T10" s="1">
        <v>1E-8</v>
      </c>
      <c r="U10">
        <v>0</v>
      </c>
      <c r="V10">
        <v>0</v>
      </c>
      <c r="W10">
        <f>LOG(P10-0.5927)</f>
        <v>-1.171984935776023</v>
      </c>
      <c r="X10">
        <f t="shared" ref="X10:X20" si="0">LOG(E10/M10)</f>
        <v>7.9663401602397403</v>
      </c>
      <c r="Y10">
        <f>LOG(C10)</f>
        <v>-1.1867039647159121</v>
      </c>
      <c r="Z10">
        <f>LOG(G10)</f>
        <v>1.6168251193564569</v>
      </c>
      <c r="AA10">
        <f>LOG(H10)</f>
        <v>3.2859104515762927</v>
      </c>
      <c r="AB10">
        <f>LOG(I10)</f>
        <v>0.48238136750392357</v>
      </c>
    </row>
    <row r="11" spans="1:28">
      <c r="A11" t="s">
        <v>42</v>
      </c>
      <c r="B11">
        <v>1</v>
      </c>
      <c r="C11">
        <v>7.8159699999999999E-2</v>
      </c>
      <c r="D11">
        <v>7.8159699999999999E-2</v>
      </c>
      <c r="E11" s="1">
        <f t="shared" ref="E11:E32" si="1">10000000000*(POWER(G11*I11,800/H11))</f>
        <v>84033572749.572281</v>
      </c>
      <c r="F11">
        <v>0</v>
      </c>
      <c r="G11" s="2">
        <v>50.416699999999999</v>
      </c>
      <c r="H11">
        <v>1874.24</v>
      </c>
      <c r="I11">
        <f t="shared" ref="I11:I32" si="2">C11*H11/G11</f>
        <v>2.9055855723996213</v>
      </c>
      <c r="J11">
        <v>2.8850000000000001E-2</v>
      </c>
      <c r="K11">
        <v>5.9479999999999998E-2</v>
      </c>
      <c r="L11">
        <v>800</v>
      </c>
      <c r="M11">
        <v>800</v>
      </c>
      <c r="N11">
        <v>101</v>
      </c>
      <c r="O11">
        <v>0.33</v>
      </c>
      <c r="P11">
        <v>0.67</v>
      </c>
      <c r="Q11" s="1">
        <v>1E-8</v>
      </c>
      <c r="R11" s="1">
        <v>1E-8</v>
      </c>
      <c r="S11" s="1">
        <v>1E-8</v>
      </c>
      <c r="T11" s="1">
        <v>1E-8</v>
      </c>
      <c r="U11">
        <v>0</v>
      </c>
      <c r="V11">
        <v>0</v>
      </c>
      <c r="W11">
        <f t="shared" ref="W11:W32" si="3">LOG(P11-0.5927)</f>
        <v>-1.1118205060816748</v>
      </c>
      <c r="X11">
        <f t="shared" si="0"/>
        <v>8.0213628412953035</v>
      </c>
      <c r="Y11">
        <f t="shared" ref="Y11:Y32" si="4">LOG(C11)</f>
        <v>-1.1070171162365021</v>
      </c>
      <c r="Z11">
        <f t="shared" ref="Z11:Z32" si="5">LOG(G11)</f>
        <v>1.7025744157415967</v>
      </c>
      <c r="AA11">
        <f t="shared" ref="AA11:AA32" si="6">LOG(H11)</f>
        <v>3.2728252023478661</v>
      </c>
      <c r="AB11">
        <f t="shared" ref="AB11:AB32" si="7">LOG(I11)</f>
        <v>0.46323367036976726</v>
      </c>
    </row>
    <row r="12" spans="1:28">
      <c r="A12" t="s">
        <v>43</v>
      </c>
      <c r="B12">
        <v>1</v>
      </c>
      <c r="C12">
        <v>9.1015799999999994E-2</v>
      </c>
      <c r="D12">
        <v>9.1015799999999994E-2</v>
      </c>
      <c r="E12" s="1">
        <f t="shared" si="1"/>
        <v>94226195765.315079</v>
      </c>
      <c r="F12">
        <v>0</v>
      </c>
      <c r="G12" s="2">
        <v>59.6267</v>
      </c>
      <c r="H12">
        <v>1823.01</v>
      </c>
      <c r="I12">
        <f t="shared" si="2"/>
        <v>2.7826915384886299</v>
      </c>
      <c r="J12">
        <v>2.8913299999999999E-2</v>
      </c>
      <c r="K12">
        <v>6.4439999999999997E-2</v>
      </c>
      <c r="L12">
        <v>800</v>
      </c>
      <c r="M12">
        <v>800</v>
      </c>
      <c r="N12">
        <v>101</v>
      </c>
      <c r="O12">
        <v>0.32</v>
      </c>
      <c r="P12">
        <v>0.68</v>
      </c>
      <c r="Q12" s="1">
        <v>1E-8</v>
      </c>
      <c r="R12" s="1">
        <v>1E-8</v>
      </c>
      <c r="S12" s="1">
        <v>1E-8</v>
      </c>
      <c r="T12" s="1">
        <v>1E-8</v>
      </c>
      <c r="U12">
        <v>0</v>
      </c>
      <c r="V12">
        <v>0</v>
      </c>
      <c r="W12">
        <f t="shared" si="3"/>
        <v>-1.05898575629443</v>
      </c>
      <c r="X12">
        <f t="shared" si="0"/>
        <v>8.0710816705224584</v>
      </c>
      <c r="Y12">
        <f t="shared" si="4"/>
        <v>-1.0408832092483162</v>
      </c>
      <c r="Z12">
        <f t="shared" si="5"/>
        <v>1.7754407742719758</v>
      </c>
      <c r="AA12">
        <f t="shared" si="6"/>
        <v>3.2607890509549806</v>
      </c>
      <c r="AB12">
        <f t="shared" si="7"/>
        <v>0.4444650674346885</v>
      </c>
    </row>
    <row r="13" spans="1:28">
      <c r="A13" t="s">
        <v>44</v>
      </c>
      <c r="B13">
        <v>1</v>
      </c>
      <c r="C13">
        <v>0.10385900000000001</v>
      </c>
      <c r="D13">
        <v>0.10385900000000001</v>
      </c>
      <c r="E13" s="1">
        <f t="shared" si="1"/>
        <v>104521150847.51474</v>
      </c>
      <c r="F13">
        <v>0</v>
      </c>
      <c r="G13" s="2">
        <v>69.396699999999996</v>
      </c>
      <c r="H13">
        <v>1779.16</v>
      </c>
      <c r="I13">
        <f t="shared" si="2"/>
        <v>2.662688260969182</v>
      </c>
      <c r="J13">
        <v>2.896E-2</v>
      </c>
      <c r="K13">
        <v>6.9769999999999999E-2</v>
      </c>
      <c r="L13">
        <v>800</v>
      </c>
      <c r="M13">
        <v>800</v>
      </c>
      <c r="N13">
        <v>101</v>
      </c>
      <c r="O13">
        <v>0.31</v>
      </c>
      <c r="P13">
        <v>0.69</v>
      </c>
      <c r="Q13" s="1">
        <v>1E-8</v>
      </c>
      <c r="R13" s="1">
        <v>1E-8</v>
      </c>
      <c r="S13" s="1">
        <v>1E-8</v>
      </c>
      <c r="T13" s="1">
        <v>1E-8</v>
      </c>
      <c r="U13">
        <v>0</v>
      </c>
      <c r="V13">
        <v>0</v>
      </c>
      <c r="W13">
        <f t="shared" si="3"/>
        <v>-1.0118871597316483</v>
      </c>
      <c r="X13">
        <f t="shared" si="0"/>
        <v>8.116114195961293</v>
      </c>
      <c r="Y13">
        <f t="shared" si="4"/>
        <v>-0.98355586329856581</v>
      </c>
      <c r="Z13">
        <f t="shared" si="5"/>
        <v>1.84133881907351</v>
      </c>
      <c r="AA13">
        <f t="shared" si="6"/>
        <v>3.2502150059774157</v>
      </c>
      <c r="AB13">
        <f t="shared" si="7"/>
        <v>0.42532032360533983</v>
      </c>
    </row>
    <row r="14" spans="1:28">
      <c r="A14" t="s">
        <v>45</v>
      </c>
      <c r="B14">
        <v>1</v>
      </c>
      <c r="C14">
        <v>0.116756</v>
      </c>
      <c r="D14">
        <v>0.116756</v>
      </c>
      <c r="E14" s="1">
        <f t="shared" si="1"/>
        <v>115186704712.84686</v>
      </c>
      <c r="F14">
        <v>0</v>
      </c>
      <c r="G14">
        <v>79.7</v>
      </c>
      <c r="H14">
        <v>1739.33</v>
      </c>
      <c r="I14">
        <f t="shared" si="2"/>
        <v>2.5480202444165618</v>
      </c>
      <c r="J14">
        <v>2.8889999999999999E-2</v>
      </c>
      <c r="K14">
        <v>7.4896699999999997E-2</v>
      </c>
      <c r="L14">
        <v>800</v>
      </c>
      <c r="M14">
        <v>800</v>
      </c>
      <c r="N14">
        <v>101</v>
      </c>
      <c r="O14">
        <v>0.3</v>
      </c>
      <c r="P14">
        <v>0.7</v>
      </c>
      <c r="Q14" s="1">
        <v>1E-8</v>
      </c>
      <c r="R14" s="1">
        <v>1E-8</v>
      </c>
      <c r="S14" s="1">
        <v>1E-8</v>
      </c>
      <c r="T14" s="1">
        <v>1E-8</v>
      </c>
      <c r="U14">
        <v>0</v>
      </c>
      <c r="V14">
        <v>0</v>
      </c>
      <c r="W14">
        <f t="shared" si="3"/>
        <v>-0.96940027803404916</v>
      </c>
      <c r="X14">
        <f t="shared" si="0"/>
        <v>8.1583123670686373</v>
      </c>
      <c r="Y14">
        <f t="shared" si="4"/>
        <v>-0.9327207921328472</v>
      </c>
      <c r="Z14">
        <f t="shared" si="5"/>
        <v>1.9014583213961123</v>
      </c>
      <c r="AA14">
        <f t="shared" si="6"/>
        <v>3.2403819877430866</v>
      </c>
      <c r="AB14">
        <f t="shared" si="7"/>
        <v>0.40620287421412721</v>
      </c>
    </row>
    <row r="15" spans="1:28">
      <c r="A15" t="s">
        <v>46</v>
      </c>
      <c r="B15">
        <v>1</v>
      </c>
      <c r="C15">
        <v>0.12945799999999999</v>
      </c>
      <c r="D15">
        <v>0.12945799999999999</v>
      </c>
      <c r="E15" s="1">
        <f t="shared" si="1"/>
        <v>126192570749.91219</v>
      </c>
      <c r="F15">
        <v>0</v>
      </c>
      <c r="G15" s="2">
        <v>90.433300000000003</v>
      </c>
      <c r="H15">
        <v>1702.57</v>
      </c>
      <c r="I15">
        <f t="shared" si="2"/>
        <v>2.4372803719426361</v>
      </c>
      <c r="J15">
        <v>2.8843299999999999E-2</v>
      </c>
      <c r="K15">
        <v>7.9996700000000004E-2</v>
      </c>
      <c r="L15">
        <v>800</v>
      </c>
      <c r="M15">
        <v>800</v>
      </c>
      <c r="N15">
        <v>101</v>
      </c>
      <c r="O15">
        <v>0.28999999999999998</v>
      </c>
      <c r="P15">
        <v>0.71</v>
      </c>
      <c r="Q15" s="1">
        <v>1E-8</v>
      </c>
      <c r="R15" s="1">
        <v>1E-8</v>
      </c>
      <c r="S15" s="1">
        <v>1E-8</v>
      </c>
      <c r="T15" s="1">
        <v>1E-8</v>
      </c>
      <c r="U15">
        <v>0</v>
      </c>
      <c r="V15">
        <v>0</v>
      </c>
      <c r="W15">
        <f t="shared" si="3"/>
        <v>-0.93070198788447089</v>
      </c>
      <c r="X15">
        <f t="shared" si="0"/>
        <v>8.1979438007427081</v>
      </c>
      <c r="Y15">
        <f t="shared" si="4"/>
        <v>-0.88787110669297797</v>
      </c>
      <c r="Z15">
        <f t="shared" si="5"/>
        <v>1.9563283789628472</v>
      </c>
      <c r="AA15">
        <f t="shared" si="6"/>
        <v>3.2311049766722086</v>
      </c>
      <c r="AB15">
        <f t="shared" si="7"/>
        <v>0.38690549101638361</v>
      </c>
    </row>
    <row r="16" spans="1:28">
      <c r="A16" t="s">
        <v>47</v>
      </c>
      <c r="B16">
        <v>1</v>
      </c>
      <c r="C16">
        <v>0.14222699999999999</v>
      </c>
      <c r="D16">
        <v>0.14222699999999999</v>
      </c>
      <c r="E16" s="1">
        <f t="shared" si="1"/>
        <v>137553433637.42145</v>
      </c>
      <c r="F16">
        <v>0</v>
      </c>
      <c r="G16" s="2">
        <v>101.68300000000001</v>
      </c>
      <c r="H16">
        <v>1669.26</v>
      </c>
      <c r="I16">
        <f t="shared" si="2"/>
        <v>2.3348430123029411</v>
      </c>
      <c r="J16">
        <v>2.8873300000000001E-2</v>
      </c>
      <c r="K16">
        <v>8.5153300000000001E-2</v>
      </c>
      <c r="L16">
        <v>800</v>
      </c>
      <c r="M16">
        <v>800</v>
      </c>
      <c r="N16">
        <v>101</v>
      </c>
      <c r="O16">
        <v>0.28000000000000003</v>
      </c>
      <c r="P16">
        <v>0.72</v>
      </c>
      <c r="Q16" s="1">
        <v>1E-8</v>
      </c>
      <c r="R16" s="1">
        <v>1E-8</v>
      </c>
      <c r="S16" s="1">
        <v>1E-8</v>
      </c>
      <c r="T16" s="1">
        <v>1E-8</v>
      </c>
      <c r="U16">
        <v>0</v>
      </c>
      <c r="V16">
        <v>0</v>
      </c>
      <c r="W16">
        <f t="shared" si="3"/>
        <v>-0.89517159634634469</v>
      </c>
      <c r="X16">
        <f t="shared" si="0"/>
        <v>8.2353814488182575</v>
      </c>
      <c r="Y16">
        <f t="shared" si="4"/>
        <v>-0.84701795045625894</v>
      </c>
      <c r="Z16">
        <f t="shared" si="5"/>
        <v>2.0072483509234669</v>
      </c>
      <c r="AA16">
        <f t="shared" si="6"/>
        <v>3.2225239866319306</v>
      </c>
      <c r="AB16">
        <f t="shared" si="7"/>
        <v>0.36825768525220465</v>
      </c>
    </row>
    <row r="17" spans="1:28">
      <c r="A17" t="s">
        <v>48</v>
      </c>
      <c r="B17">
        <v>1</v>
      </c>
      <c r="C17">
        <v>0.15495800000000001</v>
      </c>
      <c r="D17">
        <v>0.15495800000000001</v>
      </c>
      <c r="E17" s="1">
        <f t="shared" si="1"/>
        <v>149561308559.08789</v>
      </c>
      <c r="F17">
        <v>0</v>
      </c>
      <c r="G17">
        <v>113.34</v>
      </c>
      <c r="H17">
        <v>1637.24</v>
      </c>
      <c r="I17">
        <f t="shared" si="2"/>
        <v>2.2384280564672667</v>
      </c>
      <c r="J17">
        <v>2.8766699999999999E-2</v>
      </c>
      <c r="K17">
        <v>9.0079999999999993E-2</v>
      </c>
      <c r="L17">
        <v>800</v>
      </c>
      <c r="M17">
        <v>800</v>
      </c>
      <c r="N17">
        <v>101</v>
      </c>
      <c r="O17">
        <v>0.27</v>
      </c>
      <c r="P17">
        <v>0.73</v>
      </c>
      <c r="Q17" s="1">
        <v>1E-8</v>
      </c>
      <c r="R17" s="1">
        <v>1E-8</v>
      </c>
      <c r="S17" s="1">
        <v>1E-8</v>
      </c>
      <c r="T17" s="1">
        <v>1E-8</v>
      </c>
      <c r="U17">
        <v>0</v>
      </c>
      <c r="V17">
        <v>0</v>
      </c>
      <c r="W17">
        <f t="shared" si="3"/>
        <v>-0.86232946276324496</v>
      </c>
      <c r="X17">
        <f t="shared" si="0"/>
        <v>8.2717292692863396</v>
      </c>
      <c r="Y17">
        <f t="shared" si="4"/>
        <v>-0.8097859975713998</v>
      </c>
      <c r="Z17">
        <f t="shared" si="5"/>
        <v>2.0543832083054774</v>
      </c>
      <c r="AA17">
        <f t="shared" si="6"/>
        <v>3.2141123465077217</v>
      </c>
      <c r="AB17">
        <f t="shared" si="7"/>
        <v>0.34994314063084453</v>
      </c>
    </row>
    <row r="18" spans="1:28">
      <c r="A18" t="s">
        <v>49</v>
      </c>
      <c r="B18">
        <v>1</v>
      </c>
      <c r="C18">
        <v>0.16772100000000001</v>
      </c>
      <c r="D18">
        <v>0.16772100000000001</v>
      </c>
      <c r="E18" s="1">
        <f t="shared" si="1"/>
        <v>162119308932.49878</v>
      </c>
      <c r="F18">
        <v>0</v>
      </c>
      <c r="G18">
        <v>125.59</v>
      </c>
      <c r="H18">
        <v>1607.28</v>
      </c>
      <c r="I18">
        <f t="shared" si="2"/>
        <v>2.1464655536268813</v>
      </c>
      <c r="J18">
        <v>2.8966700000000001E-2</v>
      </c>
      <c r="K18">
        <v>9.6009999999999998E-2</v>
      </c>
      <c r="L18">
        <v>800</v>
      </c>
      <c r="M18">
        <v>800</v>
      </c>
      <c r="N18">
        <v>101</v>
      </c>
      <c r="O18">
        <v>0.26</v>
      </c>
      <c r="P18">
        <v>0.74</v>
      </c>
      <c r="Q18" s="1">
        <v>1E-8</v>
      </c>
      <c r="R18" s="1">
        <v>1E-8</v>
      </c>
      <c r="S18" s="1">
        <v>1E-8</v>
      </c>
      <c r="T18" s="1">
        <v>1E-8</v>
      </c>
      <c r="U18">
        <v>0</v>
      </c>
      <c r="V18">
        <v>0</v>
      </c>
      <c r="W18">
        <f t="shared" si="3"/>
        <v>-0.83179725315736908</v>
      </c>
      <c r="X18">
        <f t="shared" si="0"/>
        <v>8.30674475681049</v>
      </c>
      <c r="Y18">
        <f t="shared" si="4"/>
        <v>-0.7754125568743172</v>
      </c>
      <c r="Z18">
        <f t="shared" si="5"/>
        <v>2.098955060438469</v>
      </c>
      <c r="AA18">
        <f t="shared" si="6"/>
        <v>3.2060915406477855</v>
      </c>
      <c r="AB18">
        <f t="shared" si="7"/>
        <v>0.33172392333499917</v>
      </c>
    </row>
    <row r="19" spans="1:28">
      <c r="A19" t="s">
        <v>27</v>
      </c>
      <c r="B19">
        <v>1</v>
      </c>
      <c r="C19">
        <v>0.20588899999999999</v>
      </c>
      <c r="D19">
        <v>0.20588899999999999</v>
      </c>
      <c r="E19" s="1">
        <f t="shared" si="1"/>
        <v>203647686404.49945</v>
      </c>
      <c r="F19">
        <v>0</v>
      </c>
      <c r="G19">
        <v>164.65</v>
      </c>
      <c r="H19">
        <v>1526.37</v>
      </c>
      <c r="I19">
        <f t="shared" si="2"/>
        <v>1.9086716849681138</v>
      </c>
      <c r="J19">
        <v>2.9616699999999999E-2</v>
      </c>
      <c r="K19">
        <v>0.110653</v>
      </c>
      <c r="L19">
        <v>800</v>
      </c>
      <c r="M19">
        <v>800</v>
      </c>
      <c r="N19">
        <v>101</v>
      </c>
      <c r="O19">
        <v>0.23</v>
      </c>
      <c r="P19">
        <v>0.77</v>
      </c>
      <c r="Q19" s="1">
        <v>1E-8</v>
      </c>
      <c r="R19" s="1">
        <v>1E-8</v>
      </c>
      <c r="S19" s="1">
        <v>1E-8</v>
      </c>
      <c r="T19" s="1">
        <v>1E-8</v>
      </c>
      <c r="U19">
        <v>0</v>
      </c>
      <c r="V19">
        <v>0</v>
      </c>
      <c r="W19">
        <f t="shared" si="3"/>
        <v>-0.75129126439908211</v>
      </c>
      <c r="X19">
        <f t="shared" si="0"/>
        <v>8.4057894935363002</v>
      </c>
      <c r="Y19">
        <f t="shared" si="4"/>
        <v>-0.68636685574678202</v>
      </c>
      <c r="Z19">
        <f t="shared" si="5"/>
        <v>2.2165617350479265</v>
      </c>
      <c r="AA19">
        <f t="shared" si="6"/>
        <v>3.1836598216141514</v>
      </c>
      <c r="AB19">
        <f t="shared" si="7"/>
        <v>0.28073123081944268</v>
      </c>
    </row>
    <row r="20" spans="1:28">
      <c r="A20" t="s">
        <v>28</v>
      </c>
      <c r="B20">
        <v>1</v>
      </c>
      <c r="C20">
        <v>0.21844</v>
      </c>
      <c r="D20">
        <v>0.21844</v>
      </c>
      <c r="E20" s="1">
        <f t="shared" si="1"/>
        <v>219245413372.77261</v>
      </c>
      <c r="F20">
        <v>0</v>
      </c>
      <c r="G20" s="2">
        <v>178.40299999999999</v>
      </c>
      <c r="H20">
        <v>1500.85</v>
      </c>
      <c r="I20">
        <f t="shared" si="2"/>
        <v>1.8376690638610336</v>
      </c>
      <c r="J20">
        <v>2.96633E-2</v>
      </c>
      <c r="K20">
        <v>0.114203</v>
      </c>
      <c r="L20">
        <v>800</v>
      </c>
      <c r="M20">
        <v>800</v>
      </c>
      <c r="N20">
        <v>101</v>
      </c>
      <c r="O20">
        <v>0.22</v>
      </c>
      <c r="P20">
        <v>0.78</v>
      </c>
      <c r="Q20" s="1">
        <v>1E-8</v>
      </c>
      <c r="R20" s="1">
        <v>1E-8</v>
      </c>
      <c r="S20" s="1">
        <v>1E-8</v>
      </c>
      <c r="T20" s="1">
        <v>1E-8</v>
      </c>
      <c r="U20">
        <v>0</v>
      </c>
      <c r="V20">
        <v>0</v>
      </c>
      <c r="W20">
        <f t="shared" si="3"/>
        <v>-0.72746222262476257</v>
      </c>
      <c r="X20">
        <f t="shared" si="0"/>
        <v>8.4378405296744994</v>
      </c>
      <c r="Y20">
        <f t="shared" si="4"/>
        <v>-0.66066783213649427</v>
      </c>
      <c r="Z20">
        <f t="shared" si="5"/>
        <v>2.2514021531370276</v>
      </c>
      <c r="AA20">
        <f t="shared" si="6"/>
        <v>3.1763372895600317</v>
      </c>
      <c r="AB20">
        <f t="shared" si="7"/>
        <v>0.26426730428651024</v>
      </c>
    </row>
    <row r="21" spans="1:28">
      <c r="A21" t="s">
        <v>29</v>
      </c>
      <c r="B21">
        <v>1</v>
      </c>
      <c r="C21">
        <v>0.23097599999999999</v>
      </c>
      <c r="D21">
        <v>0.23097599999999999</v>
      </c>
      <c r="E21" s="1">
        <f t="shared" si="1"/>
        <v>235214838595.79373</v>
      </c>
      <c r="F21">
        <v>0</v>
      </c>
      <c r="G21">
        <v>192.32</v>
      </c>
      <c r="H21">
        <v>1477.62</v>
      </c>
      <c r="I21">
        <f t="shared" si="2"/>
        <v>1.7746191613976703</v>
      </c>
      <c r="J21">
        <v>2.94833E-2</v>
      </c>
      <c r="K21">
        <v>0.116927</v>
      </c>
      <c r="L21">
        <v>800</v>
      </c>
      <c r="M21">
        <v>800</v>
      </c>
      <c r="N21">
        <v>101</v>
      </c>
      <c r="O21">
        <v>0.21</v>
      </c>
      <c r="P21">
        <v>0.79</v>
      </c>
      <c r="Q21" s="1">
        <v>1E-8</v>
      </c>
      <c r="R21" s="1">
        <v>1E-8</v>
      </c>
      <c r="S21" s="1">
        <v>1E-8</v>
      </c>
      <c r="T21" s="1">
        <v>1E-8</v>
      </c>
      <c r="U21">
        <v>0</v>
      </c>
      <c r="V21">
        <v>0</v>
      </c>
      <c r="W21">
        <f t="shared" si="3"/>
        <v>-0.70487291474780878</v>
      </c>
      <c r="Y21">
        <f t="shared" si="4"/>
        <v>-0.63643314395660566</v>
      </c>
      <c r="Z21">
        <f t="shared" si="5"/>
        <v>2.2840244503226454</v>
      </c>
      <c r="AA21">
        <f t="shared" si="6"/>
        <v>3.1695627607692551</v>
      </c>
      <c r="AB21">
        <f t="shared" si="7"/>
        <v>0.24910516649000392</v>
      </c>
    </row>
    <row r="22" spans="1:28">
      <c r="A22" t="s">
        <v>30</v>
      </c>
      <c r="B22">
        <v>1</v>
      </c>
      <c r="C22">
        <v>0.24492</v>
      </c>
      <c r="D22">
        <v>0.24492</v>
      </c>
      <c r="E22" s="1">
        <f t="shared" si="1"/>
        <v>253965148625.21423</v>
      </c>
      <c r="F22">
        <v>0</v>
      </c>
      <c r="G22">
        <v>207.76</v>
      </c>
      <c r="H22">
        <v>1452.91</v>
      </c>
      <c r="I22">
        <f t="shared" si="2"/>
        <v>1.7127778070850983</v>
      </c>
      <c r="J22">
        <v>3.0913300000000001E-2</v>
      </c>
      <c r="K22">
        <v>0.12343999999999999</v>
      </c>
      <c r="L22">
        <v>800</v>
      </c>
      <c r="M22">
        <v>800</v>
      </c>
      <c r="N22">
        <v>101</v>
      </c>
      <c r="O22">
        <v>0.2</v>
      </c>
      <c r="P22">
        <v>0.8</v>
      </c>
      <c r="Q22" s="1">
        <v>1E-8</v>
      </c>
      <c r="R22" s="1">
        <v>1E-8</v>
      </c>
      <c r="S22" s="1">
        <v>1E-8</v>
      </c>
      <c r="T22" s="1">
        <v>1E-8</v>
      </c>
      <c r="U22">
        <v>0</v>
      </c>
      <c r="V22">
        <v>0</v>
      </c>
      <c r="W22">
        <f t="shared" si="3"/>
        <v>-0.68340069790613911</v>
      </c>
      <c r="X22">
        <f t="shared" ref="X22:X27" si="8">LOG(E22/M22)</f>
        <v>8.5016841359341324</v>
      </c>
      <c r="Y22">
        <f t="shared" si="4"/>
        <v>-0.61097574923630471</v>
      </c>
      <c r="Z22">
        <f t="shared" si="5"/>
        <v>2.3175619366212463</v>
      </c>
      <c r="AA22">
        <f t="shared" si="6"/>
        <v>3.1622387129119609</v>
      </c>
      <c r="AB22">
        <f t="shared" si="7"/>
        <v>0.23370102705440993</v>
      </c>
    </row>
    <row r="23" spans="1:28">
      <c r="A23" t="s">
        <v>31</v>
      </c>
      <c r="B23">
        <v>1</v>
      </c>
      <c r="C23">
        <v>0.25848199999999999</v>
      </c>
      <c r="D23">
        <v>0.25848199999999999</v>
      </c>
      <c r="E23" s="1">
        <f t="shared" si="1"/>
        <v>273861948817.31879</v>
      </c>
      <c r="F23">
        <v>0</v>
      </c>
      <c r="G23">
        <v>223.04</v>
      </c>
      <c r="H23">
        <v>1428.78</v>
      </c>
      <c r="I23">
        <f t="shared" si="2"/>
        <v>1.6558191892037302</v>
      </c>
      <c r="J23">
        <v>3.02067E-2</v>
      </c>
      <c r="K23">
        <v>0.12525</v>
      </c>
      <c r="L23">
        <v>800</v>
      </c>
      <c r="M23">
        <v>800</v>
      </c>
      <c r="N23">
        <v>101</v>
      </c>
      <c r="O23">
        <v>0.19</v>
      </c>
      <c r="P23">
        <v>0.81</v>
      </c>
      <c r="Q23" s="1">
        <v>1E-8</v>
      </c>
      <c r="R23" s="1">
        <v>1E-8</v>
      </c>
      <c r="S23" s="1">
        <v>1E-8</v>
      </c>
      <c r="T23" s="1">
        <v>1E-8</v>
      </c>
      <c r="U23">
        <v>0</v>
      </c>
      <c r="V23">
        <v>0</v>
      </c>
      <c r="W23">
        <f t="shared" si="3"/>
        <v>-0.66294027367947539</v>
      </c>
      <c r="X23">
        <f t="shared" si="8"/>
        <v>8.5344417073041487</v>
      </c>
      <c r="Y23">
        <f t="shared" si="4"/>
        <v>-0.58756969463137709</v>
      </c>
      <c r="Z23">
        <f t="shared" si="5"/>
        <v>2.3483827564179154</v>
      </c>
      <c r="AA23">
        <f t="shared" si="6"/>
        <v>3.1549653623518408</v>
      </c>
      <c r="AB23">
        <f t="shared" si="7"/>
        <v>0.21901291130254844</v>
      </c>
    </row>
    <row r="24" spans="1:28">
      <c r="A24" t="s">
        <v>32</v>
      </c>
      <c r="B24">
        <v>1</v>
      </c>
      <c r="C24">
        <v>0.27214899999999997</v>
      </c>
      <c r="D24">
        <v>0.27214899999999997</v>
      </c>
      <c r="E24" s="1">
        <f t="shared" si="1"/>
        <v>294896704256.29327</v>
      </c>
      <c r="F24">
        <v>0</v>
      </c>
      <c r="G24" s="2">
        <v>238.65700000000001</v>
      </c>
      <c r="H24">
        <v>1405.9</v>
      </c>
      <c r="I24">
        <f t="shared" si="2"/>
        <v>1.6031973883020401</v>
      </c>
      <c r="J24">
        <v>3.0503300000000001E-2</v>
      </c>
      <c r="K24">
        <v>0.12887000000000001</v>
      </c>
      <c r="L24">
        <v>800</v>
      </c>
      <c r="M24">
        <v>800</v>
      </c>
      <c r="N24">
        <v>101</v>
      </c>
      <c r="O24">
        <v>0.18</v>
      </c>
      <c r="P24">
        <v>0.82</v>
      </c>
      <c r="Q24" s="1">
        <v>1E-8</v>
      </c>
      <c r="R24" s="1">
        <v>1E-8</v>
      </c>
      <c r="S24" s="1">
        <v>1E-8</v>
      </c>
      <c r="T24" s="1">
        <v>1E-8</v>
      </c>
      <c r="U24">
        <v>0</v>
      </c>
      <c r="V24">
        <v>0</v>
      </c>
      <c r="W24">
        <f t="shared" si="3"/>
        <v>-0.64340056427502923</v>
      </c>
      <c r="X24">
        <f t="shared" si="8"/>
        <v>8.5665799319440392</v>
      </c>
      <c r="Y24">
        <f t="shared" si="4"/>
        <v>-0.5651932571406969</v>
      </c>
      <c r="Z24">
        <f t="shared" si="5"/>
        <v>2.3777741770923284</v>
      </c>
      <c r="AA24">
        <f t="shared" si="6"/>
        <v>3.1479544309308207</v>
      </c>
      <c r="AB24">
        <f t="shared" si="7"/>
        <v>0.20498699669779524</v>
      </c>
    </row>
    <row r="25" spans="1:28">
      <c r="A25" t="s">
        <v>33</v>
      </c>
      <c r="B25">
        <v>1</v>
      </c>
      <c r="C25">
        <v>0.28659499999999999</v>
      </c>
      <c r="D25">
        <v>0.28659499999999999</v>
      </c>
      <c r="E25" s="1">
        <f t="shared" si="1"/>
        <v>318797818411.99536</v>
      </c>
      <c r="F25">
        <v>0</v>
      </c>
      <c r="G25">
        <v>255.12</v>
      </c>
      <c r="H25">
        <v>1382.29</v>
      </c>
      <c r="I25">
        <f t="shared" si="2"/>
        <v>1.5528276989259955</v>
      </c>
      <c r="J25">
        <v>3.116E-2</v>
      </c>
      <c r="K25">
        <v>0.134103</v>
      </c>
      <c r="L25">
        <v>800</v>
      </c>
      <c r="M25">
        <v>800</v>
      </c>
      <c r="N25">
        <v>101</v>
      </c>
      <c r="O25">
        <v>0.17</v>
      </c>
      <c r="P25">
        <v>0.83</v>
      </c>
      <c r="Q25" s="1">
        <v>1E-8</v>
      </c>
      <c r="R25" s="1">
        <v>1E-8</v>
      </c>
      <c r="S25" s="1">
        <v>1E-8</v>
      </c>
      <c r="T25" s="1">
        <v>1E-8</v>
      </c>
      <c r="U25">
        <v>0</v>
      </c>
      <c r="V25">
        <v>0</v>
      </c>
      <c r="W25">
        <f t="shared" si="3"/>
        <v>-0.62470226178266108</v>
      </c>
      <c r="X25">
        <f t="shared" si="8"/>
        <v>8.6004253537908699</v>
      </c>
      <c r="Y25">
        <f t="shared" si="4"/>
        <v>-0.54273139067053544</v>
      </c>
      <c r="Z25">
        <f t="shared" si="5"/>
        <v>2.4067445062349027</v>
      </c>
      <c r="AA25">
        <f t="shared" si="6"/>
        <v>3.1405991661838799</v>
      </c>
      <c r="AB25">
        <f t="shared" si="7"/>
        <v>0.19112326927844167</v>
      </c>
    </row>
    <row r="26" spans="1:28">
      <c r="A26" t="s">
        <v>34</v>
      </c>
      <c r="B26">
        <v>1</v>
      </c>
      <c r="C26">
        <v>0.30130800000000002</v>
      </c>
      <c r="D26">
        <v>0.30130800000000002</v>
      </c>
      <c r="E26" s="1">
        <f t="shared" si="1"/>
        <v>344956985442.40332</v>
      </c>
      <c r="F26">
        <v>0</v>
      </c>
      <c r="G26" s="2">
        <v>271.94299999999998</v>
      </c>
      <c r="H26">
        <v>1358.97</v>
      </c>
      <c r="I26">
        <f t="shared" si="2"/>
        <v>1.5057145532703546</v>
      </c>
      <c r="J26">
        <v>3.1516700000000002E-2</v>
      </c>
      <c r="K26">
        <v>0.13764699999999999</v>
      </c>
      <c r="L26">
        <v>800</v>
      </c>
      <c r="M26">
        <v>800</v>
      </c>
      <c r="N26">
        <v>101</v>
      </c>
      <c r="O26">
        <v>0.16</v>
      </c>
      <c r="P26">
        <v>0.84</v>
      </c>
      <c r="Q26" s="1">
        <v>1E-8</v>
      </c>
      <c r="R26" s="1">
        <v>1E-8</v>
      </c>
      <c r="S26" s="1">
        <v>1E-8</v>
      </c>
      <c r="T26" s="1">
        <v>1E-8</v>
      </c>
      <c r="U26">
        <v>0</v>
      </c>
      <c r="V26">
        <v>0</v>
      </c>
      <c r="W26">
        <f t="shared" si="3"/>
        <v>-0.60677588363870283</v>
      </c>
      <c r="X26">
        <f t="shared" si="8"/>
        <v>8.6346749569228542</v>
      </c>
      <c r="Y26">
        <f t="shared" si="4"/>
        <v>-0.52098933726215169</v>
      </c>
      <c r="Z26">
        <f t="shared" si="5"/>
        <v>2.4344778842561738</v>
      </c>
      <c r="AA26">
        <f t="shared" si="6"/>
        <v>3.1332098695520196</v>
      </c>
      <c r="AB26">
        <f t="shared" si="7"/>
        <v>0.17774264803369394</v>
      </c>
    </row>
    <row r="27" spans="1:28">
      <c r="A27" t="s">
        <v>36</v>
      </c>
      <c r="B27">
        <v>1</v>
      </c>
      <c r="C27">
        <v>0.31622699999999998</v>
      </c>
      <c r="D27">
        <v>0.31622699999999998</v>
      </c>
      <c r="E27" s="1">
        <f t="shared" si="1"/>
        <v>373271055938.02533</v>
      </c>
      <c r="F27">
        <v>0</v>
      </c>
      <c r="G27">
        <v>289.2</v>
      </c>
      <c r="H27">
        <v>1336.32</v>
      </c>
      <c r="I27">
        <f t="shared" si="2"/>
        <v>1.4612049261410787</v>
      </c>
      <c r="J27">
        <v>3.11367E-2</v>
      </c>
      <c r="K27">
        <v>0.137817</v>
      </c>
      <c r="L27">
        <v>800</v>
      </c>
      <c r="M27">
        <v>800</v>
      </c>
      <c r="N27">
        <v>101</v>
      </c>
      <c r="O27">
        <v>0.15</v>
      </c>
      <c r="P27">
        <v>0.85</v>
      </c>
      <c r="Q27" s="1">
        <v>1E-8</v>
      </c>
      <c r="R27" s="1">
        <v>1E-8</v>
      </c>
      <c r="S27" s="1">
        <v>1E-8</v>
      </c>
      <c r="T27" s="1">
        <v>1E-8</v>
      </c>
      <c r="U27">
        <v>0</v>
      </c>
      <c r="V27">
        <v>0</v>
      </c>
      <c r="W27">
        <f t="shared" si="3"/>
        <v>-0.58956021378965351</v>
      </c>
      <c r="X27">
        <f t="shared" si="8"/>
        <v>8.6689343283194518</v>
      </c>
      <c r="Y27">
        <f t="shared" si="4"/>
        <v>-0.50000105201795808</v>
      </c>
      <c r="Z27">
        <f t="shared" si="5"/>
        <v>2.461198288622493</v>
      </c>
      <c r="AA27">
        <f t="shared" si="6"/>
        <v>3.1259104683141117</v>
      </c>
      <c r="AB27">
        <f t="shared" si="7"/>
        <v>0.16471112767366039</v>
      </c>
    </row>
    <row r="28" spans="1:28">
      <c r="A28" t="s">
        <v>37</v>
      </c>
      <c r="B28">
        <v>1</v>
      </c>
      <c r="C28">
        <v>0.33304099999999998</v>
      </c>
      <c r="D28">
        <v>0.33304099999999998</v>
      </c>
      <c r="E28" s="1">
        <f t="shared" si="1"/>
        <v>407061902413.69635</v>
      </c>
      <c r="F28">
        <v>0</v>
      </c>
      <c r="G28">
        <v>308</v>
      </c>
      <c r="H28">
        <v>1312.35</v>
      </c>
      <c r="I28">
        <f t="shared" si="2"/>
        <v>1.4190466115259737</v>
      </c>
      <c r="J28">
        <v>3.1899999999999998E-2</v>
      </c>
      <c r="K28">
        <v>0.14022999999999999</v>
      </c>
      <c r="L28">
        <v>800</v>
      </c>
      <c r="M28">
        <v>800</v>
      </c>
      <c r="N28">
        <v>101</v>
      </c>
      <c r="O28">
        <v>0.14000000000000001</v>
      </c>
      <c r="P28">
        <v>0.86</v>
      </c>
      <c r="Q28" s="1">
        <v>1E-8</v>
      </c>
      <c r="R28" s="1">
        <v>1E-8</v>
      </c>
      <c r="S28" s="1">
        <v>1E-8</v>
      </c>
      <c r="T28" s="1">
        <v>1E-8</v>
      </c>
      <c r="U28">
        <v>0</v>
      </c>
      <c r="V28">
        <v>0</v>
      </c>
      <c r="W28">
        <f t="shared" si="3"/>
        <v>-0.57300104124346285</v>
      </c>
      <c r="Y28">
        <f t="shared" si="4"/>
        <v>-0.47750229809224382</v>
      </c>
      <c r="Z28">
        <f t="shared" si="5"/>
        <v>2.4885507165004443</v>
      </c>
      <c r="AA28">
        <f t="shared" si="6"/>
        <v>3.1180496755864948</v>
      </c>
      <c r="AB28">
        <f t="shared" si="7"/>
        <v>0.15199666099380668</v>
      </c>
    </row>
    <row r="29" spans="1:28">
      <c r="A29" t="s">
        <v>38</v>
      </c>
      <c r="B29">
        <v>1</v>
      </c>
      <c r="C29">
        <v>0.349161</v>
      </c>
      <c r="D29">
        <v>0.349161</v>
      </c>
      <c r="E29" s="1">
        <f t="shared" si="1"/>
        <v>443716290994.39148</v>
      </c>
      <c r="F29">
        <v>0</v>
      </c>
      <c r="G29" s="2">
        <v>326.17700000000002</v>
      </c>
      <c r="H29">
        <v>1288.6400000000001</v>
      </c>
      <c r="I29">
        <f t="shared" si="2"/>
        <v>1.3794437714492438</v>
      </c>
      <c r="J29">
        <v>3.2876700000000002E-2</v>
      </c>
      <c r="K29">
        <v>0.14458299999999999</v>
      </c>
      <c r="L29">
        <v>800</v>
      </c>
      <c r="M29">
        <v>800</v>
      </c>
      <c r="N29">
        <v>101</v>
      </c>
      <c r="O29">
        <v>0.13</v>
      </c>
      <c r="P29">
        <v>0.87</v>
      </c>
      <c r="Q29" s="1">
        <v>1E-8</v>
      </c>
      <c r="R29" s="1">
        <v>1E-8</v>
      </c>
      <c r="S29" s="1">
        <v>1E-8</v>
      </c>
      <c r="T29" s="1">
        <v>1E-8</v>
      </c>
      <c r="U29">
        <v>0</v>
      </c>
      <c r="V29">
        <v>0</v>
      </c>
      <c r="W29">
        <f t="shared" si="3"/>
        <v>-0.55705013042213836</v>
      </c>
      <c r="X29">
        <f>LOG(E29/M29)</f>
        <v>8.7440153870910446</v>
      </c>
      <c r="Y29">
        <f t="shared" si="4"/>
        <v>-0.45697427135445873</v>
      </c>
      <c r="Z29">
        <f t="shared" si="5"/>
        <v>2.5134533340026968</v>
      </c>
      <c r="AA29">
        <f t="shared" si="6"/>
        <v>3.1101316079273378</v>
      </c>
      <c r="AB29">
        <f t="shared" si="7"/>
        <v>0.13970400257018215</v>
      </c>
    </row>
    <row r="30" spans="1:28">
      <c r="A30" t="s">
        <v>39</v>
      </c>
      <c r="B30">
        <v>1</v>
      </c>
      <c r="C30">
        <v>0.36762699999999998</v>
      </c>
      <c r="D30">
        <v>0.36762699999999998</v>
      </c>
      <c r="E30" s="1">
        <f t="shared" si="1"/>
        <v>487233467527.65454</v>
      </c>
      <c r="F30">
        <v>0</v>
      </c>
      <c r="G30" s="2">
        <v>346.37299999999999</v>
      </c>
      <c r="H30">
        <v>1264.3</v>
      </c>
      <c r="I30">
        <f t="shared" si="2"/>
        <v>1.3418794654895156</v>
      </c>
      <c r="J30">
        <v>3.2840000000000001E-2</v>
      </c>
      <c r="K30">
        <v>0.14751</v>
      </c>
      <c r="L30">
        <v>800</v>
      </c>
      <c r="M30">
        <v>800</v>
      </c>
      <c r="N30">
        <v>101</v>
      </c>
      <c r="O30">
        <v>0.12</v>
      </c>
      <c r="P30">
        <v>0.88</v>
      </c>
      <c r="Q30" s="1">
        <v>1E-8</v>
      </c>
      <c r="R30" s="1">
        <v>1E-8</v>
      </c>
      <c r="S30" s="1">
        <v>1E-8</v>
      </c>
      <c r="T30" s="1">
        <v>1E-8</v>
      </c>
      <c r="U30">
        <v>0</v>
      </c>
      <c r="V30">
        <v>0</v>
      </c>
      <c r="W30">
        <f t="shared" si="3"/>
        <v>-0.54166437400805256</v>
      </c>
      <c r="X30">
        <f>LOG(E30/M30)</f>
        <v>8.7846471248647795</v>
      </c>
      <c r="Y30">
        <f t="shared" si="4"/>
        <v>-0.43459259978755738</v>
      </c>
      <c r="Z30">
        <f t="shared" si="5"/>
        <v>2.5395440311281545</v>
      </c>
      <c r="AA30">
        <f t="shared" si="6"/>
        <v>3.1018501379381256</v>
      </c>
      <c r="AB30">
        <f t="shared" si="7"/>
        <v>0.12771350702241335</v>
      </c>
    </row>
    <row r="31" spans="1:28">
      <c r="A31" t="s">
        <v>40</v>
      </c>
      <c r="B31">
        <v>1</v>
      </c>
      <c r="C31">
        <v>0.38624900000000001</v>
      </c>
      <c r="D31">
        <v>0.38624900000000001</v>
      </c>
      <c r="E31" s="1">
        <f t="shared" si="1"/>
        <v>535980059734.46057</v>
      </c>
      <c r="F31">
        <v>0</v>
      </c>
      <c r="G31" s="2">
        <v>366.61700000000002</v>
      </c>
      <c r="H31">
        <v>1240.06</v>
      </c>
      <c r="I31">
        <f t="shared" si="2"/>
        <v>1.3064640617865511</v>
      </c>
      <c r="J31">
        <v>3.3570000000000003E-2</v>
      </c>
      <c r="K31">
        <v>0.15127299999999999</v>
      </c>
      <c r="L31">
        <v>800</v>
      </c>
      <c r="M31">
        <v>800</v>
      </c>
      <c r="N31">
        <v>101</v>
      </c>
      <c r="O31">
        <v>0.11</v>
      </c>
      <c r="P31">
        <v>0.89</v>
      </c>
      <c r="Q31" s="1">
        <v>1E-8</v>
      </c>
      <c r="R31" s="1">
        <v>1E-8</v>
      </c>
      <c r="S31" s="1">
        <v>1E-8</v>
      </c>
      <c r="T31" s="1">
        <v>1E-8</v>
      </c>
      <c r="U31">
        <v>0</v>
      </c>
      <c r="V31">
        <v>0</v>
      </c>
      <c r="W31">
        <f t="shared" si="3"/>
        <v>-0.52680509079506221</v>
      </c>
      <c r="X31">
        <f>LOG(E31/M31)</f>
        <v>8.8260586457822079</v>
      </c>
      <c r="Y31">
        <f t="shared" si="4"/>
        <v>-0.41313263195557259</v>
      </c>
      <c r="Z31">
        <f t="shared" si="5"/>
        <v>2.5642125992923601</v>
      </c>
      <c r="AA31">
        <f t="shared" si="6"/>
        <v>3.0934426989029666</v>
      </c>
      <c r="AB31">
        <f t="shared" si="7"/>
        <v>0.116097467655034</v>
      </c>
    </row>
    <row r="32" spans="1:28">
      <c r="A32" t="s">
        <v>41</v>
      </c>
      <c r="B32">
        <v>1</v>
      </c>
      <c r="C32">
        <v>0.406331</v>
      </c>
      <c r="D32">
        <v>0.406331</v>
      </c>
      <c r="E32" s="1">
        <f t="shared" si="1"/>
        <v>593382132288.52148</v>
      </c>
      <c r="F32">
        <v>0</v>
      </c>
      <c r="G32" s="2">
        <v>387.91699999999997</v>
      </c>
      <c r="H32">
        <v>1215.1099999999999</v>
      </c>
      <c r="I32">
        <f t="shared" si="2"/>
        <v>1.272789956124635</v>
      </c>
      <c r="J32">
        <v>3.3750000000000002E-2</v>
      </c>
      <c r="K32">
        <v>0.159137</v>
      </c>
      <c r="L32">
        <v>800</v>
      </c>
      <c r="M32">
        <v>800</v>
      </c>
      <c r="N32">
        <v>101</v>
      </c>
      <c r="O32">
        <v>0.1</v>
      </c>
      <c r="P32">
        <v>0.9</v>
      </c>
      <c r="Q32" s="1">
        <v>1E-8</v>
      </c>
      <c r="R32" s="1">
        <v>1E-8</v>
      </c>
      <c r="S32" s="1">
        <v>1E-8</v>
      </c>
      <c r="T32" s="1">
        <v>1E-8</v>
      </c>
      <c r="U32">
        <v>0</v>
      </c>
      <c r="V32">
        <v>0</v>
      </c>
      <c r="W32">
        <f t="shared" si="3"/>
        <v>-0.51243743974362177</v>
      </c>
      <c r="X32">
        <f>LOG(E32/M32)</f>
        <v>8.8702444778649685</v>
      </c>
      <c r="Y32">
        <f t="shared" si="4"/>
        <v>-0.39112004300620423</v>
      </c>
      <c r="Z32">
        <f t="shared" si="5"/>
        <v>2.5887388124549529</v>
      </c>
      <c r="AA32">
        <f t="shared" si="6"/>
        <v>3.0846155949965559</v>
      </c>
      <c r="AB32">
        <f t="shared" si="7"/>
        <v>0.10475673953539918</v>
      </c>
    </row>
  </sheetData>
  <sortState ref="A10:V32">
    <sortCondition ref="P10:P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2024-07-17 08 56 56-Semicolon 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2024-07-17T06:51:23Z</dcterms:created>
  <dcterms:modified xsi:type="dcterms:W3CDTF">2024-07-17T10:07:19Z</dcterms:modified>
</cp:coreProperties>
</file>