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\documents\EPSI\ipeda\documents de travail\01 - analyse\"/>
    </mc:Choice>
  </mc:AlternateContent>
  <bookViews>
    <workbookView xWindow="120" yWindow="105" windowWidth="18915" windowHeight="11700" activeTab="3"/>
  </bookViews>
  <sheets>
    <sheet name="B1" sheetId="16" r:id="rId1"/>
    <sheet name="B2" sheetId="17" r:id="rId2"/>
    <sheet name="B3Init" sheetId="18" r:id="rId3"/>
    <sheet name="B3Alt" sheetId="24" r:id="rId4"/>
  </sheets>
  <definedNames>
    <definedName name="_xlnm.Print_Area" localSheetId="0">'B1'!$A$1:$X$105</definedName>
    <definedName name="_xlnm.Print_Area" localSheetId="1">'B2'!$A$1:$X$126</definedName>
    <definedName name="_xlnm.Print_Area" localSheetId="3">B3Alt!$A$1:$X$127</definedName>
    <definedName name="_xlnm.Print_Area" localSheetId="2">B3Init!$A$1:$X$130</definedName>
  </definedNames>
  <calcPr calcId="152511"/>
</workbook>
</file>

<file path=xl/calcChain.xml><?xml version="1.0" encoding="utf-8"?>
<calcChain xmlns="http://schemas.openxmlformats.org/spreadsheetml/2006/main">
  <c r="G16" i="16" l="1"/>
  <c r="G41" i="16"/>
  <c r="X115" i="24"/>
  <c r="W115" i="24"/>
  <c r="U115" i="24"/>
  <c r="T115" i="24"/>
  <c r="S115" i="24"/>
  <c r="R115" i="24"/>
  <c r="Q115" i="24"/>
  <c r="O115" i="24"/>
  <c r="N115" i="24"/>
  <c r="L115" i="24"/>
  <c r="K115" i="24"/>
  <c r="J115" i="24"/>
  <c r="I115" i="24"/>
  <c r="H115" i="24"/>
  <c r="F112" i="24"/>
  <c r="F111" i="24"/>
  <c r="P107" i="24"/>
  <c r="G106" i="24"/>
  <c r="P85" i="24"/>
  <c r="E85" i="24" s="1"/>
  <c r="G85" i="24"/>
  <c r="F85" i="24"/>
  <c r="P84" i="24"/>
  <c r="G84" i="24"/>
  <c r="E84" i="24" s="1"/>
  <c r="F84" i="24"/>
  <c r="P83" i="24"/>
  <c r="G83" i="24"/>
  <c r="E83" i="24" s="1"/>
  <c r="F83" i="24"/>
  <c r="P81" i="24"/>
  <c r="E81" i="24"/>
  <c r="P77" i="24"/>
  <c r="G77" i="24"/>
  <c r="F77" i="24"/>
  <c r="P76" i="24"/>
  <c r="G76" i="24"/>
  <c r="E76" i="24" s="1"/>
  <c r="F76" i="24"/>
  <c r="P75" i="24"/>
  <c r="G75" i="24"/>
  <c r="E75" i="24" s="1"/>
  <c r="F75" i="24"/>
  <c r="P73" i="24"/>
  <c r="G73" i="24"/>
  <c r="E73" i="24" s="1"/>
  <c r="P62" i="24"/>
  <c r="G62" i="24"/>
  <c r="E62" i="24"/>
  <c r="F62" i="24"/>
  <c r="P61" i="24"/>
  <c r="G61" i="24"/>
  <c r="E61" i="24" s="1"/>
  <c r="F61" i="24"/>
  <c r="P59" i="24"/>
  <c r="F59" i="24"/>
  <c r="E59" i="24"/>
  <c r="P58" i="24"/>
  <c r="G58" i="24"/>
  <c r="E58" i="24"/>
  <c r="F58" i="24"/>
  <c r="P52" i="24"/>
  <c r="E52" i="24"/>
  <c r="F52" i="24"/>
  <c r="P51" i="24"/>
  <c r="E51" i="24" s="1"/>
  <c r="G51" i="24"/>
  <c r="F51" i="24"/>
  <c r="P49" i="24"/>
  <c r="G49" i="24"/>
  <c r="E49" i="24" s="1"/>
  <c r="F49" i="24"/>
  <c r="P48" i="24"/>
  <c r="G48" i="24"/>
  <c r="E48" i="24" s="1"/>
  <c r="F48" i="24"/>
  <c r="P47" i="24"/>
  <c r="G47" i="24"/>
  <c r="F47" i="24"/>
  <c r="P41" i="24"/>
  <c r="G41" i="24"/>
  <c r="E41" i="24" s="1"/>
  <c r="F41" i="24"/>
  <c r="P40" i="24"/>
  <c r="E40" i="24" s="1"/>
  <c r="G40" i="24"/>
  <c r="F40" i="24"/>
  <c r="P38" i="24"/>
  <c r="E38" i="24" s="1"/>
  <c r="E115" i="24" s="1"/>
  <c r="G38" i="24"/>
  <c r="P32" i="24"/>
  <c r="G32" i="24"/>
  <c r="E32" i="24" s="1"/>
  <c r="F32" i="24"/>
  <c r="P31" i="24"/>
  <c r="G31" i="24"/>
  <c r="E31" i="24" s="1"/>
  <c r="F31" i="24"/>
  <c r="G29" i="24"/>
  <c r="E29" i="24"/>
  <c r="P24" i="24"/>
  <c r="G24" i="24"/>
  <c r="E24" i="24"/>
  <c r="F24" i="24"/>
  <c r="P23" i="24"/>
  <c r="G23" i="24"/>
  <c r="E23" i="24"/>
  <c r="F23" i="24"/>
  <c r="P22" i="24"/>
  <c r="G22" i="24"/>
  <c r="F22" i="24"/>
  <c r="G20" i="24"/>
  <c r="E20" i="24" s="1"/>
  <c r="W85" i="16"/>
  <c r="S85" i="16"/>
  <c r="Q85" i="16"/>
  <c r="U85" i="16"/>
  <c r="R85" i="16"/>
  <c r="L85" i="16"/>
  <c r="P41" i="16"/>
  <c r="X115" i="18"/>
  <c r="O115" i="18"/>
  <c r="P37" i="16"/>
  <c r="P48" i="18"/>
  <c r="E48" i="18" s="1"/>
  <c r="G48" i="18"/>
  <c r="F48" i="18"/>
  <c r="N106" i="17"/>
  <c r="O93" i="17"/>
  <c r="Q93" i="17"/>
  <c r="X93" i="17"/>
  <c r="W93" i="17"/>
  <c r="U93" i="17"/>
  <c r="R93" i="17"/>
  <c r="P75" i="17"/>
  <c r="P93" i="17" s="1"/>
  <c r="P76" i="17"/>
  <c r="E76" i="17" s="1"/>
  <c r="P78" i="17"/>
  <c r="P57" i="17"/>
  <c r="P58" i="17"/>
  <c r="P59" i="17"/>
  <c r="P61" i="17"/>
  <c r="P62" i="17"/>
  <c r="P49" i="17"/>
  <c r="P51" i="17"/>
  <c r="P36" i="17"/>
  <c r="P38" i="17"/>
  <c r="P39" i="17"/>
  <c r="P40" i="17"/>
  <c r="E40" i="17" s="1"/>
  <c r="P42" i="17"/>
  <c r="P43" i="17"/>
  <c r="P44" i="17"/>
  <c r="P29" i="17"/>
  <c r="P30" i="17"/>
  <c r="P31" i="17"/>
  <c r="P21" i="17"/>
  <c r="P25" i="17"/>
  <c r="E25" i="17" s="1"/>
  <c r="P16" i="17"/>
  <c r="N93" i="17"/>
  <c r="L93" i="17"/>
  <c r="J93" i="17"/>
  <c r="I93" i="17"/>
  <c r="H93" i="17"/>
  <c r="G78" i="17"/>
  <c r="E78" i="17" s="1"/>
  <c r="W106" i="17"/>
  <c r="U106" i="17"/>
  <c r="R106" i="17"/>
  <c r="Q106" i="17"/>
  <c r="L106" i="17"/>
  <c r="I106" i="17"/>
  <c r="H106" i="17"/>
  <c r="P104" i="17"/>
  <c r="G103" i="17"/>
  <c r="E103" i="17"/>
  <c r="P100" i="17"/>
  <c r="E100" i="17" s="1"/>
  <c r="G100" i="17"/>
  <c r="P99" i="17"/>
  <c r="G99" i="17"/>
  <c r="P98" i="17"/>
  <c r="E98" i="17" s="1"/>
  <c r="E106" i="17" s="1"/>
  <c r="G98" i="17"/>
  <c r="F91" i="17"/>
  <c r="F90" i="17"/>
  <c r="G59" i="17"/>
  <c r="F59" i="17"/>
  <c r="G21" i="17"/>
  <c r="E16" i="17"/>
  <c r="G28" i="17"/>
  <c r="E28" i="17"/>
  <c r="G15" i="17"/>
  <c r="E15" i="17"/>
  <c r="G24" i="17"/>
  <c r="E24" i="17"/>
  <c r="G23" i="17"/>
  <c r="E23" i="17"/>
  <c r="F24" i="17"/>
  <c r="F23" i="17"/>
  <c r="G49" i="17"/>
  <c r="G15" i="16"/>
  <c r="E15" i="16" s="1"/>
  <c r="P17" i="16"/>
  <c r="E17" i="16"/>
  <c r="I85" i="16"/>
  <c r="H85" i="16"/>
  <c r="P58" i="16"/>
  <c r="L115" i="18"/>
  <c r="I115" i="18"/>
  <c r="H115" i="18"/>
  <c r="X37" i="16"/>
  <c r="X85" i="16"/>
  <c r="O36" i="16"/>
  <c r="O85" i="16" s="1"/>
  <c r="G36" i="16"/>
  <c r="O28" i="16"/>
  <c r="G28" i="16"/>
  <c r="E28" i="16"/>
  <c r="P22" i="16"/>
  <c r="G22" i="16"/>
  <c r="N115" i="18"/>
  <c r="W115" i="18"/>
  <c r="U115" i="18"/>
  <c r="T115" i="18"/>
  <c r="S115" i="18"/>
  <c r="R115" i="18"/>
  <c r="Q115" i="18"/>
  <c r="K115" i="18"/>
  <c r="J115" i="18"/>
  <c r="F112" i="18"/>
  <c r="F115" i="18" s="1"/>
  <c r="F111" i="18"/>
  <c r="P107" i="18"/>
  <c r="G106" i="18"/>
  <c r="P81" i="18"/>
  <c r="E81" i="18" s="1"/>
  <c r="P73" i="18"/>
  <c r="G73" i="18"/>
  <c r="E73" i="18" s="1"/>
  <c r="E59" i="17"/>
  <c r="P38" i="18"/>
  <c r="G38" i="18"/>
  <c r="E38" i="18" s="1"/>
  <c r="P32" i="18"/>
  <c r="G32" i="18"/>
  <c r="F32" i="18"/>
  <c r="P31" i="18"/>
  <c r="G31" i="18"/>
  <c r="E31" i="18" s="1"/>
  <c r="F31" i="18"/>
  <c r="G29" i="18"/>
  <c r="E29" i="18"/>
  <c r="P62" i="18"/>
  <c r="G62" i="18"/>
  <c r="F62" i="18"/>
  <c r="P61" i="18"/>
  <c r="G61" i="18"/>
  <c r="E61" i="18"/>
  <c r="F61" i="18"/>
  <c r="P59" i="18"/>
  <c r="F59" i="18"/>
  <c r="P58" i="18"/>
  <c r="E58" i="18" s="1"/>
  <c r="G58" i="18"/>
  <c r="F58" i="18"/>
  <c r="P52" i="18"/>
  <c r="E52" i="18" s="1"/>
  <c r="F52" i="18"/>
  <c r="P51" i="18"/>
  <c r="G51" i="18"/>
  <c r="F51" i="18"/>
  <c r="E32" i="18"/>
  <c r="E59" i="18"/>
  <c r="P24" i="18"/>
  <c r="G24" i="18"/>
  <c r="E24" i="18" s="1"/>
  <c r="F24" i="18"/>
  <c r="P23" i="18"/>
  <c r="G23" i="18"/>
  <c r="E23" i="18" s="1"/>
  <c r="F23" i="18"/>
  <c r="P22" i="18"/>
  <c r="G22" i="18"/>
  <c r="E22" i="18" s="1"/>
  <c r="F22" i="18"/>
  <c r="G20" i="18"/>
  <c r="E20" i="18"/>
  <c r="P78" i="16"/>
  <c r="W97" i="16"/>
  <c r="U97" i="16"/>
  <c r="R97" i="16"/>
  <c r="Q97" i="16"/>
  <c r="L97" i="16"/>
  <c r="I97" i="16"/>
  <c r="H97" i="16"/>
  <c r="P91" i="16"/>
  <c r="G91" i="16"/>
  <c r="E91" i="16" s="1"/>
  <c r="P90" i="16"/>
  <c r="P97" i="16" s="1"/>
  <c r="G90" i="16"/>
  <c r="E90" i="16" s="1"/>
  <c r="P95" i="16"/>
  <c r="G94" i="16"/>
  <c r="E94" i="16"/>
  <c r="N85" i="16"/>
  <c r="N97" i="16" s="1"/>
  <c r="G77" i="16"/>
  <c r="G27" i="16"/>
  <c r="P40" i="16"/>
  <c r="E40" i="16" s="1"/>
  <c r="P27" i="16"/>
  <c r="P85" i="18"/>
  <c r="P77" i="18"/>
  <c r="G40" i="18"/>
  <c r="G85" i="18"/>
  <c r="E85" i="18"/>
  <c r="F85" i="18"/>
  <c r="P84" i="18"/>
  <c r="E84" i="18" s="1"/>
  <c r="G84" i="18"/>
  <c r="F84" i="18"/>
  <c r="P83" i="18"/>
  <c r="E83" i="18" s="1"/>
  <c r="G83" i="18"/>
  <c r="F83" i="18"/>
  <c r="P76" i="18"/>
  <c r="G76" i="18"/>
  <c r="E76" i="18" s="1"/>
  <c r="G75" i="18"/>
  <c r="F76" i="18"/>
  <c r="G77" i="18"/>
  <c r="E77" i="18" s="1"/>
  <c r="F77" i="18"/>
  <c r="P75" i="18"/>
  <c r="F75" i="18"/>
  <c r="P49" i="18"/>
  <c r="G49" i="18"/>
  <c r="E49" i="18" s="1"/>
  <c r="F49" i="18"/>
  <c r="P47" i="18"/>
  <c r="G47" i="18"/>
  <c r="E47" i="18"/>
  <c r="F47" i="18"/>
  <c r="P41" i="18"/>
  <c r="G41" i="18"/>
  <c r="F41" i="18"/>
  <c r="P40" i="18"/>
  <c r="F40" i="18"/>
  <c r="F76" i="17"/>
  <c r="F75" i="17"/>
  <c r="G76" i="17"/>
  <c r="G75" i="17"/>
  <c r="G44" i="17"/>
  <c r="E44" i="17"/>
  <c r="G43" i="17"/>
  <c r="E43" i="17"/>
  <c r="G42" i="17"/>
  <c r="G29" i="17"/>
  <c r="E29" i="17" s="1"/>
  <c r="E41" i="18"/>
  <c r="F44" i="17"/>
  <c r="F43" i="17"/>
  <c r="F42" i="17"/>
  <c r="E42" i="17"/>
  <c r="F29" i="17"/>
  <c r="G62" i="17"/>
  <c r="E62" i="17"/>
  <c r="F62" i="17"/>
  <c r="G61" i="17"/>
  <c r="F61" i="17"/>
  <c r="G58" i="17"/>
  <c r="E58" i="17"/>
  <c r="F58" i="17"/>
  <c r="G57" i="17"/>
  <c r="F57" i="17"/>
  <c r="F51" i="17"/>
  <c r="F38" i="17"/>
  <c r="F39" i="17"/>
  <c r="F40" i="17"/>
  <c r="F30" i="17"/>
  <c r="F31" i="17"/>
  <c r="F25" i="17"/>
  <c r="G40" i="17"/>
  <c r="G51" i="17"/>
  <c r="E51" i="17" s="1"/>
  <c r="G39" i="17"/>
  <c r="G38" i="17"/>
  <c r="E38" i="17" s="1"/>
  <c r="G31" i="17"/>
  <c r="E31" i="17" s="1"/>
  <c r="G30" i="17"/>
  <c r="E30" i="17" s="1"/>
  <c r="G25" i="17"/>
  <c r="G71" i="16"/>
  <c r="E71" i="16" s="1"/>
  <c r="G70" i="16"/>
  <c r="G85" i="16" s="1"/>
  <c r="G68" i="16"/>
  <c r="G67" i="16"/>
  <c r="G61" i="16"/>
  <c r="E61" i="16" s="1"/>
  <c r="G60" i="16"/>
  <c r="E60" i="16" s="1"/>
  <c r="G57" i="16"/>
  <c r="G51" i="16"/>
  <c r="G50" i="16"/>
  <c r="G49" i="16"/>
  <c r="E49" i="16" s="1"/>
  <c r="G48" i="16"/>
  <c r="G42" i="16"/>
  <c r="E42" i="16" s="1"/>
  <c r="G40" i="16"/>
  <c r="G39" i="16"/>
  <c r="E39" i="16" s="1"/>
  <c r="G30" i="16"/>
  <c r="G31" i="16"/>
  <c r="E31" i="16" s="1"/>
  <c r="G26" i="16"/>
  <c r="P71" i="16"/>
  <c r="P70" i="16"/>
  <c r="P68" i="16"/>
  <c r="E68" i="16" s="1"/>
  <c r="P67" i="16"/>
  <c r="E67" i="16" s="1"/>
  <c r="P61" i="16"/>
  <c r="P60" i="16"/>
  <c r="P57" i="16"/>
  <c r="E57" i="16" s="1"/>
  <c r="P51" i="16"/>
  <c r="P50" i="16"/>
  <c r="P49" i="16"/>
  <c r="P48" i="16"/>
  <c r="P42" i="16"/>
  <c r="P39" i="16"/>
  <c r="P31" i="16"/>
  <c r="P30" i="16"/>
  <c r="E30" i="16" s="1"/>
  <c r="P26" i="16"/>
  <c r="P25" i="16"/>
  <c r="P24" i="16"/>
  <c r="F83" i="16"/>
  <c r="F85" i="16" s="1"/>
  <c r="F82" i="16"/>
  <c r="F71" i="16"/>
  <c r="F70" i="16"/>
  <c r="F68" i="16"/>
  <c r="F67" i="16"/>
  <c r="F61" i="16"/>
  <c r="F60" i="16"/>
  <c r="F57" i="16"/>
  <c r="F51" i="16"/>
  <c r="F50" i="16"/>
  <c r="F49" i="16"/>
  <c r="F48" i="16"/>
  <c r="F26" i="16"/>
  <c r="F42" i="16"/>
  <c r="F40" i="16"/>
  <c r="F39" i="16"/>
  <c r="F31" i="16"/>
  <c r="F30" i="16"/>
  <c r="F25" i="16"/>
  <c r="F24" i="16"/>
  <c r="E39" i="17"/>
  <c r="E50" i="16"/>
  <c r="G25" i="16"/>
  <c r="G24" i="16"/>
  <c r="F93" i="17"/>
  <c r="E57" i="17"/>
  <c r="E24" i="16"/>
  <c r="P106" i="17"/>
  <c r="E61" i="17"/>
  <c r="E22" i="24"/>
  <c r="E47" i="24"/>
  <c r="E40" i="18"/>
  <c r="G106" i="17"/>
  <c r="F115" i="24"/>
  <c r="E77" i="24"/>
  <c r="E26" i="16"/>
  <c r="E51" i="16"/>
  <c r="P85" i="16"/>
  <c r="E75" i="18"/>
  <c r="E51" i="18"/>
  <c r="E62" i="18"/>
  <c r="E48" i="16"/>
  <c r="E25" i="16"/>
  <c r="E70" i="16"/>
  <c r="E85" i="16" l="1"/>
  <c r="E97" i="16"/>
  <c r="G97" i="16"/>
  <c r="G93" i="17"/>
  <c r="P115" i="24"/>
  <c r="G115" i="24"/>
  <c r="P115" i="18"/>
  <c r="E75" i="17"/>
  <c r="E93" i="17" s="1"/>
  <c r="E115" i="18"/>
  <c r="G115" i="18"/>
</calcChain>
</file>

<file path=xl/sharedStrings.xml><?xml version="1.0" encoding="utf-8"?>
<sst xmlns="http://schemas.openxmlformats.org/spreadsheetml/2006/main" count="1483" uniqueCount="341">
  <si>
    <t>Programme Bachelor  1ère année  -   B1
Année 2017 - 2018</t>
  </si>
  <si>
    <t>SEMESTRE 1 (septembre à janvier)</t>
  </si>
  <si>
    <t>SEMESTRE 2 (février à juillet)</t>
  </si>
  <si>
    <t>CODE</t>
  </si>
  <si>
    <t>UNITES D'ENSEIGNEMENT / MODULES</t>
  </si>
  <si>
    <r>
      <t>LE</t>
    </r>
    <r>
      <rPr>
        <b/>
        <vertAlign val="superscript"/>
        <sz val="11"/>
        <color theme="1"/>
        <rFont val="Arial"/>
        <family val="2"/>
      </rPr>
      <t>(1)</t>
    </r>
  </si>
  <si>
    <r>
      <t xml:space="preserve">          Module 
</t>
    </r>
    <r>
      <rPr>
        <b/>
        <i/>
        <sz val="11"/>
        <color theme="1"/>
        <rFont val="Arial"/>
        <family val="2"/>
      </rPr>
      <t>- Socle ou Electif
- et/ou Mutualisable 
- et/ou Complémentaire</t>
    </r>
  </si>
  <si>
    <r>
      <t>TOTAL Heures Module</t>
    </r>
    <r>
      <rPr>
        <b/>
        <sz val="11"/>
        <color rgb="FFFF0000"/>
        <rFont val="Arial"/>
        <family val="2"/>
      </rPr>
      <t>*</t>
    </r>
    <r>
      <rPr>
        <b/>
        <sz val="11"/>
        <color theme="1"/>
        <rFont val="Arial"/>
        <family val="2"/>
      </rPr>
      <t xml:space="preserve">
</t>
    </r>
  </si>
  <si>
    <r>
      <t>TOTAL Crédits</t>
    </r>
    <r>
      <rPr>
        <b/>
        <sz val="11"/>
        <color rgb="FFFF0000"/>
        <rFont val="Arial"/>
        <family val="2"/>
      </rPr>
      <t>*</t>
    </r>
    <r>
      <rPr>
        <b/>
        <sz val="11"/>
        <color theme="1"/>
        <rFont val="Arial"/>
        <family val="2"/>
      </rPr>
      <t xml:space="preserve">
</t>
    </r>
  </si>
  <si>
    <r>
      <t>TOTAL Heures Module
S1</t>
    </r>
    <r>
      <rPr>
        <b/>
        <sz val="10"/>
        <color rgb="FFFF0000"/>
        <rFont val="Arial"/>
        <family val="2"/>
      </rPr>
      <t>*</t>
    </r>
  </si>
  <si>
    <t xml:space="preserve"> Répartition Heures par activités</t>
  </si>
  <si>
    <t>Evaluation</t>
  </si>
  <si>
    <t>Crédits
S1</t>
  </si>
  <si>
    <r>
      <t>TOTAL Heures Module
S2</t>
    </r>
    <r>
      <rPr>
        <b/>
        <sz val="10"/>
        <color rgb="FFFF0000"/>
        <rFont val="Arial"/>
        <family val="2"/>
      </rPr>
      <t>*</t>
    </r>
  </si>
  <si>
    <t>Crédits
S2</t>
  </si>
  <si>
    <r>
      <t>FFP</t>
    </r>
    <r>
      <rPr>
        <b/>
        <vertAlign val="superscript"/>
        <sz val="10"/>
        <color theme="1"/>
        <rFont val="Arial"/>
        <family val="2"/>
      </rPr>
      <t>(2)</t>
    </r>
    <r>
      <rPr>
        <b/>
        <sz val="10"/>
        <color theme="1"/>
        <rFont val="Arial"/>
        <family val="2"/>
      </rPr>
      <t xml:space="preserve">
(cours)</t>
    </r>
  </si>
  <si>
    <r>
      <t>TD</t>
    </r>
    <r>
      <rPr>
        <b/>
        <vertAlign val="superscript"/>
        <sz val="10"/>
        <color theme="1"/>
        <rFont val="Arial"/>
        <family val="2"/>
      </rPr>
      <t>(3)</t>
    </r>
  </si>
  <si>
    <t>Blended Learning</t>
  </si>
  <si>
    <r>
      <t>TE/TI</t>
    </r>
    <r>
      <rPr>
        <b/>
        <vertAlign val="superscript"/>
        <sz val="10"/>
        <color theme="1"/>
        <rFont val="Arial"/>
        <family val="2"/>
      </rPr>
      <t>(4)</t>
    </r>
  </si>
  <si>
    <t xml:space="preserve">Mode Eval.        </t>
  </si>
  <si>
    <t>Nbre Heures</t>
  </si>
  <si>
    <r>
      <t>APP</t>
    </r>
    <r>
      <rPr>
        <b/>
        <vertAlign val="superscript"/>
        <sz val="10"/>
        <color theme="1"/>
        <rFont val="Arial"/>
        <family val="2"/>
      </rPr>
      <t>(3)</t>
    </r>
  </si>
  <si>
    <t>Outils</t>
  </si>
  <si>
    <t>Parcours  socle   DEVOPS</t>
  </si>
  <si>
    <t>UE Learning by doing</t>
  </si>
  <si>
    <t>TPTE100</t>
  </si>
  <si>
    <t>Worshop 1 - Création Gaming</t>
  </si>
  <si>
    <t>FR</t>
  </si>
  <si>
    <t>Complémentaire</t>
  </si>
  <si>
    <t>Elephorm</t>
  </si>
  <si>
    <t>Pitch</t>
  </si>
  <si>
    <t>TPTE136</t>
  </si>
  <si>
    <t>Atelier HEP OnBoarding</t>
  </si>
  <si>
    <t>TPTE200</t>
  </si>
  <si>
    <t>Worshop 2 - Créativité &amp; Innovation / TagCloud :  Humanisme - Citoyenneté - Culture</t>
  </si>
  <si>
    <t>Bloc de compétences n° 1 - Développement d'applications informatiques</t>
  </si>
  <si>
    <t>TPTE215</t>
  </si>
  <si>
    <t xml:space="preserve">Projet transvesal Développement d'une application objet : Utilisation de NAO </t>
  </si>
  <si>
    <t>Socle</t>
  </si>
  <si>
    <t>Soutenance</t>
  </si>
  <si>
    <t xml:space="preserve">UE Apprendre à développer </t>
  </si>
  <si>
    <t>DEVE101</t>
  </si>
  <si>
    <t>Algorithmique (notions de base)</t>
  </si>
  <si>
    <t>mutualisable</t>
  </si>
  <si>
    <t>CC</t>
  </si>
  <si>
    <t xml:space="preserve"> -</t>
  </si>
  <si>
    <t>DEVE102</t>
  </si>
  <si>
    <t>Algorithmique et langage C</t>
  </si>
  <si>
    <t>DEVE203</t>
  </si>
  <si>
    <t>Concepts Objet  / Langage C++</t>
  </si>
  <si>
    <t>DEVE206</t>
  </si>
  <si>
    <t>Langage C++  (Les Fondamentaux)</t>
  </si>
  <si>
    <t>TPTE120</t>
  </si>
  <si>
    <t>Projet transversal Développement d'une application Web</t>
  </si>
  <si>
    <t xml:space="preserve">UE Développement d'applications web </t>
  </si>
  <si>
    <t>DEVE104</t>
  </si>
  <si>
    <t>HTLM5 / CSS3</t>
  </si>
  <si>
    <t>DEVE105</t>
  </si>
  <si>
    <t>PHP et MySQL</t>
  </si>
  <si>
    <t>Bloc de compétences n° 2 - Administration Infrastructure Système &amp; Réseau</t>
  </si>
  <si>
    <t>TPTE121</t>
  </si>
  <si>
    <t>Projet transversal Installation d'une Infrastructure Système sous l'environnement linux ou windows (au choix)</t>
  </si>
  <si>
    <t>MS Academy 
Elephorm</t>
  </si>
  <si>
    <t>TPTE222</t>
  </si>
  <si>
    <t>Projet transversal Installation d'une Infrastructure Réseau</t>
  </si>
  <si>
    <t>MS Academy 
Cisco Academy</t>
  </si>
  <si>
    <t>UE Infrastructure Systèmes et Réseaux</t>
  </si>
  <si>
    <t>SYSE108</t>
  </si>
  <si>
    <t>Env. Windows : Installation et configuration Poste Travail</t>
  </si>
  <si>
    <t>MS Academy</t>
  </si>
  <si>
    <t>SYSE109</t>
  </si>
  <si>
    <t>Env. Linux : Installation et configuration Poste Travail</t>
  </si>
  <si>
    <t>RESE107</t>
  </si>
  <si>
    <t>Reseau ethernet</t>
  </si>
  <si>
    <t>Cisco Academy</t>
  </si>
  <si>
    <t>RESE210</t>
  </si>
  <si>
    <t>Administration réseau Notions (IPV4 -IPV6 - firewalling)</t>
  </si>
  <si>
    <t>Bloc de compétences n° 3 - Gestion des Données</t>
  </si>
  <si>
    <t>UE Bases de Données</t>
  </si>
  <si>
    <t>BDOE111</t>
  </si>
  <si>
    <t xml:space="preserve">Exploitation d'une BD : Langage SQL sous SQL Server </t>
  </si>
  <si>
    <t>BDOE212</t>
  </si>
  <si>
    <t xml:space="preserve">Conception d'une BD : Langage SQL sous SQL Server </t>
  </si>
  <si>
    <t>BDOE213</t>
  </si>
  <si>
    <t>Modélisation d'une BD : Merise</t>
  </si>
  <si>
    <t>BDOE214</t>
  </si>
  <si>
    <t>Modéliser avec le Langage UML / Diagr. Classes</t>
  </si>
  <si>
    <t>Bloc de compétences n° 4 - Méthodes  &amp;  Projet</t>
  </si>
  <si>
    <t>UE Environnement  Juridique &amp; Financier</t>
  </si>
  <si>
    <t>ECOE116</t>
  </si>
  <si>
    <t>Outils de gestion d'une entreprise / Les fondamentaux</t>
  </si>
  <si>
    <t>DRTE217</t>
  </si>
  <si>
    <t>Droit du travail</t>
  </si>
  <si>
    <t>UE Mathématiques pour l'informatique</t>
  </si>
  <si>
    <t>TQGE218</t>
  </si>
  <si>
    <t xml:space="preserve"> Logique, Ensembles, Calculs Booléens</t>
  </si>
  <si>
    <t>TQGE219</t>
  </si>
  <si>
    <t xml:space="preserve"> Suites et Etudes de Fonction</t>
  </si>
  <si>
    <t xml:space="preserve"> - </t>
  </si>
  <si>
    <t>Bloc de compétences n° 5 - Communication</t>
  </si>
  <si>
    <t>UE Anglais</t>
  </si>
  <si>
    <t>LNGE223</t>
  </si>
  <si>
    <t>Méthodologie / compréhension orale et écrite</t>
  </si>
  <si>
    <t>AN</t>
  </si>
  <si>
    <t>Rosetta Stone</t>
  </si>
  <si>
    <t>LNGE224</t>
  </si>
  <si>
    <t>Presse informatique professionnelle</t>
  </si>
  <si>
    <t>UE Communication  &amp; Techniques d'expression</t>
  </si>
  <si>
    <t>COME225</t>
  </si>
  <si>
    <t>Outils de la communication écrite : Structurer son écrit</t>
  </si>
  <si>
    <t>Projet Voltaire</t>
  </si>
  <si>
    <t xml:space="preserve"> Projet Voltaire</t>
  </si>
  <si>
    <t>COME226</t>
  </si>
  <si>
    <t>Communication orale : Exposés thématiques</t>
  </si>
  <si>
    <t>électif/mutualisable</t>
  </si>
  <si>
    <t>Parcours  Professionnel</t>
  </si>
  <si>
    <t>Ateliers  Développement professionnel &amp; Active learning</t>
  </si>
  <si>
    <t>DEPE127</t>
  </si>
  <si>
    <t>Atelier Apprendre à apprendre</t>
  </si>
  <si>
    <t>complémentaire</t>
  </si>
  <si>
    <t xml:space="preserve">  -</t>
  </si>
  <si>
    <t>DEPE228</t>
  </si>
  <si>
    <t>Développement professionnel : Portefeuille de compétences</t>
  </si>
  <si>
    <t>DEPE235</t>
  </si>
  <si>
    <t>Active member / Participation Vie Ecole</t>
  </si>
  <si>
    <t>UE Stage en entreprise</t>
  </si>
  <si>
    <t>TPRE229</t>
  </si>
  <si>
    <t xml:space="preserve"> Rapport d'activité</t>
  </si>
  <si>
    <t>socle</t>
  </si>
  <si>
    <t>dossier</t>
  </si>
  <si>
    <t>TPRE230</t>
  </si>
  <si>
    <t xml:space="preserve"> Soutenance Rapport d'activité</t>
  </si>
  <si>
    <t>soutenance</t>
  </si>
  <si>
    <t>Total Heures/Crédits</t>
  </si>
  <si>
    <t>(option)   Parcours  BTS S.I.O. (Services informatiques aux Organisations)</t>
  </si>
  <si>
    <t xml:space="preserve">UE Préparation Epreuves écrites </t>
  </si>
  <si>
    <t>BTSE131/BTSE231</t>
  </si>
  <si>
    <t>Environnement juridique des services informatiques</t>
  </si>
  <si>
    <t>BTSE132 / BTSE232</t>
  </si>
  <si>
    <t>Environnement managériale et économique des services informatiques</t>
  </si>
  <si>
    <t>UE Méthodes &amp; Techniques informatiques</t>
  </si>
  <si>
    <t xml:space="preserve">BTSE134 </t>
  </si>
  <si>
    <t>Projet PPE 1</t>
  </si>
  <si>
    <t>BTSE235</t>
  </si>
  <si>
    <t xml:space="preserve">Projet PPE 2 </t>
  </si>
  <si>
    <t>Programme Bachelor  2ème année  -   B2
Année 2017 - 2018</t>
  </si>
  <si>
    <t>SEMESTRE 3 (septembre à janvier)</t>
  </si>
  <si>
    <t>SEMESTRE 4 (février à juillet)</t>
  </si>
  <si>
    <r>
      <t>LE</t>
    </r>
    <r>
      <rPr>
        <b/>
        <vertAlign val="superscript"/>
        <sz val="10"/>
        <color theme="1"/>
        <rFont val="Arial"/>
        <family val="2"/>
      </rPr>
      <t>(1)</t>
    </r>
  </si>
  <si>
    <r>
      <t xml:space="preserve">          Module 
</t>
    </r>
    <r>
      <rPr>
        <b/>
        <i/>
        <sz val="10"/>
        <color theme="1"/>
        <rFont val="Arial"/>
        <family val="2"/>
      </rPr>
      <t>- Socle ou Electif
- et/ou Mutualisable 
- et/ou Complémentaire</t>
    </r>
  </si>
  <si>
    <r>
      <t>TOTAL Heures Module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
</t>
    </r>
  </si>
  <si>
    <r>
      <t>TOTAL Crédits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
</t>
    </r>
  </si>
  <si>
    <r>
      <t>TOTAL Heures Module
S3</t>
    </r>
    <r>
      <rPr>
        <b/>
        <sz val="10"/>
        <color rgb="FFFF0000"/>
        <rFont val="Arial"/>
        <family val="2"/>
      </rPr>
      <t>*</t>
    </r>
  </si>
  <si>
    <t>Crédits
S3</t>
  </si>
  <si>
    <r>
      <t>TOTAL Heures Module
S4</t>
    </r>
    <r>
      <rPr>
        <b/>
        <sz val="10"/>
        <color rgb="FFFF0000"/>
        <rFont val="Arial"/>
        <family val="2"/>
      </rPr>
      <t>*</t>
    </r>
  </si>
  <si>
    <t>Crédits
S4</t>
  </si>
  <si>
    <t>TPTE300</t>
  </si>
  <si>
    <t>Worshop 1 - Développement d'une application nomade</t>
  </si>
  <si>
    <t>TPTE400</t>
  </si>
  <si>
    <t xml:space="preserve">Worshop 2 - Créativité &amp; Innovation / TagCloud : Nomade - Humanisme - E-Santé </t>
  </si>
  <si>
    <t>TPTE415</t>
  </si>
  <si>
    <t>Projet transversal Développement d'une application objet C#</t>
  </si>
  <si>
    <t xml:space="preserve">UE Développement  d'applications Objet </t>
  </si>
  <si>
    <t>DEVE316</t>
  </si>
  <si>
    <t xml:space="preserve"> Langage C++ </t>
  </si>
  <si>
    <t>DEVE301</t>
  </si>
  <si>
    <t xml:space="preserve"> Langage C#  - Les fondamentaux</t>
  </si>
  <si>
    <t>DEVE402</t>
  </si>
  <si>
    <t xml:space="preserve"> Langage C#  - Tests Unitaires</t>
  </si>
  <si>
    <t>UE Conception d'IHM web &amp; nomade</t>
  </si>
  <si>
    <t>DEVE318</t>
  </si>
  <si>
    <t xml:space="preserve"> UX   (User eXperience) Design</t>
  </si>
  <si>
    <t>DEVE303</t>
  </si>
  <si>
    <t xml:space="preserve"> Langage JavaScript  - Interface Client Web </t>
  </si>
  <si>
    <t>DEVE304</t>
  </si>
  <si>
    <t xml:space="preserve"> Développement environnement mobile</t>
  </si>
  <si>
    <t>DEVE405</t>
  </si>
  <si>
    <t xml:space="preserve"> PHP Framework Symfony</t>
  </si>
  <si>
    <t>TPTE417</t>
  </si>
  <si>
    <t>Projet transversal Administration d'une infrastructure système &amp; réseau (Environnement Linux ou Windows au choix)</t>
  </si>
  <si>
    <t xml:space="preserve">UE Administration Réseaux </t>
  </si>
  <si>
    <t>RESE306</t>
  </si>
  <si>
    <t xml:space="preserve"> Adm. Poste Clients Gestion Accès</t>
  </si>
  <si>
    <t>RESE407</t>
  </si>
  <si>
    <t xml:space="preserve"> Administration Réseaux</t>
  </si>
  <si>
    <t>RESE409</t>
  </si>
  <si>
    <r>
      <t xml:space="preserve"> Supervision</t>
    </r>
    <r>
      <rPr>
        <sz val="12"/>
        <color rgb="FFFF0000"/>
        <rFont val="Calibri"/>
        <family val="2"/>
        <scheme val="minor"/>
      </rPr>
      <t xml:space="preserve"> </t>
    </r>
  </si>
  <si>
    <t>UE Systèmes</t>
  </si>
  <si>
    <t>SYSE310</t>
  </si>
  <si>
    <t>Administration Linux (Shell)</t>
  </si>
  <si>
    <t>SYSE311</t>
  </si>
  <si>
    <t xml:space="preserve">Services d' Infrastructure </t>
  </si>
  <si>
    <t>SYSE412</t>
  </si>
  <si>
    <t>Active Directory</t>
  </si>
  <si>
    <t>TPTE322</t>
  </si>
  <si>
    <t>Projet transvesal Conception, Exploitation et Administration d'une Base de Données sous SQL Server</t>
  </si>
  <si>
    <t>UE Administration de Bases de données</t>
  </si>
  <si>
    <t>BDOE308</t>
  </si>
  <si>
    <t xml:space="preserve"> Administration sous SQL Server</t>
  </si>
  <si>
    <t>UE Projet S.I. &amp; Recherche opérationnelle</t>
  </si>
  <si>
    <t>PROE313</t>
  </si>
  <si>
    <t>UML  : Diagrammes Use Case et Séquences</t>
  </si>
  <si>
    <t>PROE414</t>
  </si>
  <si>
    <t>Planification d'un Projet</t>
  </si>
  <si>
    <t xml:space="preserve"> MS Academy</t>
  </si>
  <si>
    <t>TQGE421</t>
  </si>
  <si>
    <t>R.O. modélisation :  Graphes et Ordonnancement</t>
  </si>
  <si>
    <t>UE Environnement Economique et Juridique</t>
  </si>
  <si>
    <t>ECOE319</t>
  </si>
  <si>
    <t>Economie d'Entreprise</t>
  </si>
  <si>
    <t>DRTE420</t>
  </si>
  <si>
    <t>Droit des Sociétés et du Numérique</t>
  </si>
  <si>
    <t>LNG423</t>
  </si>
  <si>
    <t xml:space="preserve"> Techn. rédactionnelles professionnelles</t>
  </si>
  <si>
    <t>Rosetta stone</t>
  </si>
  <si>
    <t>LNG424</t>
  </si>
  <si>
    <t xml:space="preserve"> Debate Technology</t>
  </si>
  <si>
    <t>UE Techniques d'Expression et Communication</t>
  </si>
  <si>
    <t>COME426</t>
  </si>
  <si>
    <t xml:space="preserve"> Développer une argumentation</t>
  </si>
  <si>
    <t>COME325</t>
  </si>
  <si>
    <t>Atelier Perfectionnement Langage Ruby on Rail ou Python</t>
  </si>
  <si>
    <t>DEPE428</t>
  </si>
  <si>
    <t>DEPE435</t>
  </si>
  <si>
    <t>TPRE429</t>
  </si>
  <si>
    <t>TPRE430</t>
  </si>
  <si>
    <t>0.5</t>
  </si>
  <si>
    <t>BTSE336/BTSE436</t>
  </si>
  <si>
    <t>Environnement managériale, économique et juridique des services informatiques</t>
  </si>
  <si>
    <t>BTSE337/BTSE437</t>
  </si>
  <si>
    <t>Culture générale et expression</t>
  </si>
  <si>
    <t>BTSE338/BTSE438</t>
  </si>
  <si>
    <t>Préparation Epreuves SIO : Algo/math  +  Epreuve E6 + TEC (BTS Blanc)</t>
  </si>
  <si>
    <t>BTSE339</t>
  </si>
  <si>
    <t>Projet PPE 3</t>
  </si>
  <si>
    <t>BTSE440</t>
  </si>
  <si>
    <t>Projet PPE 4</t>
  </si>
  <si>
    <t>Programme Bachelor 3ème  année (Formation initiale)  -   B3
Année 2017 - 2018</t>
  </si>
  <si>
    <t>SEMESTRE 5 (octobre à février)</t>
  </si>
  <si>
    <t>SEMESTRE 6 (mars à septembre)</t>
  </si>
  <si>
    <r>
      <t>TOTAL Heures Module
S5</t>
    </r>
    <r>
      <rPr>
        <b/>
        <sz val="10"/>
        <color rgb="FFFF0000"/>
        <rFont val="Arial"/>
        <family val="2"/>
      </rPr>
      <t>*</t>
    </r>
  </si>
  <si>
    <t>Crédits
S5</t>
  </si>
  <si>
    <r>
      <t>TOTAL Heures Module
S6</t>
    </r>
    <r>
      <rPr>
        <b/>
        <sz val="10"/>
        <color rgb="FFFF0000"/>
        <rFont val="Arial"/>
        <family val="2"/>
      </rPr>
      <t>*</t>
    </r>
  </si>
  <si>
    <t>Crédits
S6</t>
  </si>
  <si>
    <t>TPTE500</t>
  </si>
  <si>
    <t xml:space="preserve">Worshop 1 -  Hackaton / Développement d'une application objet  </t>
  </si>
  <si>
    <t>Elephorm 
MS Academy</t>
  </si>
  <si>
    <t>TPTE600</t>
  </si>
  <si>
    <t>Worshop 2 - Créativité &amp; Innovation / TagCloud : Sécurité - Professionnalisme - Domotique</t>
  </si>
  <si>
    <t>TPTE511</t>
  </si>
  <si>
    <t>Projet transversal Développement d'une application en langage Java</t>
  </si>
  <si>
    <t xml:space="preserve">UE Développement d'applications Objet </t>
  </si>
  <si>
    <t>DEVE501</t>
  </si>
  <si>
    <t>Langage Java</t>
  </si>
  <si>
    <t>Oracle Academy 
Elephorm</t>
  </si>
  <si>
    <t>DEVE602</t>
  </si>
  <si>
    <t>Intégration continue (Java &amp; Jenkins)</t>
  </si>
  <si>
    <t>DEVE604</t>
  </si>
  <si>
    <t>Langage J2EE</t>
  </si>
  <si>
    <t>TPTE516</t>
  </si>
  <si>
    <t>Projet transversal Administration &amp; Sécurité d'une Infrastructure</t>
  </si>
  <si>
    <t>UE  Réseaux &amp; Systèmes</t>
  </si>
  <si>
    <t>DEVE507</t>
  </si>
  <si>
    <t xml:space="preserve"> IP, Techno. et Services réseaux sans fil</t>
  </si>
  <si>
    <t>DEVE539</t>
  </si>
  <si>
    <t>Sécurité Système et Réseaux - les fondamentaux</t>
  </si>
  <si>
    <t>DEVE640</t>
  </si>
  <si>
    <t>Administration sous windows  : automatisation des tâches</t>
  </si>
  <si>
    <t>TPTE621</t>
  </si>
  <si>
    <t>Projet transversal Développement &amp; Admnistration d'une  BD 
sous Oracle</t>
  </si>
  <si>
    <t>Oracle Academy</t>
  </si>
  <si>
    <t>UE SGBD  Oracle</t>
  </si>
  <si>
    <t>BDOE505</t>
  </si>
  <si>
    <t>Conception et exploitation d'une BD</t>
  </si>
  <si>
    <t>BDOE606</t>
  </si>
  <si>
    <t>Administration d'une BD</t>
  </si>
  <si>
    <t>PROE509</t>
  </si>
  <si>
    <t>UML / Autres diagrammes + Utilisation AGL</t>
  </si>
  <si>
    <t>PROE510</t>
  </si>
  <si>
    <t>Gestion de Projet via ITIL</t>
  </si>
  <si>
    <t>TQGE625</t>
  </si>
  <si>
    <t>R.O. : Programmation linéaire</t>
  </si>
  <si>
    <t xml:space="preserve">UE Environnement  Juridique &amp; Financier </t>
  </si>
  <si>
    <t>DRTE522</t>
  </si>
  <si>
    <t>Droit de l'Internet</t>
  </si>
  <si>
    <t>FINE624</t>
  </si>
  <si>
    <t>Finance / Business Plan</t>
  </si>
  <si>
    <t>Action on line</t>
  </si>
  <si>
    <t>LNGE627</t>
  </si>
  <si>
    <t>Case Study (usual English)</t>
  </si>
  <si>
    <t>LNGE628</t>
  </si>
  <si>
    <t>Case Study (technical English)</t>
  </si>
  <si>
    <t>COME629</t>
  </si>
  <si>
    <t>Techniques rédactionnelles professionnelles</t>
  </si>
  <si>
    <t>COME630</t>
  </si>
  <si>
    <t>Communication professionnelle</t>
  </si>
  <si>
    <t>Parcours  Métier</t>
  </si>
  <si>
    <t>Bloc de compétences n° 6  -  Conception de Solutions d'infrastructures</t>
  </si>
  <si>
    <t>TPTE615</t>
  </si>
  <si>
    <t>Projet transversal Conception, développement et intégration d'une Solution d'Infrastructure - (Kcréa)</t>
  </si>
  <si>
    <t>Cisco Academy 
MS Academy</t>
  </si>
  <si>
    <t>UE Gestion et Performance de solution d'infrastructure</t>
  </si>
  <si>
    <t>RESE631</t>
  </si>
  <si>
    <t>Conception et optimisation d'une architecture réseaux</t>
  </si>
  <si>
    <t>RESE613</t>
  </si>
  <si>
    <t xml:space="preserve">Haute Disponibilité  </t>
  </si>
  <si>
    <t>RESE612</t>
  </si>
  <si>
    <t xml:space="preserve">Routage dynamique : env. et protocoles  </t>
  </si>
  <si>
    <t>Bloc de compétences n° 7 - Conception de Solutions applicatives</t>
  </si>
  <si>
    <t>TPTE620</t>
  </si>
  <si>
    <t>Projet transversal Conception, développement et intégration d'une Solution Applicative - (Kcréa)</t>
  </si>
  <si>
    <t>UE Conception et Développement S.I.</t>
  </si>
  <si>
    <t>DEVE617</t>
  </si>
  <si>
    <t>Design Pattern (Java)</t>
  </si>
  <si>
    <t>DEVE618</t>
  </si>
  <si>
    <t>Mapping Objet Relationnel (ORM/Java)</t>
  </si>
  <si>
    <t>DEVE619</t>
  </si>
  <si>
    <t xml:space="preserve">Architecture logicielle  </t>
  </si>
  <si>
    <t>Parcours  Complémentaire (au choix)</t>
  </si>
  <si>
    <t>UE Sécurité Informatique</t>
  </si>
  <si>
    <t>SYSE634</t>
  </si>
  <si>
    <t>Sécurité des applications et services Web</t>
  </si>
  <si>
    <t>SYSE635</t>
  </si>
  <si>
    <t>Ethical Hacking</t>
  </si>
  <si>
    <t>UE Virtualisation</t>
  </si>
  <si>
    <t>RESE608</t>
  </si>
  <si>
    <t>Stratégie &amp; Outils de virtualisation : Docker et VMWare</t>
  </si>
  <si>
    <t>RESE614</t>
  </si>
  <si>
    <t>Scripting pour la Virtualisation</t>
  </si>
  <si>
    <t xml:space="preserve">UE Données &amp; Objets Connectés </t>
  </si>
  <si>
    <t>BDOE636</t>
  </si>
  <si>
    <t>Objets connectés et l'Internet des Objets (les fondamentaux)</t>
  </si>
  <si>
    <t>SYSE637</t>
  </si>
  <si>
    <t>Prototypage d'un objet connecté</t>
  </si>
  <si>
    <t>DEPE638</t>
  </si>
  <si>
    <t>TPRE632</t>
  </si>
  <si>
    <t>TPRE633</t>
  </si>
  <si>
    <t>Programme Bachelor 3ème  année (Formation par alternance)  -   B3
Année 2017 - 2018</t>
  </si>
  <si>
    <t>Piratage Ethique</t>
  </si>
  <si>
    <t>Rapport d'activité</t>
  </si>
  <si>
    <t>Suivi Mission en alternance &amp; Soutenance Rapport d'activité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</si>
</sst>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/>
      <diagonal/>
    </border>
    <border>
      <left style="thin">
        <color auto="1"/>
      </left>
      <right style="thick">
        <color indexed="64"/>
      </right>
      <top/>
      <bottom/>
      <diagonal/>
    </border>
    <border>
      <left style="thin">
        <color auto="1"/>
      </left>
      <right style="thick">
        <color indexed="64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9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8" fillId="2" borderId="13" xfId="0" applyFont="1" applyFill="1" applyBorder="1"/>
    <xf numFmtId="0" fontId="8" fillId="2" borderId="0" xfId="0" applyFont="1" applyFill="1"/>
    <xf numFmtId="0" fontId="2" fillId="2" borderId="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24" xfId="0" applyFont="1" applyFill="1" applyBorder="1"/>
    <xf numFmtId="0" fontId="3" fillId="4" borderId="4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vertical="center"/>
    </xf>
    <xf numFmtId="0" fontId="3" fillId="4" borderId="29" xfId="0" applyFont="1" applyFill="1" applyBorder="1" applyAlignment="1">
      <alignment horizontal="right" vertical="center"/>
    </xf>
    <xf numFmtId="0" fontId="3" fillId="4" borderId="31" xfId="0" applyFont="1" applyFill="1" applyBorder="1" applyAlignment="1">
      <alignment horizontal="right" vertical="center"/>
    </xf>
    <xf numFmtId="0" fontId="2" fillId="4" borderId="32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10" fillId="8" borderId="13" xfId="0" applyFont="1" applyFill="1" applyBorder="1" applyAlignment="1">
      <alignment vertical="center"/>
    </xf>
    <xf numFmtId="0" fontId="2" fillId="4" borderId="24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 wrapText="1"/>
    </xf>
    <xf numFmtId="0" fontId="3" fillId="4" borderId="76" xfId="0" applyFont="1" applyFill="1" applyBorder="1" applyAlignment="1">
      <alignment horizontal="center" vertical="center" wrapText="1"/>
    </xf>
    <xf numFmtId="0" fontId="3" fillId="4" borderId="76" xfId="0" applyFont="1" applyFill="1" applyBorder="1" applyAlignment="1">
      <alignment horizontal="left" vertical="center" wrapText="1"/>
    </xf>
    <xf numFmtId="0" fontId="3" fillId="4" borderId="77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2" borderId="77" xfId="0" applyFont="1" applyFill="1" applyBorder="1" applyAlignment="1">
      <alignment vertical="center"/>
    </xf>
    <xf numFmtId="0" fontId="3" fillId="12" borderId="76" xfId="0" applyFont="1" applyFill="1" applyBorder="1" applyAlignment="1">
      <alignment horizontal="center" vertical="center"/>
    </xf>
    <xf numFmtId="0" fontId="3" fillId="12" borderId="76" xfId="0" applyFont="1" applyFill="1" applyBorder="1" applyAlignment="1">
      <alignment horizontal="center" vertical="center" wrapText="1"/>
    </xf>
    <xf numFmtId="0" fontId="3" fillId="12" borderId="77" xfId="0" applyFont="1" applyFill="1" applyBorder="1" applyAlignment="1">
      <alignment horizontal="center" vertical="center" wrapText="1"/>
    </xf>
    <xf numFmtId="0" fontId="3" fillId="12" borderId="78" xfId="0" applyFont="1" applyFill="1" applyBorder="1" applyAlignment="1">
      <alignment horizontal="center" vertical="center"/>
    </xf>
    <xf numFmtId="0" fontId="2" fillId="12" borderId="79" xfId="0" applyFont="1" applyFill="1" applyBorder="1" applyAlignment="1">
      <alignment horizontal="center" vertical="center"/>
    </xf>
    <xf numFmtId="0" fontId="2" fillId="12" borderId="80" xfId="0" applyFont="1" applyFill="1" applyBorder="1" applyAlignment="1">
      <alignment horizontal="center" vertical="center"/>
    </xf>
    <xf numFmtId="0" fontId="2" fillId="12" borderId="81" xfId="0" applyFont="1" applyFill="1" applyBorder="1" applyAlignment="1">
      <alignment horizontal="center" vertical="center"/>
    </xf>
    <xf numFmtId="0" fontId="3" fillId="12" borderId="79" xfId="0" applyFont="1" applyFill="1" applyBorder="1" applyAlignment="1">
      <alignment horizontal="center" vertical="center"/>
    </xf>
    <xf numFmtId="0" fontId="3" fillId="12" borderId="81" xfId="0" applyFont="1" applyFill="1" applyBorder="1" applyAlignment="1">
      <alignment horizontal="center" vertical="center"/>
    </xf>
    <xf numFmtId="0" fontId="2" fillId="12" borderId="82" xfId="0" applyFont="1" applyFill="1" applyBorder="1" applyAlignment="1">
      <alignment horizontal="center" vertical="center"/>
    </xf>
    <xf numFmtId="0" fontId="3" fillId="12" borderId="83" xfId="0" applyFont="1" applyFill="1" applyBorder="1" applyAlignment="1">
      <alignment horizontal="center" vertical="center"/>
    </xf>
    <xf numFmtId="0" fontId="2" fillId="12" borderId="76" xfId="0" applyFont="1" applyFill="1" applyBorder="1" applyAlignment="1">
      <alignment horizontal="center" vertical="center"/>
    </xf>
    <xf numFmtId="0" fontId="18" fillId="12" borderId="76" xfId="0" applyFont="1" applyFill="1" applyBorder="1" applyAlignment="1">
      <alignment horizontal="left" vertical="center"/>
    </xf>
    <xf numFmtId="0" fontId="13" fillId="9" borderId="37" xfId="0" applyFont="1" applyFill="1" applyBorder="1" applyAlignment="1">
      <alignment horizontal="center" vertical="center"/>
    </xf>
    <xf numFmtId="0" fontId="17" fillId="9" borderId="36" xfId="0" applyFont="1" applyFill="1" applyBorder="1" applyAlignment="1">
      <alignment horizontal="center" vertical="center"/>
    </xf>
    <xf numFmtId="0" fontId="17" fillId="9" borderId="62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7" fillId="9" borderId="47" xfId="0" applyFont="1" applyFill="1" applyBorder="1" applyAlignment="1">
      <alignment horizontal="center" vertical="center"/>
    </xf>
    <xf numFmtId="0" fontId="17" fillId="9" borderId="37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29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left" vertical="center"/>
    </xf>
    <xf numFmtId="0" fontId="10" fillId="9" borderId="37" xfId="0" applyFont="1" applyFill="1" applyBorder="1" applyAlignment="1">
      <alignment horizontal="left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left" vertical="center"/>
    </xf>
    <xf numFmtId="0" fontId="10" fillId="9" borderId="29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31" xfId="0" applyFont="1" applyFill="1" applyBorder="1" applyAlignment="1">
      <alignment horizontal="center" vertical="center" wrapText="1"/>
    </xf>
    <xf numFmtId="0" fontId="10" fillId="9" borderId="35" xfId="0" applyFont="1" applyFill="1" applyBorder="1" applyAlignment="1">
      <alignment horizontal="center" vertical="center" wrapText="1"/>
    </xf>
    <xf numFmtId="0" fontId="3" fillId="13" borderId="37" xfId="0" applyFont="1" applyFill="1" applyBorder="1" applyAlignment="1">
      <alignment vertical="center"/>
    </xf>
    <xf numFmtId="0" fontId="3" fillId="13" borderId="37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1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62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3" fillId="13" borderId="47" xfId="0" applyFont="1" applyFill="1" applyBorder="1" applyAlignment="1">
      <alignment horizontal="center" vertical="center"/>
    </xf>
    <xf numFmtId="0" fontId="3" fillId="13" borderId="50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/>
    </xf>
    <xf numFmtId="0" fontId="10" fillId="7" borderId="4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10" fillId="7" borderId="27" xfId="0" applyNumberFormat="1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64" xfId="0" applyFont="1" applyFill="1" applyBorder="1" applyAlignment="1">
      <alignment horizontal="center" vertical="center"/>
    </xf>
    <xf numFmtId="0" fontId="10" fillId="15" borderId="50" xfId="0" applyFont="1" applyFill="1" applyBorder="1" applyAlignment="1">
      <alignment horizontal="center" vertical="center"/>
    </xf>
    <xf numFmtId="0" fontId="10" fillId="15" borderId="36" xfId="0" applyFont="1" applyFill="1" applyBorder="1" applyAlignment="1">
      <alignment horizontal="center" vertical="center"/>
    </xf>
    <xf numFmtId="0" fontId="10" fillId="15" borderId="62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7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27" xfId="0" applyFont="1" applyFill="1" applyBorder="1" applyAlignment="1">
      <alignment horizontal="center" vertical="center"/>
    </xf>
    <xf numFmtId="0" fontId="10" fillId="15" borderId="29" xfId="0" applyFont="1" applyFill="1" applyBorder="1" applyAlignment="1">
      <alignment horizontal="center" vertical="center"/>
    </xf>
    <xf numFmtId="0" fontId="10" fillId="15" borderId="10" xfId="0" applyFont="1" applyFill="1" applyBorder="1" applyAlignment="1">
      <alignment horizontal="center" vertical="center"/>
    </xf>
    <xf numFmtId="0" fontId="10" fillId="15" borderId="26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vertical="center"/>
    </xf>
    <xf numFmtId="0" fontId="3" fillId="13" borderId="62" xfId="0" applyFont="1" applyFill="1" applyBorder="1" applyAlignment="1">
      <alignment horizontal="center" vertical="center"/>
    </xf>
    <xf numFmtId="0" fontId="11" fillId="15" borderId="55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0" fillId="15" borderId="28" xfId="0" applyFont="1" applyFill="1" applyBorder="1" applyAlignment="1">
      <alignment horizontal="center" vertical="center"/>
    </xf>
    <xf numFmtId="0" fontId="10" fillId="15" borderId="32" xfId="0" applyFont="1" applyFill="1" applyBorder="1" applyAlignment="1">
      <alignment horizontal="center" vertical="center"/>
    </xf>
    <xf numFmtId="0" fontId="11" fillId="15" borderId="51" xfId="0" applyFont="1" applyFill="1" applyBorder="1" applyAlignment="1">
      <alignment horizontal="center" vertical="center"/>
    </xf>
    <xf numFmtId="0" fontId="11" fillId="15" borderId="67" xfId="0" applyFont="1" applyFill="1" applyBorder="1" applyAlignment="1">
      <alignment horizontal="center" vertical="center"/>
    </xf>
    <xf numFmtId="0" fontId="10" fillId="15" borderId="30" xfId="0" applyFont="1" applyFill="1" applyBorder="1" applyAlignment="1">
      <alignment horizontal="center" vertical="center"/>
    </xf>
    <xf numFmtId="0" fontId="10" fillId="15" borderId="65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11" fillId="7" borderId="63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/>
    </xf>
    <xf numFmtId="0" fontId="10" fillId="15" borderId="23" xfId="0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11" fillId="7" borderId="61" xfId="0" applyFont="1" applyFill="1" applyBorder="1" applyAlignment="1">
      <alignment horizontal="center" vertical="center"/>
    </xf>
    <xf numFmtId="0" fontId="11" fillId="15" borderId="50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0" fillId="13" borderId="9" xfId="0" applyFill="1" applyBorder="1"/>
    <xf numFmtId="0" fontId="20" fillId="4" borderId="54" xfId="0" applyFont="1" applyFill="1" applyBorder="1" applyAlignment="1">
      <alignment horizontal="center" vertical="center"/>
    </xf>
    <xf numFmtId="0" fontId="10" fillId="16" borderId="14" xfId="0" applyFont="1" applyFill="1" applyBorder="1"/>
    <xf numFmtId="0" fontId="3" fillId="16" borderId="14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3" fillId="16" borderId="87" xfId="0" applyFont="1" applyFill="1" applyBorder="1" applyAlignment="1">
      <alignment horizontal="center" vertical="center"/>
    </xf>
    <xf numFmtId="0" fontId="3" fillId="16" borderId="59" xfId="0" applyFont="1" applyFill="1" applyBorder="1" applyAlignment="1">
      <alignment horizontal="center" vertical="center"/>
    </xf>
    <xf numFmtId="0" fontId="3" fillId="16" borderId="88" xfId="0" applyFont="1" applyFill="1" applyBorder="1" applyAlignment="1">
      <alignment horizontal="center" vertical="center"/>
    </xf>
    <xf numFmtId="0" fontId="3" fillId="16" borderId="60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vertical="center"/>
    </xf>
    <xf numFmtId="0" fontId="2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3" fillId="3" borderId="63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10" fillId="9" borderId="9" xfId="0" applyFont="1" applyFill="1" applyBorder="1"/>
    <xf numFmtId="0" fontId="13" fillId="9" borderId="9" xfId="0" applyFont="1" applyFill="1" applyBorder="1" applyAlignment="1">
      <alignment horizontal="center" vertical="center"/>
    </xf>
    <xf numFmtId="0" fontId="17" fillId="9" borderId="61" xfId="0" applyFont="1" applyFill="1" applyBorder="1" applyAlignment="1">
      <alignment horizontal="center" vertical="center"/>
    </xf>
    <xf numFmtId="0" fontId="17" fillId="9" borderId="50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left" vertical="center"/>
    </xf>
    <xf numFmtId="0" fontId="10" fillId="8" borderId="29" xfId="0" applyFont="1" applyFill="1" applyBorder="1"/>
    <xf numFmtId="0" fontId="10" fillId="8" borderId="29" xfId="0" applyFont="1" applyFill="1" applyBorder="1" applyAlignment="1">
      <alignment horizontal="center" vertical="center" wrapText="1"/>
    </xf>
    <xf numFmtId="0" fontId="10" fillId="8" borderId="13" xfId="0" applyFont="1" applyFill="1" applyBorder="1"/>
    <xf numFmtId="0" fontId="10" fillId="8" borderId="13" xfId="0" applyFont="1" applyFill="1" applyBorder="1" applyAlignment="1">
      <alignment horizontal="center" vertical="center"/>
    </xf>
    <xf numFmtId="0" fontId="13" fillId="8" borderId="48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0" fontId="17" fillId="8" borderId="49" xfId="0" applyFont="1" applyFill="1" applyBorder="1" applyAlignment="1">
      <alignment horizontal="center" vertical="center"/>
    </xf>
    <xf numFmtId="0" fontId="13" fillId="8" borderId="51" xfId="0" applyFont="1" applyFill="1" applyBorder="1" applyAlignment="1">
      <alignment horizontal="center" vertical="center"/>
    </xf>
    <xf numFmtId="0" fontId="17" fillId="8" borderId="64" xfId="0" applyFont="1" applyFill="1" applyBorder="1" applyAlignment="1">
      <alignment horizontal="center" vertical="center"/>
    </xf>
    <xf numFmtId="0" fontId="13" fillId="8" borderId="63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3" fillId="8" borderId="6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right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64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vertical="center"/>
    </xf>
    <xf numFmtId="0" fontId="21" fillId="17" borderId="25" xfId="0" applyFont="1" applyFill="1" applyBorder="1" applyAlignment="1">
      <alignment vertical="center"/>
    </xf>
    <xf numFmtId="0" fontId="22" fillId="17" borderId="33" xfId="0" applyFont="1" applyFill="1" applyBorder="1" applyAlignment="1">
      <alignment horizontal="right" vertical="center"/>
    </xf>
    <xf numFmtId="0" fontId="22" fillId="17" borderId="33" xfId="0" applyFont="1" applyFill="1" applyBorder="1" applyAlignment="1">
      <alignment horizontal="center" vertical="center"/>
    </xf>
    <xf numFmtId="0" fontId="22" fillId="17" borderId="17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vertical="center"/>
    </xf>
    <xf numFmtId="0" fontId="10" fillId="4" borderId="29" xfId="0" applyFont="1" applyFill="1" applyBorder="1" applyAlignment="1">
      <alignment horizontal="left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1" fillId="4" borderId="48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right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20" fillId="4" borderId="24" xfId="0" applyFont="1" applyFill="1" applyBorder="1" applyAlignment="1">
      <alignment horizontal="center" vertical="center"/>
    </xf>
    <xf numFmtId="0" fontId="3" fillId="5" borderId="78" xfId="0" applyFont="1" applyFill="1" applyBorder="1" applyAlignment="1">
      <alignment horizontal="center" vertical="center" wrapText="1"/>
    </xf>
    <xf numFmtId="0" fontId="2" fillId="5" borderId="79" xfId="0" applyFont="1" applyFill="1" applyBorder="1" applyAlignment="1">
      <alignment horizontal="center" vertical="center" wrapText="1"/>
    </xf>
    <xf numFmtId="0" fontId="2" fillId="5" borderId="80" xfId="0" applyFont="1" applyFill="1" applyBorder="1" applyAlignment="1">
      <alignment horizontal="center" vertical="center" wrapText="1"/>
    </xf>
    <xf numFmtId="0" fontId="2" fillId="5" borderId="80" xfId="0" applyFont="1" applyFill="1" applyBorder="1" applyAlignment="1">
      <alignment horizontal="center" vertical="center"/>
    </xf>
    <xf numFmtId="0" fontId="2" fillId="5" borderId="81" xfId="0" applyFont="1" applyFill="1" applyBorder="1" applyAlignment="1">
      <alignment horizontal="center" vertical="center" wrapText="1"/>
    </xf>
    <xf numFmtId="0" fontId="3" fillId="5" borderId="82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2" fillId="18" borderId="10" xfId="0" applyFont="1" applyFill="1" applyBorder="1" applyAlignment="1">
      <alignment horizontal="center" vertical="center" wrapText="1"/>
    </xf>
    <xf numFmtId="0" fontId="2" fillId="18" borderId="26" xfId="0" applyFont="1" applyFill="1" applyBorder="1" applyAlignment="1">
      <alignment horizontal="center" vertical="center" wrapText="1"/>
    </xf>
    <xf numFmtId="0" fontId="2" fillId="18" borderId="11" xfId="0" applyFont="1" applyFill="1" applyBorder="1" applyAlignment="1">
      <alignment horizontal="center" vertical="center" wrapText="1"/>
    </xf>
    <xf numFmtId="0" fontId="3" fillId="18" borderId="83" xfId="0" applyFont="1" applyFill="1" applyBorder="1" applyAlignment="1">
      <alignment horizontal="center" vertical="center" wrapText="1"/>
    </xf>
    <xf numFmtId="0" fontId="2" fillId="18" borderId="79" xfId="0" applyFont="1" applyFill="1" applyBorder="1" applyAlignment="1">
      <alignment horizontal="center" vertical="center" wrapText="1"/>
    </xf>
    <xf numFmtId="0" fontId="2" fillId="18" borderId="80" xfId="0" applyFont="1" applyFill="1" applyBorder="1" applyAlignment="1">
      <alignment horizontal="center" vertical="center" wrapText="1"/>
    </xf>
    <xf numFmtId="0" fontId="2" fillId="18" borderId="81" xfId="0" applyFont="1" applyFill="1" applyBorder="1" applyAlignment="1">
      <alignment horizontal="center" vertical="center" wrapText="1"/>
    </xf>
    <xf numFmtId="0" fontId="25" fillId="4" borderId="77" xfId="0" applyFont="1" applyFill="1" applyBorder="1" applyAlignment="1">
      <alignment horizontal="center" vertical="center"/>
    </xf>
    <xf numFmtId="0" fontId="25" fillId="4" borderId="86" xfId="0" applyFont="1" applyFill="1" applyBorder="1" applyAlignment="1">
      <alignment horizontal="center" vertical="center"/>
    </xf>
    <xf numFmtId="0" fontId="11" fillId="13" borderId="37" xfId="0" applyFont="1" applyFill="1" applyBorder="1"/>
    <xf numFmtId="0" fontId="10" fillId="14" borderId="15" xfId="0" applyFont="1" applyFill="1" applyBorder="1"/>
    <xf numFmtId="0" fontId="10" fillId="14" borderId="17" xfId="0" applyFont="1" applyFill="1" applyBorder="1"/>
    <xf numFmtId="0" fontId="11" fillId="9" borderId="29" xfId="0" applyFont="1" applyFill="1" applyBorder="1" applyAlignment="1">
      <alignment horizontal="left" vertical="center"/>
    </xf>
    <xf numFmtId="0" fontId="11" fillId="9" borderId="29" xfId="0" applyFont="1" applyFill="1" applyBorder="1" applyAlignment="1">
      <alignment horizontal="center" vertical="center" wrapText="1"/>
    </xf>
    <xf numFmtId="0" fontId="2" fillId="13" borderId="24" xfId="0" applyFont="1" applyFill="1" applyBorder="1" applyAlignment="1">
      <alignment horizontal="center" vertical="center"/>
    </xf>
    <xf numFmtId="0" fontId="10" fillId="13" borderId="58" xfId="0" applyFont="1" applyFill="1" applyBorder="1" applyAlignment="1">
      <alignment horizontal="center" vertical="center"/>
    </xf>
    <xf numFmtId="0" fontId="10" fillId="13" borderId="52" xfId="0" applyFont="1" applyFill="1" applyBorder="1" applyAlignment="1">
      <alignment horizontal="center" vertical="center"/>
    </xf>
    <xf numFmtId="0" fontId="10" fillId="13" borderId="54" xfId="0" applyFont="1" applyFill="1" applyBorder="1" applyAlignment="1">
      <alignment horizontal="center" vertical="center"/>
    </xf>
    <xf numFmtId="0" fontId="10" fillId="13" borderId="18" xfId="0" applyFont="1" applyFill="1" applyBorder="1"/>
    <xf numFmtId="0" fontId="11" fillId="13" borderId="14" xfId="0" applyFont="1" applyFill="1" applyBorder="1"/>
    <xf numFmtId="0" fontId="3" fillId="13" borderId="14" xfId="0" applyFont="1" applyFill="1" applyBorder="1" applyAlignment="1">
      <alignment vertical="center"/>
    </xf>
    <xf numFmtId="0" fontId="3" fillId="13" borderId="14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10" fillId="14" borderId="24" xfId="0" applyFont="1" applyFill="1" applyBorder="1"/>
    <xf numFmtId="0" fontId="10" fillId="14" borderId="89" xfId="0" applyFont="1" applyFill="1" applyBorder="1"/>
    <xf numFmtId="0" fontId="10" fillId="14" borderId="24" xfId="0" applyFont="1" applyFill="1" applyBorder="1" applyAlignment="1">
      <alignment horizontal="center" vertical="center"/>
    </xf>
    <xf numFmtId="0" fontId="11" fillId="14" borderId="24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/>
    </xf>
    <xf numFmtId="0" fontId="10" fillId="7" borderId="58" xfId="0" applyFont="1" applyFill="1" applyBorder="1" applyAlignment="1">
      <alignment horizontal="center" vertical="center"/>
    </xf>
    <xf numFmtId="0" fontId="10" fillId="7" borderId="52" xfId="0" applyFont="1" applyFill="1" applyBorder="1" applyAlignment="1">
      <alignment horizontal="center" vertical="center"/>
    </xf>
    <xf numFmtId="0" fontId="10" fillId="7" borderId="54" xfId="0" applyFont="1" applyFill="1" applyBorder="1" applyAlignment="1">
      <alignment horizontal="center" vertical="center"/>
    </xf>
    <xf numFmtId="0" fontId="10" fillId="7" borderId="44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10" fillId="15" borderId="58" xfId="0" applyFont="1" applyFill="1" applyBorder="1" applyAlignment="1">
      <alignment horizontal="center" vertical="center"/>
    </xf>
    <xf numFmtId="0" fontId="10" fillId="15" borderId="52" xfId="0" applyFont="1" applyFill="1" applyBorder="1" applyAlignment="1">
      <alignment horizontal="center" vertical="center"/>
    </xf>
    <xf numFmtId="0" fontId="10" fillId="15" borderId="54" xfId="0" applyFont="1" applyFill="1" applyBorder="1" applyAlignment="1">
      <alignment horizontal="center" vertical="center"/>
    </xf>
    <xf numFmtId="0" fontId="10" fillId="15" borderId="24" xfId="0" applyFont="1" applyFill="1" applyBorder="1" applyAlignment="1">
      <alignment horizontal="center" vertical="center"/>
    </xf>
    <xf numFmtId="0" fontId="11" fillId="7" borderId="9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65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vertical="center"/>
    </xf>
    <xf numFmtId="0" fontId="11" fillId="9" borderId="68" xfId="0" applyFont="1" applyFill="1" applyBorder="1" applyAlignment="1">
      <alignment horizontal="left" vertical="center"/>
    </xf>
    <xf numFmtId="0" fontId="10" fillId="9" borderId="68" xfId="0" applyFont="1" applyFill="1" applyBorder="1" applyAlignment="1">
      <alignment horizontal="center" vertical="center"/>
    </xf>
    <xf numFmtId="0" fontId="10" fillId="9" borderId="68" xfId="0" applyFont="1" applyFill="1" applyBorder="1" applyAlignment="1">
      <alignment horizontal="center" vertical="center" wrapText="1"/>
    </xf>
    <xf numFmtId="0" fontId="11" fillId="9" borderId="68" xfId="0" applyFont="1" applyFill="1" applyBorder="1" applyAlignment="1">
      <alignment horizontal="center" vertical="center" wrapText="1"/>
    </xf>
    <xf numFmtId="0" fontId="10" fillId="9" borderId="71" xfId="0" applyFont="1" applyFill="1" applyBorder="1" applyAlignment="1">
      <alignment horizontal="center" vertical="center" wrapText="1"/>
    </xf>
    <xf numFmtId="0" fontId="11" fillId="9" borderId="72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7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/>
    </xf>
    <xf numFmtId="0" fontId="10" fillId="9" borderId="74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11" fillId="13" borderId="68" xfId="0" applyFont="1" applyFill="1" applyBorder="1"/>
    <xf numFmtId="0" fontId="3" fillId="13" borderId="68" xfId="0" applyFont="1" applyFill="1" applyBorder="1" applyAlignment="1">
      <alignment vertical="center"/>
    </xf>
    <xf numFmtId="0" fontId="3" fillId="13" borderId="68" xfId="0" applyFont="1" applyFill="1" applyBorder="1" applyAlignment="1">
      <alignment horizontal="center" vertical="center"/>
    </xf>
    <xf numFmtId="0" fontId="3" fillId="13" borderId="71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13" borderId="74" xfId="0" applyFont="1" applyFill="1" applyBorder="1" applyAlignment="1">
      <alignment horizontal="center" vertical="center"/>
    </xf>
    <xf numFmtId="0" fontId="3" fillId="13" borderId="75" xfId="0" applyFont="1" applyFill="1" applyBorder="1" applyAlignment="1">
      <alignment horizontal="center" vertical="center"/>
    </xf>
    <xf numFmtId="0" fontId="10" fillId="14" borderId="21" xfId="0" applyFont="1" applyFill="1" applyBorder="1"/>
    <xf numFmtId="0" fontId="11" fillId="14" borderId="32" xfId="0" applyFont="1" applyFill="1" applyBorder="1" applyAlignment="1">
      <alignment horizontal="center" vertical="center"/>
    </xf>
    <xf numFmtId="0" fontId="11" fillId="13" borderId="68" xfId="0" applyFont="1" applyFill="1" applyBorder="1" applyAlignment="1">
      <alignment vertical="center"/>
    </xf>
    <xf numFmtId="0" fontId="10" fillId="13" borderId="7" xfId="0" applyFont="1" applyFill="1" applyBorder="1" applyAlignment="1">
      <alignment horizontal="center" vertical="center"/>
    </xf>
    <xf numFmtId="0" fontId="10" fillId="13" borderId="73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3" borderId="74" xfId="0" applyFont="1" applyFill="1" applyBorder="1" applyAlignment="1">
      <alignment horizontal="center" vertical="center"/>
    </xf>
    <xf numFmtId="0" fontId="10" fillId="13" borderId="75" xfId="0" applyFont="1" applyFill="1" applyBorder="1" applyAlignment="1">
      <alignment horizontal="center" vertical="center"/>
    </xf>
    <xf numFmtId="0" fontId="10" fillId="13" borderId="68" xfId="0" applyFont="1" applyFill="1" applyBorder="1" applyAlignment="1">
      <alignment horizontal="center" vertical="center"/>
    </xf>
    <xf numFmtId="0" fontId="10" fillId="14" borderId="89" xfId="0" applyFont="1" applyFill="1" applyBorder="1" applyAlignment="1">
      <alignment horizontal="left" vertical="center" wrapText="1"/>
    </xf>
    <xf numFmtId="0" fontId="2" fillId="14" borderId="24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vertical="center"/>
    </xf>
    <xf numFmtId="0" fontId="3" fillId="13" borderId="24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3" fillId="13" borderId="54" xfId="0" applyFont="1" applyFill="1" applyBorder="1" applyAlignment="1">
      <alignment horizontal="center" vertical="center"/>
    </xf>
    <xf numFmtId="0" fontId="3" fillId="13" borderId="44" xfId="0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wrapText="1"/>
    </xf>
    <xf numFmtId="0" fontId="11" fillId="7" borderId="87" xfId="0" applyFont="1" applyFill="1" applyBorder="1" applyAlignment="1">
      <alignment horizontal="center" vertical="center"/>
    </xf>
    <xf numFmtId="0" fontId="10" fillId="7" borderId="59" xfId="0" applyFont="1" applyFill="1" applyBorder="1" applyAlignment="1">
      <alignment horizontal="center" vertical="center"/>
    </xf>
    <xf numFmtId="0" fontId="10" fillId="7" borderId="88" xfId="0" applyFont="1" applyFill="1" applyBorder="1" applyAlignment="1">
      <alignment horizontal="center" vertical="center"/>
    </xf>
    <xf numFmtId="0" fontId="10" fillId="7" borderId="60" xfId="0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10" fillId="15" borderId="59" xfId="0" applyFont="1" applyFill="1" applyBorder="1" applyAlignment="1">
      <alignment horizontal="center" vertical="center"/>
    </xf>
    <xf numFmtId="0" fontId="10" fillId="15" borderId="88" xfId="0" applyFont="1" applyFill="1" applyBorder="1" applyAlignment="1">
      <alignment horizontal="center" vertical="center"/>
    </xf>
    <xf numFmtId="0" fontId="10" fillId="15" borderId="6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1" fillId="13" borderId="16" xfId="0" applyFont="1" applyFill="1" applyBorder="1"/>
    <xf numFmtId="0" fontId="10" fillId="13" borderId="59" xfId="0" applyFont="1" applyFill="1" applyBorder="1" applyAlignment="1">
      <alignment horizontal="center" vertical="center"/>
    </xf>
    <xf numFmtId="0" fontId="10" fillId="13" borderId="88" xfId="0" applyFont="1" applyFill="1" applyBorder="1" applyAlignment="1">
      <alignment horizontal="center" vertical="center"/>
    </xf>
    <xf numFmtId="0" fontId="10" fillId="13" borderId="60" xfId="0" applyFont="1" applyFill="1" applyBorder="1" applyAlignment="1">
      <alignment horizontal="center" vertical="center"/>
    </xf>
    <xf numFmtId="0" fontId="10" fillId="13" borderId="42" xfId="0" applyFont="1" applyFill="1" applyBorder="1" applyAlignment="1">
      <alignment horizontal="center" vertical="center"/>
    </xf>
    <xf numFmtId="0" fontId="11" fillId="13" borderId="41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9" borderId="77" xfId="0" applyFont="1" applyFill="1" applyBorder="1" applyAlignment="1">
      <alignment vertical="center"/>
    </xf>
    <xf numFmtId="0" fontId="10" fillId="19" borderId="86" xfId="0" applyFont="1" applyFill="1" applyBorder="1" applyAlignment="1">
      <alignment horizontal="left" vertical="center"/>
    </xf>
    <xf numFmtId="0" fontId="10" fillId="19" borderId="86" xfId="0" applyFont="1" applyFill="1" applyBorder="1" applyAlignment="1">
      <alignment horizontal="center" vertical="center"/>
    </xf>
    <xf numFmtId="0" fontId="10" fillId="19" borderId="86" xfId="0" applyFont="1" applyFill="1" applyBorder="1" applyAlignment="1">
      <alignment horizontal="center" vertical="center" wrapText="1"/>
    </xf>
    <xf numFmtId="0" fontId="11" fillId="19" borderId="86" xfId="0" applyFont="1" applyFill="1" applyBorder="1" applyAlignment="1">
      <alignment horizontal="center" vertical="center"/>
    </xf>
    <xf numFmtId="0" fontId="10" fillId="19" borderId="84" xfId="0" applyFont="1" applyFill="1" applyBorder="1" applyAlignment="1">
      <alignment horizontal="center" vertical="center"/>
    </xf>
    <xf numFmtId="0" fontId="2" fillId="19" borderId="20" xfId="0" applyFont="1" applyFill="1" applyBorder="1" applyAlignment="1">
      <alignment vertical="center"/>
    </xf>
    <xf numFmtId="0" fontId="2" fillId="19" borderId="0" xfId="0" applyFont="1" applyFill="1" applyBorder="1" applyAlignment="1">
      <alignment vertical="center"/>
    </xf>
    <xf numFmtId="0" fontId="2" fillId="19" borderId="0" xfId="0" applyFont="1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2" fillId="19" borderId="86" xfId="0" applyFont="1" applyFill="1" applyBorder="1" applyAlignment="1">
      <alignment vertical="center"/>
    </xf>
    <xf numFmtId="0" fontId="10" fillId="14" borderId="89" xfId="0" applyFont="1" applyFill="1" applyBorder="1" applyAlignment="1">
      <alignment vertical="center" wrapText="1"/>
    </xf>
    <xf numFmtId="0" fontId="0" fillId="13" borderId="18" xfId="0" applyFill="1" applyBorder="1"/>
    <xf numFmtId="0" fontId="2" fillId="13" borderId="14" xfId="0" applyFont="1" applyFill="1" applyBorder="1" applyAlignment="1">
      <alignment horizontal="center" vertical="center"/>
    </xf>
    <xf numFmtId="0" fontId="3" fillId="13" borderId="87" xfId="0" applyFont="1" applyFill="1" applyBorder="1" applyAlignment="1">
      <alignment horizontal="center" vertical="center"/>
    </xf>
    <xf numFmtId="0" fontId="3" fillId="13" borderId="59" xfId="0" applyFont="1" applyFill="1" applyBorder="1" applyAlignment="1">
      <alignment horizontal="center" vertical="center"/>
    </xf>
    <xf numFmtId="0" fontId="3" fillId="13" borderId="88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3" borderId="41" xfId="0" applyFont="1" applyFill="1" applyBorder="1" applyAlignment="1">
      <alignment horizontal="center" vertical="center"/>
    </xf>
    <xf numFmtId="0" fontId="10" fillId="14" borderId="89" xfId="0" applyFont="1" applyFill="1" applyBorder="1" applyAlignment="1">
      <alignment vertical="center"/>
    </xf>
    <xf numFmtId="0" fontId="11" fillId="7" borderId="72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73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vertical="center"/>
    </xf>
    <xf numFmtId="0" fontId="2" fillId="14" borderId="15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2" fillId="7" borderId="58" xfId="0" applyFont="1" applyFill="1" applyBorder="1" applyAlignment="1">
      <alignment horizontal="center" vertical="center"/>
    </xf>
    <xf numFmtId="0" fontId="2" fillId="7" borderId="93" xfId="0" applyFont="1" applyFill="1" applyBorder="1" applyAlignment="1">
      <alignment horizontal="center" vertical="center"/>
    </xf>
    <xf numFmtId="0" fontId="2" fillId="7" borderId="54" xfId="0" applyFont="1" applyFill="1" applyBorder="1" applyAlignment="1">
      <alignment horizontal="center" vertical="center"/>
    </xf>
    <xf numFmtId="0" fontId="2" fillId="13" borderId="59" xfId="0" applyFont="1" applyFill="1" applyBorder="1" applyAlignment="1">
      <alignment horizontal="center" vertical="center"/>
    </xf>
    <xf numFmtId="0" fontId="2" fillId="13" borderId="88" xfId="0" applyFont="1" applyFill="1" applyBorder="1" applyAlignment="1">
      <alignment horizontal="center" vertical="center"/>
    </xf>
    <xf numFmtId="0" fontId="2" fillId="13" borderId="60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" fillId="19" borderId="77" xfId="0" applyFont="1" applyFill="1" applyBorder="1" applyAlignment="1">
      <alignment vertical="center"/>
    </xf>
    <xf numFmtId="0" fontId="2" fillId="13" borderId="18" xfId="0" applyFont="1" applyFill="1" applyBorder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3" fillId="7" borderId="58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15" borderId="52" xfId="0" applyFont="1" applyFill="1" applyBorder="1" applyAlignment="1">
      <alignment horizontal="center" vertical="center"/>
    </xf>
    <xf numFmtId="0" fontId="3" fillId="15" borderId="54" xfId="0" applyFont="1" applyFill="1" applyBorder="1" applyAlignment="1">
      <alignment horizontal="center" vertical="center"/>
    </xf>
    <xf numFmtId="0" fontId="3" fillId="15" borderId="65" xfId="0" applyFont="1" applyFill="1" applyBorder="1" applyAlignment="1">
      <alignment horizontal="center" vertical="center"/>
    </xf>
    <xf numFmtId="0" fontId="3" fillId="15" borderId="23" xfId="0" applyFont="1" applyFill="1" applyBorder="1" applyAlignment="1">
      <alignment horizontal="center" vertical="center"/>
    </xf>
    <xf numFmtId="0" fontId="3" fillId="15" borderId="45" xfId="0" applyFont="1" applyFill="1" applyBorder="1" applyAlignment="1">
      <alignment horizontal="center" vertical="center"/>
    </xf>
    <xf numFmtId="0" fontId="3" fillId="15" borderId="30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3" fillId="15" borderId="43" xfId="0" applyFont="1" applyFill="1" applyBorder="1" applyAlignment="1">
      <alignment horizontal="center" vertical="center"/>
    </xf>
    <xf numFmtId="0" fontId="3" fillId="15" borderId="58" xfId="0" applyFont="1" applyFill="1" applyBorder="1" applyAlignment="1">
      <alignment horizontal="center" vertical="center"/>
    </xf>
    <xf numFmtId="0" fontId="11" fillId="13" borderId="24" xfId="0" applyFont="1" applyFill="1" applyBorder="1"/>
    <xf numFmtId="0" fontId="3" fillId="13" borderId="52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6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3" borderId="8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2" fillId="4" borderId="25" xfId="0" applyFont="1" applyFill="1" applyBorder="1" applyAlignment="1">
      <alignment horizontal="center" vertical="center"/>
    </xf>
    <xf numFmtId="0" fontId="11" fillId="13" borderId="18" xfId="0" applyFont="1" applyFill="1" applyBorder="1" applyAlignment="1">
      <alignment vertical="center"/>
    </xf>
    <xf numFmtId="0" fontId="10" fillId="14" borderId="24" xfId="0" applyFont="1" applyFill="1" applyBorder="1" applyAlignment="1">
      <alignment vertical="center"/>
    </xf>
    <xf numFmtId="0" fontId="10" fillId="14" borderId="0" xfId="0" applyFont="1" applyFill="1" applyBorder="1" applyAlignment="1">
      <alignment vertical="center"/>
    </xf>
    <xf numFmtId="0" fontId="10" fillId="14" borderId="15" xfId="0" applyFont="1" applyFill="1" applyBorder="1" applyAlignment="1">
      <alignment vertical="center"/>
    </xf>
    <xf numFmtId="0" fontId="10" fillId="14" borderId="33" xfId="0" applyFont="1" applyFill="1" applyBorder="1" applyAlignment="1">
      <alignment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vertical="center"/>
    </xf>
    <xf numFmtId="0" fontId="10" fillId="13" borderId="18" xfId="0" applyFont="1" applyFill="1" applyBorder="1" applyAlignment="1">
      <alignment horizontal="center" vertical="center"/>
    </xf>
    <xf numFmtId="0" fontId="11" fillId="13" borderId="19" xfId="0" applyFont="1" applyFill="1" applyBorder="1" applyAlignment="1">
      <alignment vertical="center"/>
    </xf>
    <xf numFmtId="0" fontId="10" fillId="16" borderId="77" xfId="0" applyFont="1" applyFill="1" applyBorder="1"/>
    <xf numFmtId="0" fontId="3" fillId="16" borderId="86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10" fillId="8" borderId="68" xfId="0" applyFont="1" applyFill="1" applyBorder="1"/>
    <xf numFmtId="0" fontId="10" fillId="8" borderId="68" xfId="0" applyFont="1" applyFill="1" applyBorder="1" applyAlignment="1">
      <alignment horizontal="center" vertical="center" wrapText="1"/>
    </xf>
    <xf numFmtId="0" fontId="10" fillId="8" borderId="68" xfId="0" applyFont="1" applyFill="1" applyBorder="1" applyAlignment="1">
      <alignment horizontal="center" vertical="center"/>
    </xf>
    <xf numFmtId="0" fontId="10" fillId="8" borderId="71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13" fillId="8" borderId="73" xfId="0" applyFont="1" applyFill="1" applyBorder="1" applyAlignment="1">
      <alignment horizontal="center" vertical="center"/>
    </xf>
    <xf numFmtId="0" fontId="17" fillId="8" borderId="73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74" xfId="0" applyFont="1" applyFill="1" applyBorder="1" applyAlignment="1">
      <alignment horizontal="center" vertical="center"/>
    </xf>
    <xf numFmtId="0" fontId="13" fillId="8" borderId="75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10" fillId="8" borderId="15" xfId="0" applyFont="1" applyFill="1" applyBorder="1"/>
    <xf numFmtId="0" fontId="10" fillId="8" borderId="15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17" fillId="8" borderId="65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8" borderId="46" xfId="0" applyFont="1" applyFill="1" applyBorder="1" applyAlignment="1">
      <alignment horizontal="center" vertical="center"/>
    </xf>
    <xf numFmtId="0" fontId="13" fillId="8" borderId="45" xfId="0" applyFont="1" applyFill="1" applyBorder="1" applyAlignment="1">
      <alignment horizontal="center" vertical="center"/>
    </xf>
    <xf numFmtId="0" fontId="11" fillId="8" borderId="30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left"/>
    </xf>
    <xf numFmtId="0" fontId="10" fillId="14" borderId="32" xfId="0" applyFont="1" applyFill="1" applyBorder="1" applyAlignment="1">
      <alignment vertical="center"/>
    </xf>
    <xf numFmtId="0" fontId="10" fillId="14" borderId="15" xfId="0" applyFont="1" applyFill="1" applyBorder="1" applyAlignment="1">
      <alignment horizontal="left" vertical="center"/>
    </xf>
    <xf numFmtId="0" fontId="10" fillId="14" borderId="17" xfId="0" applyFont="1" applyFill="1" applyBorder="1" applyAlignment="1">
      <alignment horizontal="left" vertical="center" wrapText="1"/>
    </xf>
    <xf numFmtId="0" fontId="10" fillId="14" borderId="46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0" fontId="10" fillId="7" borderId="74" xfId="0" applyFont="1" applyFill="1" applyBorder="1" applyAlignment="1">
      <alignment horizontal="center" vertical="center"/>
    </xf>
    <xf numFmtId="0" fontId="11" fillId="15" borderId="75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horizontal="center" vertical="center"/>
    </xf>
    <xf numFmtId="0" fontId="10" fillId="15" borderId="73" xfId="0" applyFont="1" applyFill="1" applyBorder="1" applyAlignment="1">
      <alignment horizontal="center" vertical="center"/>
    </xf>
    <xf numFmtId="0" fontId="10" fillId="15" borderId="22" xfId="0" applyFont="1" applyFill="1" applyBorder="1" applyAlignment="1">
      <alignment horizontal="center" vertical="center"/>
    </xf>
    <xf numFmtId="0" fontId="10" fillId="15" borderId="68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2" fillId="15" borderId="52" xfId="0" applyFont="1" applyFill="1" applyBorder="1" applyAlignment="1">
      <alignment horizontal="center" vertical="center"/>
    </xf>
    <xf numFmtId="0" fontId="3" fillId="15" borderId="57" xfId="0" applyFont="1" applyFill="1" applyBorder="1" applyAlignment="1">
      <alignment horizontal="center" vertical="center"/>
    </xf>
    <xf numFmtId="0" fontId="2" fillId="15" borderId="58" xfId="0" applyFont="1" applyFill="1" applyBorder="1" applyAlignment="1">
      <alignment horizontal="center" vertical="center"/>
    </xf>
    <xf numFmtId="0" fontId="2" fillId="15" borderId="54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65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3" fillId="15" borderId="53" xfId="0" applyFont="1" applyFill="1" applyBorder="1" applyAlignment="1">
      <alignment horizontal="center" vertical="center"/>
    </xf>
    <xf numFmtId="0" fontId="3" fillId="15" borderId="90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3" borderId="14" xfId="0" applyFont="1" applyFill="1" applyBorder="1" applyAlignment="1">
      <alignment vertical="center"/>
    </xf>
    <xf numFmtId="0" fontId="11" fillId="9" borderId="13" xfId="0" applyFont="1" applyFill="1" applyBorder="1" applyAlignment="1">
      <alignment horizontal="left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65" xfId="0" applyFont="1" applyFill="1" applyBorder="1" applyAlignment="1">
      <alignment horizontal="center" vertical="center"/>
    </xf>
    <xf numFmtId="0" fontId="11" fillId="15" borderId="23" xfId="0" applyFont="1" applyFill="1" applyBorder="1" applyAlignment="1">
      <alignment horizontal="center" vertical="center"/>
    </xf>
    <xf numFmtId="0" fontId="11" fillId="15" borderId="15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vertical="center" wrapText="1"/>
    </xf>
    <xf numFmtId="0" fontId="11" fillId="15" borderId="58" xfId="0" applyFont="1" applyFill="1" applyBorder="1" applyAlignment="1">
      <alignment horizontal="center" vertical="center"/>
    </xf>
    <xf numFmtId="0" fontId="11" fillId="15" borderId="52" xfId="0" applyFont="1" applyFill="1" applyBorder="1" applyAlignment="1">
      <alignment horizontal="center" vertical="center"/>
    </xf>
    <xf numFmtId="0" fontId="11" fillId="15" borderId="54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vertical="center" wrapText="1"/>
    </xf>
    <xf numFmtId="0" fontId="10" fillId="14" borderId="15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65" xfId="0" applyFont="1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0" fillId="13" borderId="68" xfId="0" applyFill="1" applyBorder="1"/>
    <xf numFmtId="0" fontId="11" fillId="13" borderId="96" xfId="0" applyFont="1" applyFill="1" applyBorder="1"/>
    <xf numFmtId="0" fontId="2" fillId="13" borderId="68" xfId="0" applyFont="1" applyFill="1" applyBorder="1" applyAlignment="1">
      <alignment horizontal="center" vertical="center"/>
    </xf>
    <xf numFmtId="0" fontId="11" fillId="13" borderId="72" xfId="0" applyFont="1" applyFill="1" applyBorder="1" applyAlignment="1">
      <alignment horizontal="center" vertical="center"/>
    </xf>
    <xf numFmtId="0" fontId="11" fillId="13" borderId="75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left" vertical="center"/>
    </xf>
    <xf numFmtId="0" fontId="11" fillId="13" borderId="37" xfId="0" applyFont="1" applyFill="1" applyBorder="1" applyAlignment="1">
      <alignment horizontal="left" vertical="center"/>
    </xf>
    <xf numFmtId="0" fontId="10" fillId="14" borderId="68" xfId="0" applyFont="1" applyFill="1" applyBorder="1" applyAlignment="1">
      <alignment vertical="center" wrapText="1"/>
    </xf>
    <xf numFmtId="0" fontId="10" fillId="14" borderId="68" xfId="0" applyFont="1" applyFill="1" applyBorder="1" applyAlignment="1">
      <alignment horizontal="center" vertical="center"/>
    </xf>
    <xf numFmtId="0" fontId="10" fillId="14" borderId="71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left" vertical="center"/>
    </xf>
    <xf numFmtId="0" fontId="11" fillId="13" borderId="57" xfId="0" applyFont="1" applyFill="1" applyBorder="1" applyAlignment="1">
      <alignment horizontal="center" vertical="center"/>
    </xf>
    <xf numFmtId="0" fontId="11" fillId="13" borderId="58" xfId="0" applyFont="1" applyFill="1" applyBorder="1" applyAlignment="1">
      <alignment horizontal="center" vertical="center"/>
    </xf>
    <xf numFmtId="0" fontId="11" fillId="13" borderId="54" xfId="0" applyFont="1" applyFill="1" applyBorder="1" applyAlignment="1">
      <alignment horizontal="center" vertical="center"/>
    </xf>
    <xf numFmtId="0" fontId="11" fillId="13" borderId="44" xfId="0" applyFont="1" applyFill="1" applyBorder="1" applyAlignment="1">
      <alignment horizontal="center" vertical="center"/>
    </xf>
    <xf numFmtId="0" fontId="11" fillId="13" borderId="43" xfId="0" applyFont="1" applyFill="1" applyBorder="1" applyAlignment="1">
      <alignment horizontal="center" vertical="center"/>
    </xf>
    <xf numFmtId="0" fontId="11" fillId="13" borderId="5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1" fillId="14" borderId="68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20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7" xfId="0" applyNumberFormat="1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49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63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6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64" xfId="0" applyFont="1" applyFill="1" applyBorder="1" applyAlignment="1">
      <alignment horizontal="center" vertical="center"/>
    </xf>
    <xf numFmtId="0" fontId="11" fillId="9" borderId="67" xfId="0" applyFont="1" applyFill="1" applyBorder="1" applyAlignment="1">
      <alignment horizontal="center" vertical="center"/>
    </xf>
    <xf numFmtId="0" fontId="10" fillId="9" borderId="98" xfId="0" applyFont="1" applyFill="1" applyBorder="1" applyAlignment="1">
      <alignment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26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left" vertical="center" wrapText="1"/>
    </xf>
    <xf numFmtId="0" fontId="10" fillId="9" borderId="15" xfId="0" applyFont="1" applyFill="1" applyBorder="1" applyAlignment="1">
      <alignment horizontal="left" vertical="center" wrapText="1"/>
    </xf>
    <xf numFmtId="0" fontId="11" fillId="13" borderId="66" xfId="0" applyFont="1" applyFill="1" applyBorder="1"/>
    <xf numFmtId="0" fontId="11" fillId="13" borderId="69" xfId="0" applyFont="1" applyFill="1" applyBorder="1"/>
    <xf numFmtId="0" fontId="11" fillId="9" borderId="68" xfId="0" applyFont="1" applyFill="1" applyBorder="1" applyAlignment="1">
      <alignment horizontal="left" vertical="center" wrapText="1"/>
    </xf>
    <xf numFmtId="0" fontId="2" fillId="13" borderId="47" xfId="0" applyFont="1" applyFill="1" applyBorder="1" applyAlignment="1">
      <alignment horizontal="center" vertical="center"/>
    </xf>
    <xf numFmtId="0" fontId="2" fillId="13" borderId="50" xfId="0" applyFont="1" applyFill="1" applyBorder="1" applyAlignment="1">
      <alignment horizontal="center" vertical="center"/>
    </xf>
    <xf numFmtId="0" fontId="10" fillId="14" borderId="85" xfId="0" applyFont="1" applyFill="1" applyBorder="1" applyAlignment="1">
      <alignment vertical="center" wrapText="1"/>
    </xf>
    <xf numFmtId="0" fontId="24" fillId="14" borderId="68" xfId="0" applyFont="1" applyFill="1" applyBorder="1"/>
    <xf numFmtId="0" fontId="24" fillId="14" borderId="24" xfId="0" applyFont="1" applyFill="1" applyBorder="1"/>
    <xf numFmtId="0" fontId="2" fillId="15" borderId="24" xfId="0" applyFont="1" applyFill="1" applyBorder="1" applyAlignment="1">
      <alignment horizontal="center" vertical="center"/>
    </xf>
    <xf numFmtId="0" fontId="11" fillId="7" borderId="58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/>
    </xf>
    <xf numFmtId="0" fontId="11" fillId="7" borderId="54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7" borderId="44" xfId="0" applyFont="1" applyFill="1" applyBorder="1" applyAlignment="1">
      <alignment horizontal="center" vertical="center"/>
    </xf>
    <xf numFmtId="0" fontId="10" fillId="14" borderId="68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/>
    </xf>
    <xf numFmtId="0" fontId="11" fillId="13" borderId="18" xfId="0" applyFont="1" applyFill="1" applyBorder="1" applyAlignment="1">
      <alignment horizontal="center" vertical="center"/>
    </xf>
    <xf numFmtId="0" fontId="11" fillId="13" borderId="59" xfId="0" applyFont="1" applyFill="1" applyBorder="1" applyAlignment="1">
      <alignment horizontal="center" vertical="center"/>
    </xf>
    <xf numFmtId="0" fontId="11" fillId="13" borderId="60" xfId="0" applyFont="1" applyFill="1" applyBorder="1" applyAlignment="1">
      <alignment horizontal="center" vertical="center"/>
    </xf>
    <xf numFmtId="0" fontId="11" fillId="13" borderId="42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 wrapText="1"/>
    </xf>
    <xf numFmtId="0" fontId="10" fillId="14" borderId="24" xfId="0" applyFont="1" applyFill="1" applyBorder="1" applyAlignment="1">
      <alignment horizontal="left" vertical="center" wrapText="1"/>
    </xf>
    <xf numFmtId="0" fontId="11" fillId="13" borderId="19" xfId="0" applyFont="1" applyFill="1" applyBorder="1"/>
    <xf numFmtId="0" fontId="8" fillId="2" borderId="0" xfId="0" applyFont="1" applyFill="1" applyBorder="1"/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7" borderId="106" xfId="0" applyFont="1" applyFill="1" applyBorder="1" applyAlignment="1">
      <alignment vertical="center"/>
    </xf>
    <xf numFmtId="0" fontId="10" fillId="4" borderId="20" xfId="0" applyFont="1" applyFill="1" applyBorder="1"/>
    <xf numFmtId="0" fontId="17" fillId="4" borderId="58" xfId="0" applyFont="1" applyFill="1" applyBorder="1" applyAlignment="1">
      <alignment horizontal="center" vertical="center"/>
    </xf>
    <xf numFmtId="0" fontId="17" fillId="4" borderId="52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17" fillId="4" borderId="44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1" fillId="4" borderId="58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1" fillId="9" borderId="29" xfId="0" applyFont="1" applyFill="1" applyBorder="1" applyAlignment="1">
      <alignment horizontal="left" vertical="center" wrapText="1"/>
    </xf>
    <xf numFmtId="0" fontId="10" fillId="14" borderId="89" xfId="0" applyFont="1" applyFill="1" applyBorder="1" applyAlignment="1">
      <alignment horizontal="left" vertical="center"/>
    </xf>
    <xf numFmtId="0" fontId="24" fillId="14" borderId="89" xfId="0" applyFont="1" applyFill="1" applyBorder="1" applyAlignment="1">
      <alignment horizontal="left" vertical="center" wrapText="1"/>
    </xf>
    <xf numFmtId="0" fontId="24" fillId="14" borderId="17" xfId="0" applyFont="1" applyFill="1" applyBorder="1"/>
    <xf numFmtId="0" fontId="24" fillId="14" borderId="89" xfId="0" applyFont="1" applyFill="1" applyBorder="1" applyAlignment="1">
      <alignment vertical="center" wrapText="1"/>
    </xf>
    <xf numFmtId="0" fontId="11" fillId="12" borderId="76" xfId="0" applyFont="1" applyFill="1" applyBorder="1" applyAlignment="1">
      <alignment horizontal="left" vertical="center"/>
    </xf>
    <xf numFmtId="0" fontId="28" fillId="4" borderId="13" xfId="0" applyFont="1" applyFill="1" applyBorder="1" applyAlignment="1">
      <alignment horizontal="right" vertical="center"/>
    </xf>
    <xf numFmtId="0" fontId="28" fillId="4" borderId="13" xfId="0" applyFont="1" applyFill="1" applyBorder="1" applyAlignment="1">
      <alignment horizontal="center" vertical="center"/>
    </xf>
    <xf numFmtId="0" fontId="26" fillId="4" borderId="35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99" xfId="0" applyFont="1" applyFill="1" applyBorder="1" applyAlignment="1">
      <alignment horizontal="center" vertical="center"/>
    </xf>
    <xf numFmtId="0" fontId="29" fillId="4" borderId="26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8" fillId="4" borderId="64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30" fillId="2" borderId="35" xfId="0" applyFont="1" applyFill="1" applyBorder="1" applyAlignment="1">
      <alignment horizontal="center"/>
    </xf>
    <xf numFmtId="0" fontId="26" fillId="2" borderId="64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/>
    </xf>
    <xf numFmtId="0" fontId="24" fillId="9" borderId="29" xfId="0" applyFont="1" applyFill="1" applyBorder="1" applyAlignment="1">
      <alignment horizontal="left" vertical="center"/>
    </xf>
    <xf numFmtId="0" fontId="24" fillId="9" borderId="29" xfId="0" applyFont="1" applyFill="1" applyBorder="1" applyAlignment="1">
      <alignment horizontal="left" vertical="center" wrapText="1"/>
    </xf>
    <xf numFmtId="0" fontId="24" fillId="9" borderId="13" xfId="0" applyFont="1" applyFill="1" applyBorder="1" applyAlignment="1">
      <alignment horizontal="left" vertical="center"/>
    </xf>
    <xf numFmtId="0" fontId="24" fillId="9" borderId="29" xfId="0" applyFont="1" applyFill="1" applyBorder="1" applyAlignment="1">
      <alignment horizontal="center" vertical="center" wrapText="1"/>
    </xf>
    <xf numFmtId="0" fontId="24" fillId="9" borderId="13" xfId="0" applyFont="1" applyFill="1" applyBorder="1" applyAlignment="1">
      <alignment horizontal="center" vertical="center" wrapText="1"/>
    </xf>
    <xf numFmtId="0" fontId="23" fillId="9" borderId="13" xfId="0" applyFont="1" applyFill="1" applyBorder="1" applyAlignment="1">
      <alignment horizontal="center" vertical="center" wrapText="1"/>
    </xf>
    <xf numFmtId="0" fontId="23" fillId="9" borderId="68" xfId="0" applyFont="1" applyFill="1" applyBorder="1" applyAlignment="1">
      <alignment horizontal="center" vertical="center" wrapText="1"/>
    </xf>
    <xf numFmtId="0" fontId="23" fillId="14" borderId="24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24" fillId="9" borderId="37" xfId="0" applyFont="1" applyFill="1" applyBorder="1" applyAlignment="1">
      <alignment horizontal="left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9" borderId="68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32" xfId="0" applyFont="1" applyFill="1" applyBorder="1" applyAlignment="1">
      <alignment horizontal="center" vertical="center"/>
    </xf>
    <xf numFmtId="0" fontId="11" fillId="7" borderId="68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37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3" fillId="7" borderId="92" xfId="0" applyFont="1" applyFill="1" applyBorder="1" applyAlignment="1">
      <alignment horizontal="center" vertical="center"/>
    </xf>
    <xf numFmtId="0" fontId="3" fillId="7" borderId="100" xfId="0" applyFont="1" applyFill="1" applyBorder="1" applyAlignment="1">
      <alignment horizontal="center" vertical="center"/>
    </xf>
    <xf numFmtId="0" fontId="2" fillId="4" borderId="92" xfId="0" applyFont="1" applyFill="1" applyBorder="1" applyAlignment="1">
      <alignment horizontal="center" vertical="center"/>
    </xf>
    <xf numFmtId="0" fontId="10" fillId="13" borderId="97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" fillId="3" borderId="97" xfId="0" applyFont="1" applyFill="1" applyBorder="1" applyAlignment="1">
      <alignment horizontal="center" vertical="center"/>
    </xf>
    <xf numFmtId="0" fontId="2" fillId="3" borderId="92" xfId="0" applyFont="1" applyFill="1" applyBorder="1" applyAlignment="1">
      <alignment horizontal="center" vertical="center"/>
    </xf>
    <xf numFmtId="0" fontId="2" fillId="3" borderId="100" xfId="0" applyFont="1" applyFill="1" applyBorder="1" applyAlignment="1">
      <alignment horizontal="center" vertical="center"/>
    </xf>
    <xf numFmtId="0" fontId="17" fillId="9" borderId="104" xfId="0" applyFont="1" applyFill="1" applyBorder="1" applyAlignment="1">
      <alignment horizontal="center" vertical="center"/>
    </xf>
    <xf numFmtId="0" fontId="17" fillId="8" borderId="102" xfId="0" applyFont="1" applyFill="1" applyBorder="1" applyAlignment="1">
      <alignment horizontal="center" vertical="center"/>
    </xf>
    <xf numFmtId="0" fontId="17" fillId="8" borderId="100" xfId="0" applyFont="1" applyFill="1" applyBorder="1" applyAlignment="1">
      <alignment horizontal="center" vertical="center"/>
    </xf>
    <xf numFmtId="0" fontId="2" fillId="4" borderId="10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1" fillId="3" borderId="49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3" fillId="8" borderId="29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3" fillId="4" borderId="79" xfId="0" applyFont="1" applyFill="1" applyBorder="1" applyAlignment="1">
      <alignment horizontal="center" vertical="center"/>
    </xf>
    <xf numFmtId="0" fontId="3" fillId="4" borderId="81" xfId="0" applyFont="1" applyFill="1" applyBorder="1" applyAlignment="1">
      <alignment horizontal="center" vertical="center"/>
    </xf>
    <xf numFmtId="0" fontId="2" fillId="4" borderId="8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11" fillId="7" borderId="43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13" borderId="0" xfId="0" applyFont="1" applyFill="1" applyBorder="1"/>
    <xf numFmtId="0" fontId="10" fillId="13" borderId="44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26" fillId="2" borderId="35" xfId="0" applyFont="1" applyFill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10" fillId="13" borderId="41" xfId="0" applyFont="1" applyFill="1" applyBorder="1" applyAlignment="1">
      <alignment horizontal="center" vertical="center"/>
    </xf>
    <xf numFmtId="0" fontId="3" fillId="16" borderId="83" xfId="0" applyFont="1" applyFill="1" applyBorder="1" applyAlignment="1">
      <alignment horizontal="center" vertical="center"/>
    </xf>
    <xf numFmtId="0" fontId="26" fillId="2" borderId="67" xfId="0" applyFont="1" applyFill="1" applyBorder="1" applyAlignment="1">
      <alignment horizontal="center" vertical="center"/>
    </xf>
    <xf numFmtId="0" fontId="3" fillId="18" borderId="82" xfId="0" applyFont="1" applyFill="1" applyBorder="1" applyAlignment="1">
      <alignment horizontal="center" vertical="center" wrapText="1"/>
    </xf>
    <xf numFmtId="0" fontId="25" fillId="4" borderId="110" xfId="0" applyFont="1" applyFill="1" applyBorder="1" applyAlignment="1">
      <alignment horizontal="center" vertical="center"/>
    </xf>
    <xf numFmtId="0" fontId="10" fillId="15" borderId="42" xfId="0" applyFont="1" applyFill="1" applyBorder="1" applyAlignment="1">
      <alignment horizontal="center" vertical="center"/>
    </xf>
    <xf numFmtId="0" fontId="10" fillId="15" borderId="46" xfId="0" applyFont="1" applyFill="1" applyBorder="1" applyAlignment="1">
      <alignment horizontal="center" vertical="center"/>
    </xf>
    <xf numFmtId="0" fontId="10" fillId="19" borderId="110" xfId="0" applyFont="1" applyFill="1" applyBorder="1" applyAlignment="1">
      <alignment horizontal="center" vertical="center"/>
    </xf>
    <xf numFmtId="0" fontId="10" fillId="15" borderId="44" xfId="0" applyFont="1" applyFill="1" applyBorder="1" applyAlignment="1">
      <alignment horizontal="center" vertical="center"/>
    </xf>
    <xf numFmtId="0" fontId="10" fillId="19" borderId="93" xfId="0" applyFont="1" applyFill="1" applyBorder="1" applyAlignment="1">
      <alignment horizontal="center" vertical="center"/>
    </xf>
    <xf numFmtId="0" fontId="10" fillId="15" borderId="49" xfId="0" applyFont="1" applyFill="1" applyBorder="1" applyAlignment="1">
      <alignment horizontal="center" vertical="center"/>
    </xf>
    <xf numFmtId="0" fontId="20" fillId="13" borderId="114" xfId="0" applyFont="1" applyFill="1" applyBorder="1" applyAlignment="1">
      <alignment horizontal="center" vertical="center"/>
    </xf>
    <xf numFmtId="0" fontId="10" fillId="15" borderId="115" xfId="0" applyFont="1" applyFill="1" applyBorder="1" applyAlignment="1">
      <alignment horizontal="center" vertical="center"/>
    </xf>
    <xf numFmtId="0" fontId="10" fillId="15" borderId="116" xfId="0" applyFont="1" applyFill="1" applyBorder="1" applyAlignment="1">
      <alignment horizontal="center" vertical="center"/>
    </xf>
    <xf numFmtId="0" fontId="3" fillId="15" borderId="44" xfId="0" applyFont="1" applyFill="1" applyBorder="1" applyAlignment="1">
      <alignment horizontal="center" vertical="center"/>
    </xf>
    <xf numFmtId="0" fontId="3" fillId="15" borderId="46" xfId="0" applyFont="1" applyFill="1" applyBorder="1" applyAlignment="1">
      <alignment horizontal="center" vertical="center"/>
    </xf>
    <xf numFmtId="0" fontId="2" fillId="13" borderId="111" xfId="0" applyFont="1" applyFill="1" applyBorder="1" applyAlignment="1">
      <alignment horizontal="center" vertical="center"/>
    </xf>
    <xf numFmtId="0" fontId="3" fillId="16" borderId="110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1" fillId="8" borderId="74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left"/>
    </xf>
    <xf numFmtId="0" fontId="26" fillId="4" borderId="67" xfId="0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center" vertical="center"/>
    </xf>
    <xf numFmtId="0" fontId="0" fillId="14" borderId="24" xfId="0" applyFont="1" applyFill="1" applyBorder="1"/>
    <xf numFmtId="0" fontId="0" fillId="14" borderId="25" xfId="0" applyFont="1" applyFill="1" applyBorder="1"/>
    <xf numFmtId="0" fontId="0" fillId="9" borderId="31" xfId="0" applyFont="1" applyFill="1" applyBorder="1" applyAlignment="1">
      <alignment vertical="center"/>
    </xf>
    <xf numFmtId="0" fontId="0" fillId="9" borderId="35" xfId="0" applyFont="1" applyFill="1" applyBorder="1" applyAlignment="1">
      <alignment vertical="center"/>
    </xf>
    <xf numFmtId="0" fontId="0" fillId="9" borderId="9" xfId="0" applyFont="1" applyFill="1" applyBorder="1" applyAlignment="1">
      <alignment vertical="center"/>
    </xf>
    <xf numFmtId="0" fontId="0" fillId="13" borderId="18" xfId="0" applyFont="1" applyFill="1" applyBorder="1"/>
    <xf numFmtId="0" fontId="16" fillId="13" borderId="14" xfId="0" applyFont="1" applyFill="1" applyBorder="1" applyAlignment="1">
      <alignment vertical="center"/>
    </xf>
    <xf numFmtId="0" fontId="0" fillId="13" borderId="24" xfId="0" applyFont="1" applyFill="1" applyBorder="1"/>
    <xf numFmtId="0" fontId="0" fillId="14" borderId="15" xfId="0" applyFont="1" applyFill="1" applyBorder="1"/>
    <xf numFmtId="0" fontId="0" fillId="14" borderId="15" xfId="0" applyFill="1" applyBorder="1"/>
    <xf numFmtId="0" fontId="0" fillId="14" borderId="71" xfId="0" applyFill="1" applyBorder="1"/>
    <xf numFmtId="0" fontId="0" fillId="14" borderId="20" xfId="0" applyFill="1" applyBorder="1"/>
    <xf numFmtId="0" fontId="0" fillId="14" borderId="24" xfId="0" applyFill="1" applyBorder="1" applyAlignment="1">
      <alignment vertical="center"/>
    </xf>
    <xf numFmtId="0" fontId="0" fillId="9" borderId="31" xfId="0" applyFill="1" applyBorder="1" applyAlignment="1">
      <alignment vertical="center"/>
    </xf>
    <xf numFmtId="0" fontId="16" fillId="4" borderId="24" xfId="0" applyFont="1" applyFill="1" applyBorder="1" applyAlignment="1">
      <alignment vertical="center"/>
    </xf>
    <xf numFmtId="0" fontId="0" fillId="9" borderId="9" xfId="0" applyFont="1" applyFill="1" applyBorder="1"/>
    <xf numFmtId="0" fontId="0" fillId="8" borderId="31" xfId="0" applyFont="1" applyFill="1" applyBorder="1"/>
    <xf numFmtId="0" fontId="0" fillId="8" borderId="35" xfId="0" applyFont="1" applyFill="1" applyBorder="1"/>
    <xf numFmtId="0" fontId="0" fillId="9" borderId="71" xfId="0" applyFill="1" applyBorder="1" applyAlignment="1">
      <alignment vertical="center"/>
    </xf>
    <xf numFmtId="0" fontId="16" fillId="13" borderId="37" xfId="0" applyFont="1" applyFill="1" applyBorder="1" applyAlignment="1">
      <alignment vertical="center"/>
    </xf>
    <xf numFmtId="0" fontId="0" fillId="13" borderId="9" xfId="0" applyFont="1" applyFill="1" applyBorder="1"/>
    <xf numFmtId="0" fontId="0" fillId="13" borderId="14" xfId="0" applyFont="1" applyFill="1" applyBorder="1"/>
    <xf numFmtId="0" fontId="0" fillId="14" borderId="32" xfId="0" applyFont="1" applyFill="1" applyBorder="1" applyAlignment="1">
      <alignment vertical="center"/>
    </xf>
    <xf numFmtId="0" fontId="0" fillId="8" borderId="31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  <xf numFmtId="0" fontId="0" fillId="4" borderId="31" xfId="0" applyFont="1" applyFill="1" applyBorder="1" applyAlignment="1">
      <alignment vertical="center"/>
    </xf>
    <xf numFmtId="0" fontId="16" fillId="12" borderId="77" xfId="0" applyFont="1" applyFill="1" applyBorder="1" applyAlignment="1">
      <alignment vertical="center"/>
    </xf>
    <xf numFmtId="0" fontId="0" fillId="14" borderId="24" xfId="0" applyFill="1" applyBorder="1"/>
    <xf numFmtId="0" fontId="0" fillId="3" borderId="29" xfId="0" applyFill="1" applyBorder="1"/>
    <xf numFmtId="0" fontId="0" fillId="3" borderId="13" xfId="0" applyFill="1" applyBorder="1"/>
    <xf numFmtId="0" fontId="0" fillId="9" borderId="9" xfId="0" applyFill="1" applyBorder="1" applyAlignment="1">
      <alignment vertical="center"/>
    </xf>
    <xf numFmtId="0" fontId="26" fillId="4" borderId="13" xfId="0" applyFont="1" applyFill="1" applyBorder="1" applyAlignment="1">
      <alignment horizontal="right" vertical="center"/>
    </xf>
    <xf numFmtId="0" fontId="0" fillId="13" borderId="71" xfId="0" applyFont="1" applyFill="1" applyBorder="1"/>
    <xf numFmtId="0" fontId="0" fillId="8" borderId="71" xfId="0" applyFont="1" applyFill="1" applyBorder="1"/>
    <xf numFmtId="0" fontId="0" fillId="8" borderId="25" xfId="0" applyFont="1" applyFill="1" applyBorder="1"/>
    <xf numFmtId="0" fontId="0" fillId="14" borderId="20" xfId="0" applyFill="1" applyBorder="1" applyAlignment="1">
      <alignment vertical="center"/>
    </xf>
    <xf numFmtId="0" fontId="0" fillId="14" borderId="25" xfId="0" applyFill="1" applyBorder="1"/>
    <xf numFmtId="0" fontId="0" fillId="9" borderId="35" xfId="0" applyFill="1" applyBorder="1" applyAlignment="1">
      <alignment vertical="center"/>
    </xf>
    <xf numFmtId="0" fontId="0" fillId="3" borderId="37" xfId="0" applyFill="1" applyBorder="1"/>
    <xf numFmtId="0" fontId="0" fillId="14" borderId="24" xfId="0" applyFill="1" applyBorder="1" applyAlignment="1"/>
    <xf numFmtId="0" fontId="0" fillId="14" borderId="68" xfId="0" applyFill="1" applyBorder="1"/>
    <xf numFmtId="0" fontId="0" fillId="14" borderId="24" xfId="0" applyFill="1" applyBorder="1" applyAlignment="1">
      <alignment horizontal="left" vertical="top"/>
    </xf>
    <xf numFmtId="0" fontId="24" fillId="14" borderId="24" xfId="0" applyFont="1" applyFill="1" applyBorder="1" applyAlignment="1">
      <alignment horizontal="left" vertical="center" wrapText="1"/>
    </xf>
    <xf numFmtId="0" fontId="0" fillId="14" borderId="32" xfId="0" applyFill="1" applyBorder="1"/>
    <xf numFmtId="0" fontId="0" fillId="3" borderId="25" xfId="0" applyFill="1" applyBorder="1"/>
    <xf numFmtId="0" fontId="10" fillId="3" borderId="33" xfId="0" applyFont="1" applyFill="1" applyBorder="1"/>
    <xf numFmtId="0" fontId="3" fillId="3" borderId="33" xfId="0" applyFont="1" applyFill="1" applyBorder="1" applyAlignment="1">
      <alignment horizontal="center" vertical="center"/>
    </xf>
    <xf numFmtId="0" fontId="3" fillId="3" borderId="84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89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10" fillId="20" borderId="19" xfId="0" applyFont="1" applyFill="1" applyBorder="1" applyAlignment="1"/>
    <xf numFmtId="0" fontId="0" fillId="20" borderId="19" xfId="0" applyFill="1" applyBorder="1" applyAlignment="1"/>
    <xf numFmtId="0" fontId="0" fillId="20" borderId="111" xfId="0" applyFill="1" applyBorder="1" applyAlignment="1"/>
    <xf numFmtId="0" fontId="10" fillId="20" borderId="0" xfId="0" applyFont="1" applyFill="1" applyBorder="1" applyAlignment="1"/>
    <xf numFmtId="0" fontId="0" fillId="20" borderId="0" xfId="0" applyFill="1" applyBorder="1" applyAlignment="1"/>
    <xf numFmtId="0" fontId="0" fillId="20" borderId="93" xfId="0" applyFill="1" applyBorder="1" applyAlignment="1"/>
    <xf numFmtId="0" fontId="10" fillId="20" borderId="33" xfId="0" applyFont="1" applyFill="1" applyBorder="1" applyAlignment="1"/>
    <xf numFmtId="0" fontId="0" fillId="20" borderId="33" xfId="0" applyFill="1" applyBorder="1" applyAlignment="1"/>
    <xf numFmtId="0" fontId="0" fillId="20" borderId="113" xfId="0" applyFill="1" applyBorder="1" applyAlignment="1"/>
    <xf numFmtId="0" fontId="0" fillId="9" borderId="25" xfId="0" applyFill="1" applyBorder="1" applyAlignment="1">
      <alignment vertical="center"/>
    </xf>
    <xf numFmtId="0" fontId="0" fillId="14" borderId="15" xfId="0" applyFill="1" applyBorder="1" applyAlignment="1">
      <alignment vertical="center"/>
    </xf>
    <xf numFmtId="0" fontId="0" fillId="14" borderId="24" xfId="0" applyFill="1" applyBorder="1" applyAlignment="1">
      <alignment horizontal="left" vertical="center"/>
    </xf>
    <xf numFmtId="0" fontId="0" fillId="14" borderId="15" xfId="0" applyFill="1" applyBorder="1" applyAlignment="1">
      <alignment horizontal="left" vertical="center"/>
    </xf>
    <xf numFmtId="0" fontId="0" fillId="14" borderId="24" xfId="0" applyFill="1" applyBorder="1" applyAlignment="1">
      <alignment horizontal="left"/>
    </xf>
    <xf numFmtId="0" fontId="0" fillId="3" borderId="14" xfId="0" applyFill="1" applyBorder="1"/>
    <xf numFmtId="0" fontId="0" fillId="3" borderId="24" xfId="0" applyFill="1" applyBorder="1"/>
    <xf numFmtId="0" fontId="0" fillId="3" borderId="15" xfId="0" applyFill="1" applyBorder="1"/>
    <xf numFmtId="0" fontId="10" fillId="13" borderId="2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1" fillId="9" borderId="47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1" fillId="15" borderId="57" xfId="0" applyFont="1" applyFill="1" applyBorder="1" applyAlignment="1">
      <alignment horizontal="center" vertical="center"/>
    </xf>
    <xf numFmtId="0" fontId="11" fillId="15" borderId="90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9" borderId="12" xfId="0" applyFill="1" applyBorder="1" applyAlignment="1">
      <alignment vertical="center"/>
    </xf>
    <xf numFmtId="0" fontId="10" fillId="9" borderId="32" xfId="0" applyFont="1" applyFill="1" applyBorder="1" applyAlignment="1">
      <alignment horizontal="left" vertical="center"/>
    </xf>
    <xf numFmtId="0" fontId="10" fillId="9" borderId="32" xfId="0" applyFont="1" applyFill="1" applyBorder="1" applyAlignment="1">
      <alignment horizontal="center" vertical="center"/>
    </xf>
    <xf numFmtId="0" fontId="10" fillId="9" borderId="32" xfId="0" applyFont="1" applyFill="1" applyBorder="1" applyAlignment="1">
      <alignment horizontal="center" vertical="center" wrapText="1"/>
    </xf>
    <xf numFmtId="0" fontId="11" fillId="9" borderId="3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1" fillId="7" borderId="117" xfId="0" applyFont="1" applyFill="1" applyBorder="1" applyAlignment="1">
      <alignment horizontal="center" vertical="center"/>
    </xf>
    <xf numFmtId="0" fontId="10" fillId="15" borderId="55" xfId="0" applyFont="1" applyFill="1" applyBorder="1" applyAlignment="1">
      <alignment horizontal="center" vertical="center"/>
    </xf>
    <xf numFmtId="0" fontId="10" fillId="15" borderId="105" xfId="0" applyFont="1" applyFill="1" applyBorder="1" applyAlignment="1">
      <alignment horizontal="center" vertical="center"/>
    </xf>
    <xf numFmtId="0" fontId="10" fillId="15" borderId="106" xfId="0" applyFont="1" applyFill="1" applyBorder="1" applyAlignment="1">
      <alignment horizontal="center" vertical="center"/>
    </xf>
    <xf numFmtId="0" fontId="10" fillId="7" borderId="92" xfId="0" applyFont="1" applyFill="1" applyBorder="1" applyAlignment="1">
      <alignment horizontal="center" vertical="center"/>
    </xf>
    <xf numFmtId="0" fontId="10" fillId="15" borderId="95" xfId="0" applyFont="1" applyFill="1" applyBorder="1" applyAlignment="1">
      <alignment horizontal="center" vertical="center"/>
    </xf>
    <xf numFmtId="0" fontId="10" fillId="15" borderId="53" xfId="0" applyFont="1" applyFill="1" applyBorder="1" applyAlignment="1">
      <alignment horizontal="center" vertical="center"/>
    </xf>
    <xf numFmtId="0" fontId="2" fillId="19" borderId="86" xfId="0" applyFont="1" applyFill="1" applyBorder="1" applyAlignment="1">
      <alignment horizontal="center" vertical="center"/>
    </xf>
    <xf numFmtId="0" fontId="10" fillId="9" borderId="98" xfId="0" applyFont="1" applyFill="1" applyBorder="1" applyAlignment="1">
      <alignment horizontal="center" vertical="center"/>
    </xf>
    <xf numFmtId="0" fontId="10" fillId="7" borderId="100" xfId="0" applyFont="1" applyFill="1" applyBorder="1" applyAlignment="1">
      <alignment horizontal="center" vertical="center"/>
    </xf>
    <xf numFmtId="0" fontId="2" fillId="13" borderId="94" xfId="0" applyFont="1" applyFill="1" applyBorder="1" applyAlignment="1">
      <alignment horizontal="center" vertical="center"/>
    </xf>
    <xf numFmtId="0" fontId="2" fillId="13" borderId="9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10" fillId="7" borderId="105" xfId="0" applyFont="1" applyFill="1" applyBorder="1" applyAlignment="1">
      <alignment horizontal="center" vertical="center"/>
    </xf>
    <xf numFmtId="0" fontId="10" fillId="7" borderId="106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19" borderId="110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15" borderId="53" xfId="0" applyFont="1" applyFill="1" applyBorder="1" applyAlignment="1">
      <alignment horizontal="center" vertical="center"/>
    </xf>
    <xf numFmtId="0" fontId="2" fillId="15" borderId="95" xfId="0" applyFont="1" applyFill="1" applyBorder="1" applyAlignment="1">
      <alignment horizontal="center" vertical="center"/>
    </xf>
    <xf numFmtId="0" fontId="10" fillId="7" borderId="53" xfId="0" applyFont="1" applyFill="1" applyBorder="1" applyAlignment="1">
      <alignment horizontal="center" vertical="center"/>
    </xf>
    <xf numFmtId="0" fontId="10" fillId="7" borderId="92" xfId="0" applyFont="1" applyFill="1" applyBorder="1" applyAlignment="1">
      <alignment horizontal="center" vertical="center"/>
    </xf>
    <xf numFmtId="0" fontId="10" fillId="9" borderId="98" xfId="0" applyFont="1" applyFill="1" applyBorder="1" applyAlignment="1">
      <alignment horizontal="center" vertical="center" wrapText="1"/>
    </xf>
    <xf numFmtId="0" fontId="10" fillId="9" borderId="99" xfId="0" applyFont="1" applyFill="1" applyBorder="1" applyAlignment="1">
      <alignment horizontal="center" vertical="center"/>
    </xf>
    <xf numFmtId="0" fontId="10" fillId="15" borderId="95" xfId="0" applyFont="1" applyFill="1" applyBorder="1" applyAlignment="1">
      <alignment horizontal="center" vertical="center"/>
    </xf>
    <xf numFmtId="0" fontId="10" fillId="15" borderId="100" xfId="0" applyFont="1" applyFill="1" applyBorder="1" applyAlignment="1">
      <alignment horizontal="center" vertical="center"/>
    </xf>
    <xf numFmtId="0" fontId="10" fillId="15" borderId="53" xfId="0" applyFont="1" applyFill="1" applyBorder="1" applyAlignment="1">
      <alignment horizontal="center" vertical="center"/>
    </xf>
    <xf numFmtId="0" fontId="10" fillId="15" borderId="92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25" fillId="10" borderId="77" xfId="0" applyFont="1" applyFill="1" applyBorder="1" applyAlignment="1">
      <alignment horizontal="center" vertical="center"/>
    </xf>
    <xf numFmtId="0" fontId="25" fillId="10" borderId="86" xfId="0" applyFont="1" applyFill="1" applyBorder="1" applyAlignment="1">
      <alignment horizontal="center" vertical="center"/>
    </xf>
    <xf numFmtId="0" fontId="25" fillId="10" borderId="84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19" borderId="77" xfId="0" applyFont="1" applyFill="1" applyBorder="1" applyAlignment="1">
      <alignment horizontal="center" vertical="center"/>
    </xf>
    <xf numFmtId="0" fontId="2" fillId="19" borderId="86" xfId="0" applyFont="1" applyFill="1" applyBorder="1" applyAlignment="1">
      <alignment horizontal="center" vertical="center"/>
    </xf>
    <xf numFmtId="0" fontId="2" fillId="19" borderId="84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0" fillId="7" borderId="101" xfId="0" applyFont="1" applyFill="1" applyBorder="1" applyAlignment="1">
      <alignment horizontal="center" vertical="center"/>
    </xf>
    <xf numFmtId="0" fontId="10" fillId="7" borderId="102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12" fillId="16" borderId="18" xfId="0" applyFont="1" applyFill="1" applyBorder="1" applyAlignment="1">
      <alignment horizontal="center" vertical="center" wrapText="1"/>
    </xf>
    <xf numFmtId="0" fontId="12" fillId="16" borderId="19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12" fillId="16" borderId="25" xfId="0" applyFont="1" applyFill="1" applyBorder="1" applyAlignment="1">
      <alignment horizontal="center" vertical="center" wrapText="1"/>
    </xf>
    <xf numFmtId="0" fontId="12" fillId="16" borderId="33" xfId="0" applyFont="1" applyFill="1" applyBorder="1" applyAlignment="1">
      <alignment horizontal="center" vertical="center" wrapText="1"/>
    </xf>
    <xf numFmtId="0" fontId="12" fillId="16" borderId="17" xfId="0" applyFont="1" applyFill="1" applyBorder="1" applyAlignment="1">
      <alignment horizontal="center" vertical="center" wrapText="1"/>
    </xf>
    <xf numFmtId="0" fontId="18" fillId="16" borderId="77" xfId="0" applyFont="1" applyFill="1" applyBorder="1" applyAlignment="1">
      <alignment horizontal="left" vertical="center"/>
    </xf>
    <xf numFmtId="0" fontId="18" fillId="16" borderId="86" xfId="0" applyFont="1" applyFill="1" applyBorder="1" applyAlignment="1">
      <alignment horizontal="left" vertical="center"/>
    </xf>
    <xf numFmtId="0" fontId="18" fillId="16" borderId="8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11" borderId="38" xfId="0" applyFont="1" applyFill="1" applyBorder="1" applyAlignment="1">
      <alignment horizontal="center"/>
    </xf>
    <xf numFmtId="0" fontId="1" fillId="11" borderId="39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 vertical="center" wrapText="1"/>
    </xf>
    <xf numFmtId="0" fontId="16" fillId="4" borderId="2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2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/>
    </xf>
    <xf numFmtId="0" fontId="10" fillId="9" borderId="98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2" fillId="11" borderId="22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10" fillId="7" borderId="95" xfId="0" applyFont="1" applyFill="1" applyBorder="1" applyAlignment="1">
      <alignment horizontal="center" vertical="center"/>
    </xf>
    <xf numFmtId="0" fontId="10" fillId="7" borderId="100" xfId="0" applyFont="1" applyFill="1" applyBorder="1" applyAlignment="1">
      <alignment horizontal="center" vertical="center"/>
    </xf>
    <xf numFmtId="0" fontId="10" fillId="7" borderId="103" xfId="0" applyFont="1" applyFill="1" applyBorder="1" applyAlignment="1">
      <alignment horizontal="center" vertical="center"/>
    </xf>
    <xf numFmtId="0" fontId="10" fillId="7" borderId="104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44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3" fillId="11" borderId="41" xfId="0" applyFont="1" applyFill="1" applyBorder="1" applyAlignment="1">
      <alignment horizontal="center" vertical="center" wrapText="1"/>
    </xf>
    <xf numFmtId="0" fontId="3" fillId="11" borderId="43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2" fillId="6" borderId="77" xfId="0" applyFont="1" applyFill="1" applyBorder="1" applyAlignment="1">
      <alignment horizontal="center" vertical="center"/>
    </xf>
    <xf numFmtId="0" fontId="2" fillId="6" borderId="86" xfId="0" applyFont="1" applyFill="1" applyBorder="1" applyAlignment="1">
      <alignment horizontal="center" vertical="center"/>
    </xf>
    <xf numFmtId="0" fontId="2" fillId="6" borderId="84" xfId="0" applyFont="1" applyFill="1" applyBorder="1" applyAlignment="1">
      <alignment horizontal="center" vertical="center"/>
    </xf>
    <xf numFmtId="0" fontId="2" fillId="13" borderId="94" xfId="0" applyFont="1" applyFill="1" applyBorder="1" applyAlignment="1">
      <alignment horizontal="center" vertical="center"/>
    </xf>
    <xf numFmtId="0" fontId="2" fillId="13" borderId="97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3" fillId="3" borderId="103" xfId="0" applyFont="1" applyFill="1" applyBorder="1" applyAlignment="1">
      <alignment horizontal="center" vertical="center"/>
    </xf>
    <xf numFmtId="0" fontId="3" fillId="3" borderId="10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91" xfId="0" applyFont="1" applyFill="1" applyBorder="1" applyAlignment="1">
      <alignment horizontal="center" vertical="center"/>
    </xf>
    <xf numFmtId="0" fontId="10" fillId="3" borderId="70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/>
    </xf>
    <xf numFmtId="0" fontId="10" fillId="4" borderId="86" xfId="0" applyFont="1" applyFill="1" applyBorder="1" applyAlignment="1">
      <alignment horizontal="center" vertical="center"/>
    </xf>
    <xf numFmtId="0" fontId="10" fillId="4" borderId="84" xfId="0" applyFont="1" applyFill="1" applyBorder="1" applyAlignment="1">
      <alignment horizontal="center" vertical="center"/>
    </xf>
    <xf numFmtId="0" fontId="0" fillId="3" borderId="77" xfId="0" applyFill="1" applyBorder="1" applyAlignment="1">
      <alignment horizontal="center"/>
    </xf>
    <xf numFmtId="0" fontId="0" fillId="3" borderId="86" xfId="0" applyFill="1" applyBorder="1" applyAlignment="1">
      <alignment horizontal="center"/>
    </xf>
    <xf numFmtId="0" fontId="0" fillId="3" borderId="84" xfId="0" applyFill="1" applyBorder="1" applyAlignment="1">
      <alignment horizontal="center"/>
    </xf>
    <xf numFmtId="0" fontId="0" fillId="4" borderId="77" xfId="0" applyFill="1" applyBorder="1" applyAlignment="1">
      <alignment horizontal="center"/>
    </xf>
    <xf numFmtId="0" fontId="0" fillId="4" borderId="86" xfId="0" applyFill="1" applyBorder="1" applyAlignment="1">
      <alignment horizontal="center"/>
    </xf>
    <xf numFmtId="0" fontId="0" fillId="4" borderId="8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 wrapText="1"/>
    </xf>
    <xf numFmtId="0" fontId="2" fillId="18" borderId="22" xfId="0" applyFont="1" applyFill="1" applyBorder="1" applyAlignment="1">
      <alignment horizontal="center" vertical="center" wrapText="1"/>
    </xf>
    <xf numFmtId="0" fontId="2" fillId="18" borderId="23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6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21" xfId="0" applyFont="1" applyFill="1" applyBorder="1" applyAlignment="1">
      <alignment horizontal="center" vertical="center" wrapText="1"/>
    </xf>
    <xf numFmtId="0" fontId="19" fillId="10" borderId="77" xfId="0" applyFont="1" applyFill="1" applyBorder="1" applyAlignment="1">
      <alignment horizontal="center" vertical="center"/>
    </xf>
    <xf numFmtId="0" fontId="19" fillId="10" borderId="86" xfId="0" applyFont="1" applyFill="1" applyBorder="1" applyAlignment="1">
      <alignment horizontal="center" vertical="center"/>
    </xf>
    <xf numFmtId="0" fontId="19" fillId="10" borderId="84" xfId="0" applyFont="1" applyFill="1" applyBorder="1" applyAlignment="1">
      <alignment horizontal="center" vertical="center"/>
    </xf>
    <xf numFmtId="0" fontId="3" fillId="18" borderId="41" xfId="0" applyFont="1" applyFill="1" applyBorder="1" applyAlignment="1">
      <alignment horizontal="center" vertical="center" wrapText="1"/>
    </xf>
    <xf numFmtId="0" fontId="3" fillId="18" borderId="43" xfId="0" applyFont="1" applyFill="1" applyBorder="1" applyAlignment="1">
      <alignment horizontal="center" vertical="center" wrapText="1"/>
    </xf>
    <xf numFmtId="0" fontId="3" fillId="18" borderId="45" xfId="0" applyFont="1" applyFill="1" applyBorder="1" applyAlignment="1">
      <alignment horizontal="center" vertical="center" wrapText="1"/>
    </xf>
    <xf numFmtId="0" fontId="3" fillId="18" borderId="42" xfId="0" applyFont="1" applyFill="1" applyBorder="1" applyAlignment="1">
      <alignment horizontal="center" vertical="center" wrapText="1"/>
    </xf>
    <xf numFmtId="0" fontId="3" fillId="18" borderId="44" xfId="0" applyFont="1" applyFill="1" applyBorder="1" applyAlignment="1">
      <alignment horizontal="center" vertical="center" wrapText="1"/>
    </xf>
    <xf numFmtId="0" fontId="3" fillId="18" borderId="46" xfId="0" applyFont="1" applyFill="1" applyBorder="1" applyAlignment="1">
      <alignment horizontal="center" vertical="center" wrapText="1"/>
    </xf>
    <xf numFmtId="0" fontId="2" fillId="5" borderId="102" xfId="0" applyFont="1" applyFill="1" applyBorder="1" applyAlignment="1">
      <alignment horizontal="center" vertical="center" wrapText="1"/>
    </xf>
    <xf numFmtId="0" fontId="2" fillId="5" borderId="100" xfId="0" applyFont="1" applyFill="1" applyBorder="1" applyAlignment="1">
      <alignment horizontal="center" vertical="center" wrapText="1"/>
    </xf>
    <xf numFmtId="0" fontId="1" fillId="18" borderId="38" xfId="0" applyFont="1" applyFill="1" applyBorder="1" applyAlignment="1">
      <alignment horizontal="center"/>
    </xf>
    <xf numFmtId="0" fontId="1" fillId="18" borderId="39" xfId="0" applyFont="1" applyFill="1" applyBorder="1" applyAlignment="1">
      <alignment horizontal="center"/>
    </xf>
    <xf numFmtId="0" fontId="1" fillId="18" borderId="40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5" borderId="87" xfId="0" applyFont="1" applyFill="1" applyBorder="1" applyAlignment="1">
      <alignment horizontal="center" vertical="center" wrapText="1"/>
    </xf>
    <xf numFmtId="0" fontId="3" fillId="5" borderId="57" xfId="0" applyFont="1" applyFill="1" applyBorder="1" applyAlignment="1">
      <alignment horizontal="center" vertical="center" wrapText="1"/>
    </xf>
    <xf numFmtId="0" fontId="3" fillId="5" borderId="90" xfId="0" applyFont="1" applyFill="1" applyBorder="1" applyAlignment="1">
      <alignment horizontal="center" vertical="center" wrapText="1"/>
    </xf>
    <xf numFmtId="0" fontId="3" fillId="5" borderId="94" xfId="0" applyFont="1" applyFill="1" applyBorder="1" applyAlignment="1">
      <alignment horizontal="center" vertical="center" wrapText="1"/>
    </xf>
    <xf numFmtId="0" fontId="3" fillId="5" borderId="97" xfId="0" applyFont="1" applyFill="1" applyBorder="1" applyAlignment="1">
      <alignment horizontal="center" vertical="center" wrapText="1"/>
    </xf>
    <xf numFmtId="0" fontId="3" fillId="5" borderId="105" xfId="0" applyFont="1" applyFill="1" applyBorder="1" applyAlignment="1">
      <alignment horizontal="center" vertical="center" wrapText="1"/>
    </xf>
    <xf numFmtId="0" fontId="3" fillId="5" borderId="106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 wrapText="1"/>
    </xf>
    <xf numFmtId="0" fontId="2" fillId="18" borderId="30" xfId="0" applyFont="1" applyFill="1" applyBorder="1" applyAlignment="1">
      <alignment horizontal="center" vertical="center" wrapText="1"/>
    </xf>
    <xf numFmtId="0" fontId="10" fillId="7" borderId="105" xfId="0" applyFont="1" applyFill="1" applyBorder="1" applyAlignment="1">
      <alignment horizontal="center" vertical="center"/>
    </xf>
    <xf numFmtId="0" fontId="10" fillId="7" borderId="106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2" fillId="3" borderId="35" xfId="0" applyFont="1" applyFill="1" applyBorder="1" applyAlignment="1">
      <alignment horizontal="center" vertical="center"/>
    </xf>
    <xf numFmtId="0" fontId="2" fillId="3" borderId="91" xfId="0" applyFont="1" applyFill="1" applyBorder="1" applyAlignment="1">
      <alignment horizontal="center" vertical="center"/>
    </xf>
    <xf numFmtId="0" fontId="2" fillId="3" borderId="107" xfId="0" applyFont="1" applyFill="1" applyBorder="1" applyAlignment="1">
      <alignment horizontal="center" vertical="center"/>
    </xf>
    <xf numFmtId="0" fontId="10" fillId="15" borderId="108" xfId="0" applyFont="1" applyFill="1" applyBorder="1" applyAlignment="1">
      <alignment horizontal="center" vertical="center"/>
    </xf>
    <xf numFmtId="0" fontId="10" fillId="15" borderId="109" xfId="0" applyFont="1" applyFill="1" applyBorder="1" applyAlignment="1">
      <alignment horizontal="center" vertical="center"/>
    </xf>
    <xf numFmtId="0" fontId="25" fillId="10" borderId="110" xfId="0" applyFont="1" applyFill="1" applyBorder="1" applyAlignment="1">
      <alignment horizontal="center" vertical="center"/>
    </xf>
    <xf numFmtId="0" fontId="2" fillId="19" borderId="110" xfId="0" applyFont="1" applyFill="1" applyBorder="1" applyAlignment="1">
      <alignment horizontal="center" vertical="center"/>
    </xf>
    <xf numFmtId="0" fontId="19" fillId="3" borderId="77" xfId="0" applyFont="1" applyFill="1" applyBorder="1" applyAlignment="1">
      <alignment horizontal="center" vertical="center"/>
    </xf>
    <xf numFmtId="0" fontId="19" fillId="3" borderId="86" xfId="0" applyFont="1" applyFill="1" applyBorder="1" applyAlignment="1">
      <alignment horizontal="center" vertical="center"/>
    </xf>
    <xf numFmtId="0" fontId="19" fillId="3" borderId="110" xfId="0" applyFont="1" applyFill="1" applyBorder="1" applyAlignment="1">
      <alignment horizontal="center" vertical="center"/>
    </xf>
    <xf numFmtId="0" fontId="10" fillId="7" borderId="98" xfId="0" applyFont="1" applyFill="1" applyBorder="1" applyAlignment="1">
      <alignment horizontal="center" vertical="center"/>
    </xf>
    <xf numFmtId="0" fontId="10" fillId="7" borderId="99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113" xfId="0" applyFont="1" applyFill="1" applyBorder="1" applyAlignment="1">
      <alignment horizontal="center" vertical="center"/>
    </xf>
    <xf numFmtId="0" fontId="2" fillId="3" borderId="77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110" xfId="0" applyFont="1" applyFill="1" applyBorder="1" applyAlignment="1">
      <alignment horizontal="center" vertical="center"/>
    </xf>
    <xf numFmtId="0" fontId="19" fillId="3" borderId="111" xfId="0" applyFont="1" applyFill="1" applyBorder="1" applyAlignment="1">
      <alignment horizontal="center" vertical="center"/>
    </xf>
    <xf numFmtId="0" fontId="19" fillId="3" borderId="112" xfId="0" applyFont="1" applyFill="1" applyBorder="1" applyAlignment="1">
      <alignment horizontal="center" vertical="center"/>
    </xf>
    <xf numFmtId="0" fontId="2" fillId="19" borderId="18" xfId="0" applyFont="1" applyFill="1" applyBorder="1" applyAlignment="1">
      <alignment horizontal="center" vertical="center"/>
    </xf>
    <xf numFmtId="0" fontId="2" fillId="19" borderId="19" xfId="0" applyFont="1" applyFill="1" applyBorder="1" applyAlignment="1">
      <alignment horizontal="center" vertical="center"/>
    </xf>
    <xf numFmtId="0" fontId="2" fillId="19" borderId="111" xfId="0" applyFont="1" applyFill="1" applyBorder="1" applyAlignment="1">
      <alignment horizontal="center" vertical="center"/>
    </xf>
    <xf numFmtId="0" fontId="2" fillId="15" borderId="53" xfId="0" applyFont="1" applyFill="1" applyBorder="1" applyAlignment="1">
      <alignment horizontal="center" vertical="center"/>
    </xf>
    <xf numFmtId="0" fontId="2" fillId="15" borderId="92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" fillId="4" borderId="77" xfId="0" applyFont="1" applyFill="1" applyBorder="1" applyAlignment="1">
      <alignment horizontal="center" vertical="center"/>
    </xf>
    <xf numFmtId="0" fontId="2" fillId="4" borderId="86" xfId="0" applyFont="1" applyFill="1" applyBorder="1" applyAlignment="1">
      <alignment horizontal="center" vertical="center"/>
    </xf>
    <xf numFmtId="0" fontId="2" fillId="4" borderId="110" xfId="0" applyFont="1" applyFill="1" applyBorder="1" applyAlignment="1">
      <alignment horizontal="center" vertical="center"/>
    </xf>
    <xf numFmtId="0" fontId="10" fillId="7" borderId="94" xfId="0" applyFont="1" applyFill="1" applyBorder="1" applyAlignment="1">
      <alignment horizontal="center" vertical="center" wrapText="1"/>
    </xf>
    <xf numFmtId="0" fontId="10" fillId="7" borderId="97" xfId="0" applyFont="1" applyFill="1" applyBorder="1" applyAlignment="1">
      <alignment horizontal="center" vertical="center"/>
    </xf>
    <xf numFmtId="0" fontId="10" fillId="15" borderId="95" xfId="0" applyFont="1" applyFill="1" applyBorder="1" applyAlignment="1">
      <alignment horizontal="center" vertical="center" wrapText="1"/>
    </xf>
    <xf numFmtId="0" fontId="10" fillId="7" borderId="53" xfId="0" applyFont="1" applyFill="1" applyBorder="1" applyAlignment="1">
      <alignment horizontal="center" vertical="center" wrapText="1"/>
    </xf>
    <xf numFmtId="0" fontId="2" fillId="15" borderId="95" xfId="0" applyFont="1" applyFill="1" applyBorder="1" applyAlignment="1">
      <alignment horizontal="center" vertical="center"/>
    </xf>
    <xf numFmtId="0" fontId="2" fillId="15" borderId="100" xfId="0" applyFont="1" applyFill="1" applyBorder="1" applyAlignment="1">
      <alignment horizontal="center" vertical="center"/>
    </xf>
    <xf numFmtId="0" fontId="10" fillId="15" borderId="10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111" xfId="0" applyFont="1" applyFill="1" applyBorder="1" applyAlignment="1">
      <alignment horizontal="center"/>
    </xf>
    <xf numFmtId="0" fontId="10" fillId="19" borderId="77" xfId="0" applyFont="1" applyFill="1" applyBorder="1" applyAlignment="1">
      <alignment horizontal="center"/>
    </xf>
    <xf numFmtId="0" fontId="10" fillId="19" borderId="86" xfId="0" applyFont="1" applyFill="1" applyBorder="1" applyAlignment="1">
      <alignment horizontal="center"/>
    </xf>
    <xf numFmtId="0" fontId="10" fillId="19" borderId="110" xfId="0" applyFont="1" applyFill="1" applyBorder="1" applyAlignment="1">
      <alignment horizontal="center"/>
    </xf>
    <xf numFmtId="0" fontId="19" fillId="3" borderId="113" xfId="0" applyFont="1" applyFill="1" applyBorder="1" applyAlignment="1">
      <alignment horizontal="center" vertical="center"/>
    </xf>
    <xf numFmtId="0" fontId="10" fillId="3" borderId="86" xfId="0" applyFont="1" applyFill="1" applyBorder="1" applyAlignment="1">
      <alignment horizontal="center"/>
    </xf>
    <xf numFmtId="0" fontId="10" fillId="3" borderId="110" xfId="0" applyFont="1" applyFill="1" applyBorder="1" applyAlignment="1">
      <alignment horizontal="center"/>
    </xf>
    <xf numFmtId="0" fontId="10" fillId="3" borderId="7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  <color rgb="FFFFCCCC"/>
      <color rgb="FFFFFFFF"/>
      <color rgb="FFFFCCFF"/>
      <color rgb="FFCCCCFF"/>
      <color rgb="FFCCECFF"/>
      <color rgb="FFCC99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914400</xdr:colOff>
      <xdr:row>99</xdr:row>
      <xdr:rowOff>219075</xdr:rowOff>
    </xdr:from>
    <xdr:to>
      <xdr:col>1</xdr:col>
      <xdr:colOff>5143500</xdr:colOff>
      <xdr:row>104</xdr:row>
      <xdr:rowOff>1276350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7964150"/>
          <a:ext cx="5448300" cy="2609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</xdr:colOff>
      <xdr:row>0</xdr:row>
      <xdr:rowOff>0</xdr:rowOff>
    </xdr:from>
    <xdr:to>
      <xdr:col>1</xdr:col>
      <xdr:colOff>1733550</xdr:colOff>
      <xdr:row>3</xdr:row>
      <xdr:rowOff>76200</xdr:rowOff>
    </xdr:to>
    <xdr:pic>
      <xdr:nvPicPr>
        <xdr:cNvPr id="4" name="Image 3" descr="epsi-logo-cmjn_Courrier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19201" y="0"/>
          <a:ext cx="1733549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98</xdr:row>
      <xdr:rowOff>19050</xdr:rowOff>
    </xdr:from>
    <xdr:to>
      <xdr:col>16</xdr:col>
      <xdr:colOff>390525</xdr:colOff>
      <xdr:row>104</xdr:row>
      <xdr:rowOff>180975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21202650"/>
          <a:ext cx="61626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109</xdr:row>
      <xdr:rowOff>114300</xdr:rowOff>
    </xdr:from>
    <xdr:to>
      <xdr:col>3</xdr:col>
      <xdr:colOff>933450</xdr:colOff>
      <xdr:row>125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5287625"/>
          <a:ext cx="5448300" cy="2609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1905000</xdr:colOff>
      <xdr:row>5</xdr:row>
      <xdr:rowOff>47624</xdr:rowOff>
    </xdr:to>
    <xdr:pic>
      <xdr:nvPicPr>
        <xdr:cNvPr id="4" name="Image 3" descr="epsi-logo-cmjn_Courrier.jp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0" y="0"/>
          <a:ext cx="1905000" cy="1076324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110</xdr:row>
      <xdr:rowOff>142875</xdr:rowOff>
    </xdr:from>
    <xdr:to>
      <xdr:col>16</xdr:col>
      <xdr:colOff>457200</xdr:colOff>
      <xdr:row>122</xdr:row>
      <xdr:rowOff>76200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9069050"/>
          <a:ext cx="61626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115</xdr:row>
      <xdr:rowOff>114300</xdr:rowOff>
    </xdr:from>
    <xdr:to>
      <xdr:col>3</xdr:col>
      <xdr:colOff>800100</xdr:colOff>
      <xdr:row>126</xdr:row>
      <xdr:rowOff>161925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15678150"/>
          <a:ext cx="5448300" cy="2609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1809750</xdr:colOff>
      <xdr:row>3</xdr:row>
      <xdr:rowOff>152400</xdr:rowOff>
    </xdr:to>
    <xdr:pic>
      <xdr:nvPicPr>
        <xdr:cNvPr id="4" name="Image 3" descr="epsi-logo-cmjn_Courrier.jp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0" y="0"/>
          <a:ext cx="1809750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16</xdr:col>
      <xdr:colOff>161926</xdr:colOff>
      <xdr:row>124</xdr:row>
      <xdr:rowOff>676275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23136225"/>
          <a:ext cx="61626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115</xdr:row>
      <xdr:rowOff>114300</xdr:rowOff>
    </xdr:from>
    <xdr:to>
      <xdr:col>3</xdr:col>
      <xdr:colOff>800100</xdr:colOff>
      <xdr:row>126</xdr:row>
      <xdr:rowOff>161925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25346025"/>
          <a:ext cx="5448300" cy="2609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1809750</xdr:colOff>
      <xdr:row>3</xdr:row>
      <xdr:rowOff>152400</xdr:rowOff>
    </xdr:to>
    <xdr:pic>
      <xdr:nvPicPr>
        <xdr:cNvPr id="3" name="Image 2" descr="epsi-logo-cmjn_Courrier.jp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00150" y="0"/>
          <a:ext cx="1809750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16</xdr:col>
      <xdr:colOff>161926</xdr:colOff>
      <xdr:row>124</xdr:row>
      <xdr:rowOff>676275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25555575"/>
          <a:ext cx="6162676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8"/>
  <sheetViews>
    <sheetView zoomScale="40" zoomScaleNormal="40" workbookViewId="0">
      <pane ySplit="10" topLeftCell="A32" activePane="bottomLeft" state="frozen"/>
      <selection pane="bottomLeft" sqref="A1:X105"/>
    </sheetView>
  </sheetViews>
  <sheetFormatPr baseColWidth="10" defaultColWidth="11.42578125" defaultRowHeight="12.75" x14ac:dyDescent="0.2"/>
  <cols>
    <col min="1" max="1" width="18.28515625" style="1" customWidth="1"/>
    <col min="2" max="2" width="79.7109375" style="1" customWidth="1"/>
    <col min="3" max="3" width="6.140625" style="1" customWidth="1"/>
    <col min="4" max="4" width="21.140625" style="1" customWidth="1"/>
    <col min="5" max="5" width="8.5703125" style="1" customWidth="1"/>
    <col min="6" max="6" width="9.140625" style="1" customWidth="1"/>
    <col min="7" max="7" width="8.5703125" style="1" customWidth="1"/>
    <col min="8" max="10" width="7.7109375" style="1" customWidth="1"/>
    <col min="11" max="11" width="9.140625" style="1" customWidth="1"/>
    <col min="12" max="12" width="7.7109375" style="1" customWidth="1"/>
    <col min="13" max="13" width="11.85546875" style="1" customWidth="1"/>
    <col min="14" max="19" width="7.7109375" style="1" customWidth="1"/>
    <col min="20" max="20" width="10.140625" style="1" customWidth="1"/>
    <col min="21" max="21" width="7.7109375" style="1" customWidth="1"/>
    <col min="22" max="22" width="11.7109375" style="1" customWidth="1"/>
    <col min="23" max="24" width="7.7109375" style="1" customWidth="1"/>
    <col min="25" max="16384" width="11.42578125" style="1"/>
  </cols>
  <sheetData>
    <row r="1" spans="1:24" ht="13.5" thickBot="1" x14ac:dyDescent="0.25">
      <c r="B1" s="906"/>
      <c r="C1" s="2"/>
      <c r="D1" s="2"/>
      <c r="E1" s="2"/>
      <c r="F1" s="2"/>
    </row>
    <row r="2" spans="1:24" ht="27" customHeight="1" x14ac:dyDescent="0.2">
      <c r="B2" s="906"/>
      <c r="C2" s="897" t="s">
        <v>0</v>
      </c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9"/>
    </row>
    <row r="3" spans="1:24" ht="31.5" customHeight="1" thickBot="1" x14ac:dyDescent="0.25">
      <c r="B3" s="906"/>
      <c r="C3" s="900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  <c r="X3" s="902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907" t="s">
        <v>1</v>
      </c>
      <c r="H6" s="908"/>
      <c r="I6" s="908"/>
      <c r="J6" s="908"/>
      <c r="K6" s="908"/>
      <c r="L6" s="908"/>
      <c r="M6" s="908"/>
      <c r="N6" s="908"/>
      <c r="O6" s="909"/>
      <c r="P6" s="910" t="s">
        <v>2</v>
      </c>
      <c r="Q6" s="911"/>
      <c r="R6" s="911"/>
      <c r="S6" s="911"/>
      <c r="T6" s="911"/>
      <c r="U6" s="911"/>
      <c r="V6" s="911"/>
      <c r="W6" s="911"/>
      <c r="X6" s="912"/>
    </row>
    <row r="7" spans="1:24" ht="21" customHeight="1" x14ac:dyDescent="0.2">
      <c r="A7" s="913" t="s">
        <v>3</v>
      </c>
      <c r="B7" s="916" t="s">
        <v>4</v>
      </c>
      <c r="C7" s="913" t="s">
        <v>5</v>
      </c>
      <c r="D7" s="921" t="s">
        <v>6</v>
      </c>
      <c r="E7" s="913" t="s">
        <v>7</v>
      </c>
      <c r="F7" s="924" t="s">
        <v>8</v>
      </c>
      <c r="G7" s="959" t="s">
        <v>9</v>
      </c>
      <c r="H7" s="933" t="s">
        <v>10</v>
      </c>
      <c r="I7" s="962"/>
      <c r="J7" s="962"/>
      <c r="K7" s="962"/>
      <c r="L7" s="934"/>
      <c r="M7" s="933" t="s">
        <v>11</v>
      </c>
      <c r="N7" s="934"/>
      <c r="O7" s="964" t="s">
        <v>12</v>
      </c>
      <c r="P7" s="967" t="s">
        <v>13</v>
      </c>
      <c r="Q7" s="945" t="s">
        <v>10</v>
      </c>
      <c r="R7" s="946"/>
      <c r="S7" s="946"/>
      <c r="T7" s="946"/>
      <c r="U7" s="947"/>
      <c r="V7" s="945" t="s">
        <v>11</v>
      </c>
      <c r="W7" s="947"/>
      <c r="X7" s="940" t="s">
        <v>14</v>
      </c>
    </row>
    <row r="8" spans="1:24" ht="11.25" customHeight="1" x14ac:dyDescent="0.2">
      <c r="A8" s="914"/>
      <c r="B8" s="917"/>
      <c r="C8" s="919"/>
      <c r="D8" s="922"/>
      <c r="E8" s="919"/>
      <c r="F8" s="925"/>
      <c r="G8" s="960"/>
      <c r="H8" s="935"/>
      <c r="I8" s="963"/>
      <c r="J8" s="963"/>
      <c r="K8" s="963"/>
      <c r="L8" s="936"/>
      <c r="M8" s="935"/>
      <c r="N8" s="936"/>
      <c r="O8" s="965"/>
      <c r="P8" s="968"/>
      <c r="Q8" s="948"/>
      <c r="R8" s="949"/>
      <c r="S8" s="949"/>
      <c r="T8" s="949"/>
      <c r="U8" s="950"/>
      <c r="V8" s="948"/>
      <c r="W8" s="950"/>
      <c r="X8" s="941"/>
    </row>
    <row r="9" spans="1:24" ht="30.75" customHeight="1" x14ac:dyDescent="0.2">
      <c r="A9" s="914"/>
      <c r="B9" s="917"/>
      <c r="C9" s="919"/>
      <c r="D9" s="922"/>
      <c r="E9" s="919"/>
      <c r="F9" s="925"/>
      <c r="G9" s="960"/>
      <c r="H9" s="82" t="s">
        <v>15</v>
      </c>
      <c r="I9" s="83" t="s">
        <v>16</v>
      </c>
      <c r="J9" s="927" t="s">
        <v>17</v>
      </c>
      <c r="K9" s="928"/>
      <c r="L9" s="83" t="s">
        <v>18</v>
      </c>
      <c r="M9" s="929" t="s">
        <v>19</v>
      </c>
      <c r="N9" s="931" t="s">
        <v>20</v>
      </c>
      <c r="O9" s="965"/>
      <c r="P9" s="968"/>
      <c r="Q9" s="88" t="s">
        <v>15</v>
      </c>
      <c r="R9" s="89" t="s">
        <v>21</v>
      </c>
      <c r="S9" s="951" t="s">
        <v>17</v>
      </c>
      <c r="T9" s="952"/>
      <c r="U9" s="89" t="s">
        <v>18</v>
      </c>
      <c r="V9" s="953" t="s">
        <v>19</v>
      </c>
      <c r="W9" s="943" t="s">
        <v>20</v>
      </c>
      <c r="X9" s="941"/>
    </row>
    <row r="10" spans="1:24" ht="26.25" customHeight="1" thickBot="1" x14ac:dyDescent="0.25">
      <c r="A10" s="915"/>
      <c r="B10" s="918"/>
      <c r="C10" s="920"/>
      <c r="D10" s="923"/>
      <c r="E10" s="920"/>
      <c r="F10" s="926"/>
      <c r="G10" s="961"/>
      <c r="H10" s="84" t="s">
        <v>20</v>
      </c>
      <c r="I10" s="85" t="s">
        <v>20</v>
      </c>
      <c r="J10" s="85" t="s">
        <v>20</v>
      </c>
      <c r="K10" s="86" t="s">
        <v>22</v>
      </c>
      <c r="L10" s="87" t="s">
        <v>20</v>
      </c>
      <c r="M10" s="930"/>
      <c r="N10" s="932"/>
      <c r="O10" s="966"/>
      <c r="P10" s="969"/>
      <c r="Q10" s="90" t="s">
        <v>20</v>
      </c>
      <c r="R10" s="91" t="s">
        <v>20</v>
      </c>
      <c r="S10" s="91" t="s">
        <v>20</v>
      </c>
      <c r="T10" s="91" t="s">
        <v>22</v>
      </c>
      <c r="U10" s="92" t="s">
        <v>20</v>
      </c>
      <c r="V10" s="954"/>
      <c r="W10" s="944"/>
      <c r="X10" s="942"/>
    </row>
    <row r="11" spans="1:24" s="10" customFormat="1" ht="15" customHeight="1" thickBot="1" x14ac:dyDescent="0.3">
      <c r="A11" s="33"/>
      <c r="B11" s="40"/>
      <c r="C11" s="40"/>
      <c r="D11" s="41"/>
      <c r="E11" s="41"/>
      <c r="F11" s="42"/>
      <c r="G11" s="43"/>
      <c r="H11" s="37"/>
      <c r="I11" s="44"/>
      <c r="J11" s="44"/>
      <c r="K11" s="44"/>
      <c r="L11" s="38"/>
      <c r="M11" s="45"/>
      <c r="N11" s="46"/>
      <c r="O11" s="47"/>
      <c r="P11" s="48"/>
      <c r="Q11" s="37"/>
      <c r="R11" s="44"/>
      <c r="S11" s="44"/>
      <c r="T11" s="44"/>
      <c r="U11" s="38"/>
      <c r="V11" s="45"/>
      <c r="W11" s="46"/>
      <c r="X11" s="237"/>
    </row>
    <row r="12" spans="1:24" s="10" customFormat="1" ht="22.5" customHeight="1" thickBot="1" x14ac:dyDescent="0.3">
      <c r="A12" s="879" t="s">
        <v>23</v>
      </c>
      <c r="B12" s="880"/>
      <c r="C12" s="880"/>
      <c r="D12" s="880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881"/>
    </row>
    <row r="13" spans="1:24" s="10" customFormat="1" ht="15" customHeight="1" thickBot="1" x14ac:dyDescent="0.3">
      <c r="A13" s="74"/>
      <c r="B13" s="77"/>
      <c r="C13" s="77"/>
      <c r="D13" s="78"/>
      <c r="E13" s="78"/>
      <c r="F13" s="42"/>
      <c r="G13" s="43"/>
      <c r="H13" s="37"/>
      <c r="I13" s="44"/>
      <c r="J13" s="44"/>
      <c r="K13" s="44"/>
      <c r="L13" s="38"/>
      <c r="M13" s="63"/>
      <c r="N13" s="64"/>
      <c r="O13" s="49"/>
      <c r="P13" s="62"/>
      <c r="Q13" s="37"/>
      <c r="R13" s="44"/>
      <c r="S13" s="44"/>
      <c r="T13" s="44"/>
      <c r="U13" s="38"/>
      <c r="V13" s="63"/>
      <c r="W13" s="64"/>
      <c r="X13" s="34"/>
    </row>
    <row r="14" spans="1:24" s="10" customFormat="1" ht="20.25" customHeight="1" thickBot="1" x14ac:dyDescent="0.3">
      <c r="A14" s="93"/>
      <c r="B14" s="653" t="s">
        <v>24</v>
      </c>
      <c r="C14" s="94"/>
      <c r="D14" s="95"/>
      <c r="E14" s="95"/>
      <c r="F14" s="96"/>
      <c r="G14" s="97"/>
      <c r="H14" s="98"/>
      <c r="I14" s="99"/>
      <c r="J14" s="99"/>
      <c r="K14" s="99"/>
      <c r="L14" s="100"/>
      <c r="M14" s="101"/>
      <c r="N14" s="102"/>
      <c r="O14" s="103"/>
      <c r="P14" s="104"/>
      <c r="Q14" s="98"/>
      <c r="R14" s="99"/>
      <c r="S14" s="99"/>
      <c r="T14" s="99"/>
      <c r="U14" s="100"/>
      <c r="V14" s="101"/>
      <c r="W14" s="102"/>
      <c r="X14" s="105"/>
    </row>
    <row r="15" spans="1:24" s="10" customFormat="1" ht="23.25" customHeight="1" x14ac:dyDescent="0.25">
      <c r="A15" s="783" t="s">
        <v>25</v>
      </c>
      <c r="B15" s="116" t="s">
        <v>26</v>
      </c>
      <c r="C15" s="113" t="s">
        <v>27</v>
      </c>
      <c r="D15" s="118" t="s">
        <v>28</v>
      </c>
      <c r="E15" s="606">
        <f>SUM(G15)</f>
        <v>10</v>
      </c>
      <c r="F15" s="123">
        <v>2</v>
      </c>
      <c r="G15" s="723">
        <f>SUM(H15:L15)</f>
        <v>10</v>
      </c>
      <c r="H15" s="137"/>
      <c r="I15" s="138"/>
      <c r="J15" s="957" t="s">
        <v>29</v>
      </c>
      <c r="K15" s="958"/>
      <c r="L15" s="139">
        <v>10</v>
      </c>
      <c r="M15" s="137" t="s">
        <v>30</v>
      </c>
      <c r="N15" s="139"/>
      <c r="O15" s="140">
        <v>2</v>
      </c>
      <c r="P15" s="150"/>
      <c r="Q15" s="151"/>
      <c r="R15" s="152"/>
      <c r="S15" s="152"/>
      <c r="T15" s="152"/>
      <c r="U15" s="153"/>
      <c r="V15" s="151"/>
      <c r="W15" s="153"/>
      <c r="X15" s="154"/>
    </row>
    <row r="16" spans="1:24" s="10" customFormat="1" ht="23.25" customHeight="1" x14ac:dyDescent="0.25">
      <c r="A16" s="838" t="s">
        <v>31</v>
      </c>
      <c r="B16" s="839" t="s">
        <v>32</v>
      </c>
      <c r="C16" s="840" t="s">
        <v>27</v>
      </c>
      <c r="D16" s="841" t="s">
        <v>28</v>
      </c>
      <c r="E16" s="842">
        <v>8</v>
      </c>
      <c r="F16" s="843">
        <v>2</v>
      </c>
      <c r="G16" s="844">
        <f>SUM(H16:L16)</f>
        <v>8</v>
      </c>
      <c r="H16" s="177"/>
      <c r="I16" s="178"/>
      <c r="J16" s="858"/>
      <c r="K16" s="859"/>
      <c r="L16" s="179">
        <v>8</v>
      </c>
      <c r="M16" s="177"/>
      <c r="N16" s="179"/>
      <c r="O16" s="180"/>
      <c r="P16" s="845"/>
      <c r="Q16" s="166"/>
      <c r="R16" s="167"/>
      <c r="S16" s="846"/>
      <c r="T16" s="847"/>
      <c r="U16" s="168"/>
      <c r="V16" s="166"/>
      <c r="W16" s="168"/>
      <c r="X16" s="169"/>
    </row>
    <row r="17" spans="1:24" s="10" customFormat="1" ht="25.5" customHeight="1" x14ac:dyDescent="0.25">
      <c r="A17" s="766" t="s">
        <v>33</v>
      </c>
      <c r="B17" s="607" t="s">
        <v>34</v>
      </c>
      <c r="C17" s="114" t="s">
        <v>27</v>
      </c>
      <c r="D17" s="120" t="s">
        <v>28</v>
      </c>
      <c r="E17" s="289">
        <f>P17</f>
        <v>10</v>
      </c>
      <c r="F17" s="124">
        <v>2</v>
      </c>
      <c r="G17" s="174"/>
      <c r="H17" s="141"/>
      <c r="I17" s="142"/>
      <c r="J17" s="142"/>
      <c r="K17" s="142"/>
      <c r="L17" s="143"/>
      <c r="M17" s="141"/>
      <c r="N17" s="143"/>
      <c r="O17" s="144"/>
      <c r="P17" s="170">
        <f>SUM(Q17:U17)</f>
        <v>10</v>
      </c>
      <c r="Q17" s="155"/>
      <c r="R17" s="156"/>
      <c r="S17" s="975" t="s">
        <v>29</v>
      </c>
      <c r="T17" s="976"/>
      <c r="U17" s="157">
        <v>10</v>
      </c>
      <c r="V17" s="155" t="s">
        <v>30</v>
      </c>
      <c r="W17" s="157"/>
      <c r="X17" s="158">
        <v>2</v>
      </c>
    </row>
    <row r="18" spans="1:24" s="10" customFormat="1" ht="15" customHeight="1" thickBot="1" x14ac:dyDescent="0.3">
      <c r="A18" s="74"/>
      <c r="B18" s="77"/>
      <c r="C18" s="77"/>
      <c r="D18" s="78"/>
      <c r="E18" s="78"/>
      <c r="F18" s="42"/>
      <c r="G18" s="43"/>
      <c r="H18" s="37"/>
      <c r="I18" s="44"/>
      <c r="J18" s="44"/>
      <c r="K18" s="44"/>
      <c r="L18" s="38"/>
      <c r="M18" s="63"/>
      <c r="N18" s="64"/>
      <c r="O18" s="49"/>
      <c r="P18" s="62"/>
      <c r="Q18" s="37"/>
      <c r="R18" s="44"/>
      <c r="S18" s="44"/>
      <c r="T18" s="44"/>
      <c r="U18" s="38"/>
      <c r="V18" s="63"/>
      <c r="W18" s="64"/>
      <c r="X18" s="34"/>
    </row>
    <row r="19" spans="1:24" s="10" customFormat="1" ht="15" customHeight="1" thickBot="1" x14ac:dyDescent="0.3">
      <c r="A19" s="384"/>
      <c r="B19" s="385"/>
      <c r="C19" s="386"/>
      <c r="D19" s="387"/>
      <c r="E19" s="387"/>
      <c r="F19" s="387"/>
      <c r="G19" s="388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9"/>
    </row>
    <row r="20" spans="1:24" s="10" customFormat="1" ht="15" customHeight="1" x14ac:dyDescent="0.25">
      <c r="A20" s="873" t="s">
        <v>35</v>
      </c>
      <c r="B20" s="874"/>
      <c r="C20" s="874"/>
      <c r="D20" s="874"/>
      <c r="E20" s="874"/>
      <c r="F20" s="874"/>
      <c r="G20" s="874"/>
      <c r="H20" s="874"/>
      <c r="I20" s="874"/>
      <c r="J20" s="874"/>
      <c r="K20" s="874"/>
      <c r="L20" s="874"/>
      <c r="M20" s="874"/>
      <c r="N20" s="874"/>
      <c r="O20" s="874"/>
      <c r="P20" s="874"/>
      <c r="Q20" s="874"/>
      <c r="R20" s="874"/>
      <c r="S20" s="874"/>
      <c r="T20" s="874"/>
      <c r="U20" s="874"/>
      <c r="V20" s="874"/>
      <c r="W20" s="874"/>
      <c r="X20" s="875"/>
    </row>
    <row r="21" spans="1:24" s="10" customFormat="1" ht="7.5" customHeight="1" x14ac:dyDescent="0.25">
      <c r="A21" s="876"/>
      <c r="B21" s="877"/>
      <c r="C21" s="877"/>
      <c r="D21" s="877"/>
      <c r="E21" s="877"/>
      <c r="F21" s="877"/>
      <c r="G21" s="877"/>
      <c r="H21" s="877"/>
      <c r="I21" s="877"/>
      <c r="J21" s="877"/>
      <c r="K21" s="877"/>
      <c r="L21" s="877"/>
      <c r="M21" s="877"/>
      <c r="N21" s="877"/>
      <c r="O21" s="877"/>
      <c r="P21" s="877"/>
      <c r="Q21" s="877"/>
      <c r="R21" s="877"/>
      <c r="S21" s="877"/>
      <c r="T21" s="877"/>
      <c r="U21" s="877"/>
      <c r="V21" s="877"/>
      <c r="W21" s="877"/>
      <c r="X21" s="878"/>
    </row>
    <row r="22" spans="1:24" s="10" customFormat="1" ht="22.5" customHeight="1" thickBot="1" x14ac:dyDescent="0.3">
      <c r="A22" s="771" t="s">
        <v>36</v>
      </c>
      <c r="B22" s="611" t="s">
        <v>37</v>
      </c>
      <c r="C22" s="321" t="s">
        <v>27</v>
      </c>
      <c r="D22" s="322" t="s">
        <v>38</v>
      </c>
      <c r="E22" s="675">
        <v>40</v>
      </c>
      <c r="F22" s="324">
        <v>2</v>
      </c>
      <c r="G22" s="325">
        <f>SUM(H22:L22)+N22</f>
        <v>0</v>
      </c>
      <c r="H22" s="326"/>
      <c r="I22" s="327"/>
      <c r="J22" s="939"/>
      <c r="K22" s="868"/>
      <c r="L22" s="328"/>
      <c r="M22" s="326"/>
      <c r="N22" s="328"/>
      <c r="O22" s="329"/>
      <c r="P22" s="330">
        <f>SUM(Q22:U22)+W22</f>
        <v>40</v>
      </c>
      <c r="Q22" s="326"/>
      <c r="R22" s="327">
        <v>18</v>
      </c>
      <c r="S22" s="852">
        <v>4</v>
      </c>
      <c r="T22" s="602" t="s">
        <v>29</v>
      </c>
      <c r="U22" s="599">
        <v>17.5</v>
      </c>
      <c r="V22" s="326" t="s">
        <v>39</v>
      </c>
      <c r="W22" s="328">
        <v>0.5</v>
      </c>
      <c r="X22" s="321">
        <v>2</v>
      </c>
    </row>
    <row r="23" spans="1:24" s="10" customFormat="1" ht="17.25" customHeight="1" x14ac:dyDescent="0.25">
      <c r="A23" s="758"/>
      <c r="B23" s="540" t="s">
        <v>40</v>
      </c>
      <c r="C23" s="296"/>
      <c r="D23" s="296"/>
      <c r="E23" s="297"/>
      <c r="F23" s="298"/>
      <c r="G23" s="398"/>
      <c r="H23" s="422"/>
      <c r="I23" s="423"/>
      <c r="J23" s="973"/>
      <c r="K23" s="974"/>
      <c r="L23" s="424"/>
      <c r="M23" s="399"/>
      <c r="N23" s="401"/>
      <c r="O23" s="402"/>
      <c r="P23" s="403"/>
      <c r="Q23" s="422"/>
      <c r="R23" s="423"/>
      <c r="S23" s="423"/>
      <c r="T23" s="423"/>
      <c r="U23" s="424"/>
      <c r="V23" s="399"/>
      <c r="W23" s="401"/>
      <c r="X23" s="297"/>
    </row>
    <row r="24" spans="1:24" s="10" customFormat="1" ht="15" customHeight="1" x14ac:dyDescent="0.25">
      <c r="A24" s="764" t="s">
        <v>41</v>
      </c>
      <c r="B24" s="299" t="s">
        <v>42</v>
      </c>
      <c r="C24" s="301" t="s">
        <v>27</v>
      </c>
      <c r="D24" s="301" t="s">
        <v>43</v>
      </c>
      <c r="E24" s="302">
        <f>G24+P24</f>
        <v>20</v>
      </c>
      <c r="F24" s="303">
        <f>O24+X24</f>
        <v>2</v>
      </c>
      <c r="G24" s="304">
        <f>SUM(H24:L24)</f>
        <v>20</v>
      </c>
      <c r="H24" s="305">
        <v>6</v>
      </c>
      <c r="I24" s="306">
        <v>12</v>
      </c>
      <c r="J24" s="306"/>
      <c r="K24" s="306"/>
      <c r="L24" s="307">
        <v>2</v>
      </c>
      <c r="M24" s="305" t="s">
        <v>44</v>
      </c>
      <c r="N24" s="307" t="s">
        <v>45</v>
      </c>
      <c r="O24" s="308">
        <v>2</v>
      </c>
      <c r="P24" s="309">
        <f>SUM(Q24:U24)</f>
        <v>0</v>
      </c>
      <c r="Q24" s="310" t="s">
        <v>45</v>
      </c>
      <c r="R24" s="311" t="s">
        <v>45</v>
      </c>
      <c r="S24" s="311" t="s">
        <v>45</v>
      </c>
      <c r="T24" s="311" t="s">
        <v>45</v>
      </c>
      <c r="U24" s="312" t="s">
        <v>45</v>
      </c>
      <c r="V24" s="310" t="s">
        <v>45</v>
      </c>
      <c r="W24" s="312" t="s">
        <v>45</v>
      </c>
      <c r="X24" s="313"/>
    </row>
    <row r="25" spans="1:24" s="10" customFormat="1" ht="15" customHeight="1" x14ac:dyDescent="0.25">
      <c r="A25" s="764" t="s">
        <v>46</v>
      </c>
      <c r="B25" s="299" t="s">
        <v>47</v>
      </c>
      <c r="C25" s="301" t="s">
        <v>27</v>
      </c>
      <c r="D25" s="301" t="s">
        <v>43</v>
      </c>
      <c r="E25" s="302">
        <f>G25+P25</f>
        <v>20</v>
      </c>
      <c r="F25" s="303">
        <f>O25+X25</f>
        <v>2</v>
      </c>
      <c r="G25" s="304">
        <f>SUM(H25:L25)</f>
        <v>20</v>
      </c>
      <c r="H25" s="305">
        <v>6</v>
      </c>
      <c r="I25" s="306">
        <v>12</v>
      </c>
      <c r="J25" s="865" t="s">
        <v>29</v>
      </c>
      <c r="K25" s="866"/>
      <c r="L25" s="307">
        <v>2</v>
      </c>
      <c r="M25" s="305" t="s">
        <v>44</v>
      </c>
      <c r="N25" s="307" t="s">
        <v>45</v>
      </c>
      <c r="O25" s="308">
        <v>2</v>
      </c>
      <c r="P25" s="309">
        <f>SUM(Q25:U25)</f>
        <v>0</v>
      </c>
      <c r="Q25" s="310" t="s">
        <v>45</v>
      </c>
      <c r="R25" s="311" t="s">
        <v>45</v>
      </c>
      <c r="S25" s="311" t="s">
        <v>45</v>
      </c>
      <c r="T25" s="311" t="s">
        <v>45</v>
      </c>
      <c r="U25" s="312" t="s">
        <v>45</v>
      </c>
      <c r="V25" s="310" t="s">
        <v>45</v>
      </c>
      <c r="W25" s="312" t="s">
        <v>45</v>
      </c>
      <c r="X25" s="313"/>
    </row>
    <row r="26" spans="1:24" s="10" customFormat="1" ht="15" customHeight="1" x14ac:dyDescent="0.25">
      <c r="A26" s="764" t="s">
        <v>48</v>
      </c>
      <c r="B26" s="299" t="s">
        <v>49</v>
      </c>
      <c r="C26" s="301" t="s">
        <v>27</v>
      </c>
      <c r="D26" s="301" t="s">
        <v>43</v>
      </c>
      <c r="E26" s="302">
        <f>G26+P26</f>
        <v>20</v>
      </c>
      <c r="F26" s="355">
        <f>O26+X26</f>
        <v>2</v>
      </c>
      <c r="G26" s="304">
        <f>SUM(H26:L26)</f>
        <v>0</v>
      </c>
      <c r="H26" s="305"/>
      <c r="I26" s="306"/>
      <c r="J26" s="865"/>
      <c r="K26" s="866"/>
      <c r="L26" s="307"/>
      <c r="M26" s="305"/>
      <c r="N26" s="307"/>
      <c r="O26" s="308"/>
      <c r="P26" s="309">
        <f>SUM(Q26:U26)</f>
        <v>20</v>
      </c>
      <c r="Q26" s="310">
        <v>6</v>
      </c>
      <c r="R26" s="311">
        <v>12</v>
      </c>
      <c r="S26" s="871" t="s">
        <v>29</v>
      </c>
      <c r="T26" s="872"/>
      <c r="U26" s="312">
        <v>2</v>
      </c>
      <c r="V26" s="310" t="s">
        <v>44</v>
      </c>
      <c r="W26" s="312"/>
      <c r="X26" s="313">
        <v>2</v>
      </c>
    </row>
    <row r="27" spans="1:24" s="10" customFormat="1" ht="15" customHeight="1" x14ac:dyDescent="0.25">
      <c r="A27" s="788" t="s">
        <v>50</v>
      </c>
      <c r="B27" s="463" t="s">
        <v>51</v>
      </c>
      <c r="C27" s="301" t="s">
        <v>27</v>
      </c>
      <c r="D27" s="301" t="s">
        <v>43</v>
      </c>
      <c r="E27" s="302">
        <v>20</v>
      </c>
      <c r="F27" s="303">
        <v>2</v>
      </c>
      <c r="G27" s="304">
        <f>SUM(H27:L27)</f>
        <v>0</v>
      </c>
      <c r="H27" s="305"/>
      <c r="I27" s="306"/>
      <c r="J27" s="865"/>
      <c r="K27" s="866"/>
      <c r="L27" s="307"/>
      <c r="M27" s="305"/>
      <c r="N27" s="307"/>
      <c r="O27" s="308"/>
      <c r="P27" s="309">
        <f>SUM(Q27:U27)</f>
        <v>20</v>
      </c>
      <c r="Q27" s="310">
        <v>6</v>
      </c>
      <c r="R27" s="311">
        <v>12</v>
      </c>
      <c r="S27" s="871" t="s">
        <v>29</v>
      </c>
      <c r="T27" s="872"/>
      <c r="U27" s="312">
        <v>2</v>
      </c>
      <c r="V27" s="310" t="s">
        <v>44</v>
      </c>
      <c r="W27" s="312"/>
      <c r="X27" s="313">
        <v>2</v>
      </c>
    </row>
    <row r="28" spans="1:24" s="10" customFormat="1" ht="19.5" customHeight="1" thickBot="1" x14ac:dyDescent="0.3">
      <c r="A28" s="766" t="s">
        <v>52</v>
      </c>
      <c r="B28" s="288" t="s">
        <v>53</v>
      </c>
      <c r="C28" s="114" t="s">
        <v>27</v>
      </c>
      <c r="D28" s="120" t="s">
        <v>38</v>
      </c>
      <c r="E28" s="289">
        <f>G28+P28</f>
        <v>54</v>
      </c>
      <c r="F28" s="124">
        <v>2</v>
      </c>
      <c r="G28" s="589">
        <f>SUM(H28:L28)+N28</f>
        <v>54</v>
      </c>
      <c r="H28" s="590"/>
      <c r="I28" s="591">
        <v>18</v>
      </c>
      <c r="J28" s="939" t="s">
        <v>29</v>
      </c>
      <c r="K28" s="868"/>
      <c r="L28" s="592">
        <v>35.5</v>
      </c>
      <c r="M28" s="590" t="s">
        <v>39</v>
      </c>
      <c r="N28" s="593">
        <v>0.5</v>
      </c>
      <c r="O28" s="594">
        <f>F28</f>
        <v>2</v>
      </c>
      <c r="P28" s="595"/>
      <c r="Q28" s="590"/>
      <c r="R28" s="591"/>
      <c r="S28" s="591"/>
      <c r="T28" s="591"/>
      <c r="U28" s="593"/>
      <c r="V28" s="590"/>
      <c r="W28" s="593"/>
      <c r="X28" s="114"/>
    </row>
    <row r="29" spans="1:24" s="10" customFormat="1" ht="18" customHeight="1" x14ac:dyDescent="0.25">
      <c r="A29" s="759"/>
      <c r="B29" s="471" t="s">
        <v>54</v>
      </c>
      <c r="C29" s="297"/>
      <c r="D29" s="296"/>
      <c r="E29" s="297"/>
      <c r="F29" s="298"/>
      <c r="G29" s="398"/>
      <c r="H29" s="422"/>
      <c r="I29" s="423"/>
      <c r="J29" s="423"/>
      <c r="K29" s="423"/>
      <c r="L29" s="424"/>
      <c r="M29" s="399"/>
      <c r="N29" s="401"/>
      <c r="O29" s="402"/>
      <c r="P29" s="403"/>
      <c r="Q29" s="422"/>
      <c r="R29" s="423"/>
      <c r="S29" s="423"/>
      <c r="T29" s="423"/>
      <c r="U29" s="424"/>
      <c r="V29" s="399"/>
      <c r="W29" s="401"/>
      <c r="X29" s="297"/>
    </row>
    <row r="30" spans="1:24" s="10" customFormat="1" ht="15" customHeight="1" x14ac:dyDescent="0.25">
      <c r="A30" s="764" t="s">
        <v>55</v>
      </c>
      <c r="B30" s="299" t="s">
        <v>56</v>
      </c>
      <c r="C30" s="301" t="s">
        <v>27</v>
      </c>
      <c r="D30" s="301" t="s">
        <v>43</v>
      </c>
      <c r="E30" s="302">
        <f>G30+P30</f>
        <v>20</v>
      </c>
      <c r="F30" s="303">
        <f>O30+X30</f>
        <v>2</v>
      </c>
      <c r="G30" s="304">
        <f>SUM(H30:L30)</f>
        <v>20</v>
      </c>
      <c r="H30" s="305">
        <v>6</v>
      </c>
      <c r="I30" s="306">
        <v>12</v>
      </c>
      <c r="J30" s="865" t="s">
        <v>29</v>
      </c>
      <c r="K30" s="866"/>
      <c r="L30" s="307">
        <v>2</v>
      </c>
      <c r="M30" s="305" t="s">
        <v>44</v>
      </c>
      <c r="N30" s="307" t="s">
        <v>45</v>
      </c>
      <c r="O30" s="308">
        <v>2</v>
      </c>
      <c r="P30" s="309">
        <f>SUM(Q30:U30)</f>
        <v>0</v>
      </c>
      <c r="Q30" s="310" t="s">
        <v>45</v>
      </c>
      <c r="R30" s="311" t="s">
        <v>45</v>
      </c>
      <c r="S30" s="311" t="s">
        <v>45</v>
      </c>
      <c r="T30" s="311" t="s">
        <v>45</v>
      </c>
      <c r="U30" s="312" t="s">
        <v>45</v>
      </c>
      <c r="V30" s="310" t="s">
        <v>45</v>
      </c>
      <c r="W30" s="312" t="s">
        <v>45</v>
      </c>
      <c r="X30" s="313"/>
    </row>
    <row r="31" spans="1:24" s="10" customFormat="1" ht="15" customHeight="1" thickBot="1" x14ac:dyDescent="0.3">
      <c r="A31" s="789" t="s">
        <v>57</v>
      </c>
      <c r="B31" s="286" t="s">
        <v>58</v>
      </c>
      <c r="C31" s="467" t="s">
        <v>27</v>
      </c>
      <c r="D31" s="467" t="s">
        <v>43</v>
      </c>
      <c r="E31" s="529">
        <f>G31+P31</f>
        <v>20</v>
      </c>
      <c r="F31" s="521">
        <f>O31+X31</f>
        <v>2</v>
      </c>
      <c r="G31" s="314">
        <f>SUM(H31:L31)</f>
        <v>20</v>
      </c>
      <c r="H31" s="315">
        <v>6</v>
      </c>
      <c r="I31" s="316">
        <v>12</v>
      </c>
      <c r="J31" s="955" t="s">
        <v>29</v>
      </c>
      <c r="K31" s="956"/>
      <c r="L31" s="317">
        <v>2</v>
      </c>
      <c r="M31" s="315" t="s">
        <v>44</v>
      </c>
      <c r="N31" s="317" t="s">
        <v>45</v>
      </c>
      <c r="O31" s="318">
        <v>2</v>
      </c>
      <c r="P31" s="539">
        <f>SUM(Q31:U31)</f>
        <v>0</v>
      </c>
      <c r="Q31" s="542"/>
      <c r="R31" s="543"/>
      <c r="S31" s="543"/>
      <c r="T31" s="543"/>
      <c r="U31" s="544"/>
      <c r="V31" s="542"/>
      <c r="W31" s="544"/>
      <c r="X31" s="545"/>
    </row>
    <row r="32" spans="1:24" s="10" customFormat="1" ht="18" customHeight="1" thickBot="1" x14ac:dyDescent="0.3">
      <c r="A32" s="970"/>
      <c r="B32" s="971"/>
      <c r="C32" s="971"/>
      <c r="D32" s="971"/>
      <c r="E32" s="971"/>
      <c r="F32" s="971"/>
      <c r="G32" s="971"/>
      <c r="H32" s="971"/>
      <c r="I32" s="971"/>
      <c r="J32" s="971"/>
      <c r="K32" s="971"/>
      <c r="L32" s="971"/>
      <c r="M32" s="971"/>
      <c r="N32" s="971"/>
      <c r="O32" s="971"/>
      <c r="P32" s="971"/>
      <c r="Q32" s="971"/>
      <c r="R32" s="971"/>
      <c r="S32" s="971"/>
      <c r="T32" s="971"/>
      <c r="U32" s="971"/>
      <c r="V32" s="971"/>
      <c r="W32" s="971"/>
      <c r="X32" s="972"/>
    </row>
    <row r="33" spans="1:24" s="10" customFormat="1" ht="15" customHeight="1" thickBot="1" x14ac:dyDescent="0.3">
      <c r="A33" s="384"/>
      <c r="B33" s="385"/>
      <c r="C33" s="386"/>
      <c r="D33" s="387"/>
      <c r="E33" s="387"/>
      <c r="F33" s="387"/>
      <c r="G33" s="388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9"/>
    </row>
    <row r="34" spans="1:24" s="10" customFormat="1" ht="15" customHeight="1" x14ac:dyDescent="0.25">
      <c r="A34" s="873" t="s">
        <v>59</v>
      </c>
      <c r="B34" s="874"/>
      <c r="C34" s="874"/>
      <c r="D34" s="874"/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5"/>
    </row>
    <row r="35" spans="1:24" s="10" customFormat="1" ht="9" customHeight="1" x14ac:dyDescent="0.25">
      <c r="A35" s="876"/>
      <c r="B35" s="877"/>
      <c r="C35" s="877"/>
      <c r="D35" s="877"/>
      <c r="E35" s="877"/>
      <c r="F35" s="877"/>
      <c r="G35" s="877"/>
      <c r="H35" s="877"/>
      <c r="I35" s="877"/>
      <c r="J35" s="877"/>
      <c r="K35" s="877"/>
      <c r="L35" s="877"/>
      <c r="M35" s="877"/>
      <c r="N35" s="877"/>
      <c r="O35" s="877"/>
      <c r="P35" s="877"/>
      <c r="Q35" s="877"/>
      <c r="R35" s="877"/>
      <c r="S35" s="877"/>
      <c r="T35" s="877"/>
      <c r="U35" s="877"/>
      <c r="V35" s="877"/>
      <c r="W35" s="877"/>
      <c r="X35" s="878"/>
    </row>
    <row r="36" spans="1:24" s="10" customFormat="1" ht="32.25" customHeight="1" x14ac:dyDescent="0.25">
      <c r="A36" s="766" t="s">
        <v>60</v>
      </c>
      <c r="B36" s="648" t="s">
        <v>61</v>
      </c>
      <c r="C36" s="114" t="s">
        <v>27</v>
      </c>
      <c r="D36" s="120" t="s">
        <v>38</v>
      </c>
      <c r="E36" s="289">
        <v>40</v>
      </c>
      <c r="F36" s="124">
        <v>2</v>
      </c>
      <c r="G36" s="589">
        <f>SUM(H36:L36)+N36</f>
        <v>40</v>
      </c>
      <c r="H36" s="590"/>
      <c r="I36" s="591">
        <v>24</v>
      </c>
      <c r="J36" s="937" t="s">
        <v>62</v>
      </c>
      <c r="K36" s="938"/>
      <c r="L36" s="593">
        <v>15.5</v>
      </c>
      <c r="M36" s="590" t="s">
        <v>39</v>
      </c>
      <c r="N36" s="593">
        <v>0.5</v>
      </c>
      <c r="O36" s="594">
        <f>F36</f>
        <v>2</v>
      </c>
      <c r="P36" s="595"/>
      <c r="Q36" s="590"/>
      <c r="R36" s="591"/>
      <c r="S36" s="591"/>
      <c r="T36" s="591"/>
      <c r="U36" s="593"/>
      <c r="V36" s="590"/>
      <c r="W36" s="593"/>
      <c r="X36" s="114"/>
    </row>
    <row r="37" spans="1:24" s="10" customFormat="1" ht="21.75" customHeight="1" thickBot="1" x14ac:dyDescent="0.3">
      <c r="A37" s="790" t="s">
        <v>63</v>
      </c>
      <c r="B37" s="541" t="s">
        <v>64</v>
      </c>
      <c r="C37" s="115" t="s">
        <v>27</v>
      </c>
      <c r="D37" s="122" t="s">
        <v>38</v>
      </c>
      <c r="E37" s="674">
        <v>40</v>
      </c>
      <c r="F37" s="125">
        <v>2</v>
      </c>
      <c r="G37" s="596"/>
      <c r="H37" s="597"/>
      <c r="I37" s="598"/>
      <c r="J37" s="939"/>
      <c r="K37" s="868"/>
      <c r="L37" s="599"/>
      <c r="M37" s="597"/>
      <c r="N37" s="599"/>
      <c r="O37" s="600"/>
      <c r="P37" s="601">
        <f>SUM(Q37:U37)+W37</f>
        <v>40</v>
      </c>
      <c r="Q37" s="597"/>
      <c r="R37" s="598">
        <v>20</v>
      </c>
      <c r="S37" s="867" t="s">
        <v>65</v>
      </c>
      <c r="T37" s="868"/>
      <c r="U37" s="599">
        <v>19.5</v>
      </c>
      <c r="V37" s="597" t="s">
        <v>39</v>
      </c>
      <c r="W37" s="599">
        <v>0.5</v>
      </c>
      <c r="X37" s="115">
        <f>F37</f>
        <v>2</v>
      </c>
    </row>
    <row r="38" spans="1:24" s="10" customFormat="1" ht="15" customHeight="1" x14ac:dyDescent="0.25">
      <c r="A38" s="436"/>
      <c r="B38" s="540" t="s">
        <v>66</v>
      </c>
      <c r="C38" s="297"/>
      <c r="D38" s="296"/>
      <c r="E38" s="297"/>
      <c r="F38" s="298"/>
      <c r="G38" s="398"/>
      <c r="H38" s="399"/>
      <c r="I38" s="400"/>
      <c r="J38" s="400"/>
      <c r="K38" s="400"/>
      <c r="L38" s="401"/>
      <c r="M38" s="399"/>
      <c r="N38" s="401"/>
      <c r="O38" s="402"/>
      <c r="P38" s="403"/>
      <c r="Q38" s="399"/>
      <c r="R38" s="400"/>
      <c r="S38" s="400"/>
      <c r="T38" s="400"/>
      <c r="U38" s="401"/>
      <c r="V38" s="399"/>
      <c r="W38" s="401"/>
      <c r="X38" s="297"/>
    </row>
    <row r="39" spans="1:24" s="10" customFormat="1" ht="15" customHeight="1" x14ac:dyDescent="0.25">
      <c r="A39" s="764" t="s">
        <v>67</v>
      </c>
      <c r="B39" s="546" t="s">
        <v>68</v>
      </c>
      <c r="C39" s="301" t="s">
        <v>27</v>
      </c>
      <c r="D39" s="301" t="s">
        <v>43</v>
      </c>
      <c r="E39" s="302">
        <f>G39+P39</f>
        <v>20</v>
      </c>
      <c r="F39" s="303">
        <f>O39+X39</f>
        <v>2</v>
      </c>
      <c r="G39" s="304">
        <f>SUM(H39:L39)</f>
        <v>20</v>
      </c>
      <c r="H39" s="305">
        <v>6</v>
      </c>
      <c r="I39" s="306">
        <v>12</v>
      </c>
      <c r="J39" s="865" t="s">
        <v>69</v>
      </c>
      <c r="K39" s="866"/>
      <c r="L39" s="307">
        <v>2</v>
      </c>
      <c r="M39" s="305" t="s">
        <v>44</v>
      </c>
      <c r="N39" s="307"/>
      <c r="O39" s="308">
        <v>2</v>
      </c>
      <c r="P39" s="309">
        <f>SUM(Q39:U39)</f>
        <v>0</v>
      </c>
      <c r="Q39" s="310" t="s">
        <v>45</v>
      </c>
      <c r="R39" s="311" t="s">
        <v>45</v>
      </c>
      <c r="S39" s="311" t="s">
        <v>45</v>
      </c>
      <c r="T39" s="311" t="s">
        <v>45</v>
      </c>
      <c r="U39" s="312" t="s">
        <v>45</v>
      </c>
      <c r="V39" s="310" t="s">
        <v>45</v>
      </c>
      <c r="W39" s="312" t="s">
        <v>45</v>
      </c>
      <c r="X39" s="313"/>
    </row>
    <row r="40" spans="1:24" s="10" customFormat="1" ht="15" customHeight="1" x14ac:dyDescent="0.25">
      <c r="A40" s="764" t="s">
        <v>70</v>
      </c>
      <c r="B40" s="463" t="s">
        <v>71</v>
      </c>
      <c r="C40" s="301" t="s">
        <v>27</v>
      </c>
      <c r="D40" s="301" t="s">
        <v>43</v>
      </c>
      <c r="E40" s="302">
        <f>G40+P40</f>
        <v>20</v>
      </c>
      <c r="F40" s="303">
        <f>O40+X40</f>
        <v>2</v>
      </c>
      <c r="G40" s="304">
        <f>SUM(H40:L40)</f>
        <v>20</v>
      </c>
      <c r="H40" s="305">
        <v>6</v>
      </c>
      <c r="I40" s="306">
        <v>14</v>
      </c>
      <c r="J40" s="865" t="s">
        <v>29</v>
      </c>
      <c r="K40" s="866"/>
      <c r="L40" s="307" t="s">
        <v>45</v>
      </c>
      <c r="M40" s="305" t="s">
        <v>44</v>
      </c>
      <c r="N40" s="307" t="s">
        <v>45</v>
      </c>
      <c r="O40" s="308">
        <v>2</v>
      </c>
      <c r="P40" s="309">
        <f>SUM(Q40:U40)</f>
        <v>0</v>
      </c>
      <c r="Q40" s="547"/>
      <c r="R40" s="548"/>
      <c r="S40" s="548"/>
      <c r="T40" s="548"/>
      <c r="U40" s="549"/>
      <c r="V40" s="547"/>
      <c r="W40" s="549"/>
      <c r="X40" s="550"/>
    </row>
    <row r="41" spans="1:24" s="10" customFormat="1" ht="15" customHeight="1" x14ac:dyDescent="0.25">
      <c r="A41" s="764" t="s">
        <v>72</v>
      </c>
      <c r="B41" s="463" t="s">
        <v>73</v>
      </c>
      <c r="C41" s="301" t="s">
        <v>27</v>
      </c>
      <c r="D41" s="301" t="s">
        <v>43</v>
      </c>
      <c r="E41" s="676">
        <v>20</v>
      </c>
      <c r="F41" s="303">
        <v>2</v>
      </c>
      <c r="G41" s="304">
        <f>SUM(H41:L41)</f>
        <v>20</v>
      </c>
      <c r="H41" s="305">
        <v>6</v>
      </c>
      <c r="I41" s="306">
        <v>12</v>
      </c>
      <c r="J41" s="865" t="s">
        <v>74</v>
      </c>
      <c r="K41" s="866"/>
      <c r="L41" s="307">
        <v>2</v>
      </c>
      <c r="M41" s="305" t="s">
        <v>44</v>
      </c>
      <c r="N41" s="307"/>
      <c r="O41" s="308">
        <v>2</v>
      </c>
      <c r="P41" s="309">
        <f>SUM(Q41:U41)</f>
        <v>0</v>
      </c>
      <c r="Q41" s="310"/>
      <c r="R41" s="311"/>
      <c r="S41" s="871"/>
      <c r="T41" s="872"/>
      <c r="U41" s="312"/>
      <c r="V41" s="310"/>
      <c r="W41" s="549"/>
      <c r="X41" s="313"/>
    </row>
    <row r="42" spans="1:24" s="10" customFormat="1" ht="15" customHeight="1" thickBot="1" x14ac:dyDescent="0.3">
      <c r="A42" s="754" t="s">
        <v>75</v>
      </c>
      <c r="B42" s="551" t="s">
        <v>76</v>
      </c>
      <c r="C42" s="552" t="s">
        <v>27</v>
      </c>
      <c r="D42" s="467" t="s">
        <v>43</v>
      </c>
      <c r="E42" s="529">
        <f>G42+P42</f>
        <v>20</v>
      </c>
      <c r="F42" s="468">
        <f>O42+X42</f>
        <v>2</v>
      </c>
      <c r="G42" s="314">
        <f>SUM(H42:L42)</f>
        <v>0</v>
      </c>
      <c r="H42" s="553"/>
      <c r="I42" s="554"/>
      <c r="J42" s="316" t="s">
        <v>45</v>
      </c>
      <c r="K42" s="316" t="s">
        <v>45</v>
      </c>
      <c r="L42" s="555"/>
      <c r="M42" s="553"/>
      <c r="N42" s="317" t="s">
        <v>45</v>
      </c>
      <c r="O42" s="556"/>
      <c r="P42" s="539">
        <f>SUM(Q42:U42)</f>
        <v>20</v>
      </c>
      <c r="Q42" s="172">
        <v>6</v>
      </c>
      <c r="R42" s="173">
        <v>14</v>
      </c>
      <c r="S42" s="869" t="s">
        <v>74</v>
      </c>
      <c r="T42" s="870"/>
      <c r="U42" s="181" t="s">
        <v>45</v>
      </c>
      <c r="V42" s="172" t="s">
        <v>44</v>
      </c>
      <c r="W42" s="181" t="s">
        <v>45</v>
      </c>
      <c r="X42" s="182">
        <v>2</v>
      </c>
    </row>
    <row r="43" spans="1:24" s="10" customFormat="1" ht="15" customHeight="1" thickBot="1" x14ac:dyDescent="0.3">
      <c r="A43" s="882"/>
      <c r="B43" s="882"/>
      <c r="C43" s="882"/>
      <c r="D43" s="882"/>
      <c r="E43" s="882"/>
      <c r="F43" s="882"/>
      <c r="G43" s="882"/>
      <c r="H43" s="882"/>
      <c r="I43" s="882"/>
      <c r="J43" s="882"/>
      <c r="K43" s="882"/>
      <c r="L43" s="882"/>
      <c r="M43" s="882"/>
      <c r="N43" s="882"/>
      <c r="O43" s="882"/>
      <c r="P43" s="882"/>
      <c r="Q43" s="882"/>
      <c r="R43" s="882"/>
      <c r="S43" s="882"/>
      <c r="T43" s="882"/>
      <c r="U43" s="882"/>
      <c r="V43" s="882"/>
      <c r="W43" s="882"/>
      <c r="X43" s="883"/>
    </row>
    <row r="44" spans="1:24" s="10" customFormat="1" ht="15" customHeight="1" thickBot="1" x14ac:dyDescent="0.3">
      <c r="A44" s="884"/>
      <c r="B44" s="885"/>
      <c r="C44" s="885"/>
      <c r="D44" s="885"/>
      <c r="E44" s="885"/>
      <c r="F44" s="885"/>
      <c r="G44" s="885"/>
      <c r="H44" s="885"/>
      <c r="I44" s="885"/>
      <c r="J44" s="885"/>
      <c r="K44" s="885"/>
      <c r="L44" s="885"/>
      <c r="M44" s="885"/>
      <c r="N44" s="885"/>
      <c r="O44" s="885"/>
      <c r="P44" s="885"/>
      <c r="Q44" s="885"/>
      <c r="R44" s="885"/>
      <c r="S44" s="885"/>
      <c r="T44" s="885"/>
      <c r="U44" s="885"/>
      <c r="V44" s="885"/>
      <c r="W44" s="885"/>
      <c r="X44" s="886"/>
    </row>
    <row r="45" spans="1:24" s="10" customFormat="1" ht="15" customHeight="1" x14ac:dyDescent="0.25">
      <c r="A45" s="873" t="s">
        <v>77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5"/>
    </row>
    <row r="46" spans="1:24" s="10" customFormat="1" ht="6" customHeight="1" thickBot="1" x14ac:dyDescent="0.3">
      <c r="A46" s="876"/>
      <c r="B46" s="877"/>
      <c r="C46" s="877"/>
      <c r="D46" s="877"/>
      <c r="E46" s="877"/>
      <c r="F46" s="877"/>
      <c r="G46" s="877"/>
      <c r="H46" s="877"/>
      <c r="I46" s="877"/>
      <c r="J46" s="877"/>
      <c r="K46" s="877"/>
      <c r="L46" s="877"/>
      <c r="M46" s="877"/>
      <c r="N46" s="877"/>
      <c r="O46" s="877"/>
      <c r="P46" s="877"/>
      <c r="Q46" s="877"/>
      <c r="R46" s="877"/>
      <c r="S46" s="877"/>
      <c r="T46" s="877"/>
      <c r="U46" s="877"/>
      <c r="V46" s="877"/>
      <c r="W46" s="877"/>
      <c r="X46" s="878"/>
    </row>
    <row r="47" spans="1:24" s="10" customFormat="1" ht="15" customHeight="1" x14ac:dyDescent="0.25">
      <c r="A47" s="294"/>
      <c r="B47" s="540" t="s">
        <v>78</v>
      </c>
      <c r="C47" s="297"/>
      <c r="D47" s="296"/>
      <c r="E47" s="297"/>
      <c r="F47" s="298"/>
      <c r="G47" s="398"/>
      <c r="H47" s="422"/>
      <c r="I47" s="423"/>
      <c r="J47" s="423"/>
      <c r="K47" s="423"/>
      <c r="L47" s="424"/>
      <c r="M47" s="399"/>
      <c r="N47" s="401"/>
      <c r="O47" s="402"/>
      <c r="P47" s="403"/>
      <c r="Q47" s="422"/>
      <c r="R47" s="423"/>
      <c r="S47" s="423"/>
      <c r="T47" s="423"/>
      <c r="U47" s="424"/>
      <c r="V47" s="399"/>
      <c r="W47" s="401"/>
      <c r="X47" s="297"/>
    </row>
    <row r="48" spans="1:24" s="10" customFormat="1" ht="15" customHeight="1" x14ac:dyDescent="0.25">
      <c r="A48" s="764" t="s">
        <v>79</v>
      </c>
      <c r="B48" s="546" t="s">
        <v>80</v>
      </c>
      <c r="C48" s="557" t="s">
        <v>27</v>
      </c>
      <c r="D48" s="301" t="s">
        <v>43</v>
      </c>
      <c r="E48" s="302">
        <f>G48+P48</f>
        <v>20</v>
      </c>
      <c r="F48" s="303">
        <f>O48+X48</f>
        <v>2</v>
      </c>
      <c r="G48" s="304">
        <f>SUM(H48:L48)</f>
        <v>20</v>
      </c>
      <c r="H48" s="305">
        <v>6</v>
      </c>
      <c r="I48" s="306">
        <v>12</v>
      </c>
      <c r="J48" s="865" t="s">
        <v>69</v>
      </c>
      <c r="K48" s="866"/>
      <c r="L48" s="307">
        <v>2</v>
      </c>
      <c r="M48" s="305" t="s">
        <v>44</v>
      </c>
      <c r="N48" s="307"/>
      <c r="O48" s="308">
        <v>2</v>
      </c>
      <c r="P48" s="309">
        <f>SUM(Q48:U48)</f>
        <v>0</v>
      </c>
      <c r="Q48" s="310" t="s">
        <v>45</v>
      </c>
      <c r="R48" s="311" t="s">
        <v>45</v>
      </c>
      <c r="S48" s="311" t="s">
        <v>45</v>
      </c>
      <c r="T48" s="311" t="s">
        <v>45</v>
      </c>
      <c r="U48" s="312" t="s">
        <v>45</v>
      </c>
      <c r="V48" s="310" t="s">
        <v>45</v>
      </c>
      <c r="W48" s="312" t="s">
        <v>45</v>
      </c>
      <c r="X48" s="313"/>
    </row>
    <row r="49" spans="1:24" s="10" customFormat="1" ht="15" customHeight="1" x14ac:dyDescent="0.25">
      <c r="A49" s="764" t="s">
        <v>81</v>
      </c>
      <c r="B49" s="299" t="s">
        <v>82</v>
      </c>
      <c r="C49" s="301" t="s">
        <v>27</v>
      </c>
      <c r="D49" s="301" t="s">
        <v>43</v>
      </c>
      <c r="E49" s="302">
        <f>G49+P49</f>
        <v>20</v>
      </c>
      <c r="F49" s="303">
        <f>O49+X49</f>
        <v>2</v>
      </c>
      <c r="G49" s="304">
        <f>SUM(H49:L49)</f>
        <v>0</v>
      </c>
      <c r="H49" s="305" t="s">
        <v>45</v>
      </c>
      <c r="I49" s="306" t="s">
        <v>45</v>
      </c>
      <c r="J49" s="865"/>
      <c r="K49" s="866"/>
      <c r="L49" s="307" t="s">
        <v>45</v>
      </c>
      <c r="M49" s="305" t="s">
        <v>45</v>
      </c>
      <c r="N49" s="307" t="s">
        <v>45</v>
      </c>
      <c r="O49" s="308"/>
      <c r="P49" s="309">
        <f>SUM(Q49:U49)</f>
        <v>20</v>
      </c>
      <c r="Q49" s="310">
        <v>6</v>
      </c>
      <c r="R49" s="311">
        <v>12</v>
      </c>
      <c r="S49" s="871" t="s">
        <v>69</v>
      </c>
      <c r="T49" s="872"/>
      <c r="U49" s="312">
        <v>2</v>
      </c>
      <c r="V49" s="310" t="s">
        <v>44</v>
      </c>
      <c r="W49" s="312"/>
      <c r="X49" s="313">
        <v>2</v>
      </c>
    </row>
    <row r="50" spans="1:24" s="10" customFormat="1" ht="15" customHeight="1" x14ac:dyDescent="0.25">
      <c r="A50" s="764" t="s">
        <v>83</v>
      </c>
      <c r="B50" s="546" t="s">
        <v>84</v>
      </c>
      <c r="C50" s="301" t="s">
        <v>27</v>
      </c>
      <c r="D50" s="301" t="s">
        <v>43</v>
      </c>
      <c r="E50" s="302">
        <f>G50+P50</f>
        <v>20</v>
      </c>
      <c r="F50" s="303">
        <f>O50+X50</f>
        <v>2</v>
      </c>
      <c r="G50" s="304">
        <f>SUM(H50:L50)</f>
        <v>0</v>
      </c>
      <c r="H50" s="305"/>
      <c r="I50" s="306"/>
      <c r="J50" s="865"/>
      <c r="K50" s="866"/>
      <c r="L50" s="307"/>
      <c r="M50" s="305"/>
      <c r="N50" s="307"/>
      <c r="O50" s="308"/>
      <c r="P50" s="309">
        <f>SUM(Q50:U50)</f>
        <v>20</v>
      </c>
      <c r="Q50" s="310">
        <v>8</v>
      </c>
      <c r="R50" s="311">
        <v>10</v>
      </c>
      <c r="S50" s="871" t="s">
        <v>29</v>
      </c>
      <c r="T50" s="872"/>
      <c r="U50" s="312">
        <v>2</v>
      </c>
      <c r="V50" s="310" t="s">
        <v>44</v>
      </c>
      <c r="W50" s="312" t="s">
        <v>45</v>
      </c>
      <c r="X50" s="313">
        <v>2</v>
      </c>
    </row>
    <row r="51" spans="1:24" s="10" customFormat="1" ht="15" customHeight="1" thickBot="1" x14ac:dyDescent="0.3">
      <c r="A51" s="789" t="s">
        <v>85</v>
      </c>
      <c r="B51" s="286" t="s">
        <v>86</v>
      </c>
      <c r="C51" s="552" t="s">
        <v>27</v>
      </c>
      <c r="D51" s="467" t="s">
        <v>43</v>
      </c>
      <c r="E51" s="529">
        <f>G51+P51</f>
        <v>20</v>
      </c>
      <c r="F51" s="521">
        <f>O51+X51</f>
        <v>2</v>
      </c>
      <c r="G51" s="314">
        <f>SUM(H51:L51)</f>
        <v>0</v>
      </c>
      <c r="H51" s="315" t="s">
        <v>45</v>
      </c>
      <c r="I51" s="316" t="s">
        <v>45</v>
      </c>
      <c r="J51" s="316" t="s">
        <v>45</v>
      </c>
      <c r="K51" s="316" t="s">
        <v>45</v>
      </c>
      <c r="L51" s="317" t="s">
        <v>45</v>
      </c>
      <c r="M51" s="315" t="s">
        <v>45</v>
      </c>
      <c r="N51" s="317" t="s">
        <v>45</v>
      </c>
      <c r="O51" s="318"/>
      <c r="P51" s="539">
        <f>SUM(Q51:U51)</f>
        <v>20</v>
      </c>
      <c r="Q51" s="172">
        <v>8</v>
      </c>
      <c r="R51" s="173">
        <v>10</v>
      </c>
      <c r="S51" s="869"/>
      <c r="T51" s="870"/>
      <c r="U51" s="181">
        <v>2</v>
      </c>
      <c r="V51" s="172" t="s">
        <v>44</v>
      </c>
      <c r="W51" s="181"/>
      <c r="X51" s="182">
        <v>2</v>
      </c>
    </row>
    <row r="52" spans="1:24" s="10" customFormat="1" ht="15" customHeight="1" thickBot="1" x14ac:dyDescent="0.3">
      <c r="A52" s="882"/>
      <c r="B52" s="882"/>
      <c r="C52" s="882"/>
      <c r="D52" s="882"/>
      <c r="E52" s="882"/>
      <c r="F52" s="882"/>
      <c r="G52" s="882"/>
      <c r="H52" s="882"/>
      <c r="I52" s="882"/>
      <c r="J52" s="882"/>
      <c r="K52" s="882"/>
      <c r="L52" s="882"/>
      <c r="M52" s="882"/>
      <c r="N52" s="882"/>
      <c r="O52" s="882"/>
      <c r="P52" s="882"/>
      <c r="Q52" s="882"/>
      <c r="R52" s="882"/>
      <c r="S52" s="882"/>
      <c r="T52" s="882"/>
      <c r="U52" s="882"/>
      <c r="V52" s="882"/>
      <c r="W52" s="882"/>
      <c r="X52" s="883"/>
    </row>
    <row r="53" spans="1:24" s="10" customFormat="1" ht="15" customHeight="1" thickBot="1" x14ac:dyDescent="0.3">
      <c r="A53" s="884"/>
      <c r="B53" s="885"/>
      <c r="C53" s="885"/>
      <c r="D53" s="885"/>
      <c r="E53" s="885"/>
      <c r="F53" s="885"/>
      <c r="G53" s="885"/>
      <c r="H53" s="885"/>
      <c r="I53" s="885"/>
      <c r="J53" s="885"/>
      <c r="K53" s="885"/>
      <c r="L53" s="885"/>
      <c r="M53" s="885"/>
      <c r="N53" s="885"/>
      <c r="O53" s="885"/>
      <c r="P53" s="885"/>
      <c r="Q53" s="885"/>
      <c r="R53" s="885"/>
      <c r="S53" s="885"/>
      <c r="T53" s="885"/>
      <c r="U53" s="885"/>
      <c r="V53" s="885"/>
      <c r="W53" s="885"/>
      <c r="X53" s="886"/>
    </row>
    <row r="54" spans="1:24" s="10" customFormat="1" ht="15" customHeight="1" x14ac:dyDescent="0.25">
      <c r="A54" s="873" t="s">
        <v>87</v>
      </c>
      <c r="B54" s="874"/>
      <c r="C54" s="874"/>
      <c r="D54" s="874"/>
      <c r="E54" s="874"/>
      <c r="F54" s="874"/>
      <c r="G54" s="874"/>
      <c r="H54" s="874"/>
      <c r="I54" s="874"/>
      <c r="J54" s="874"/>
      <c r="K54" s="874"/>
      <c r="L54" s="874"/>
      <c r="M54" s="874"/>
      <c r="N54" s="874"/>
      <c r="O54" s="874"/>
      <c r="P54" s="874"/>
      <c r="Q54" s="874"/>
      <c r="R54" s="874"/>
      <c r="S54" s="874"/>
      <c r="T54" s="874"/>
      <c r="U54" s="874"/>
      <c r="V54" s="874"/>
      <c r="W54" s="874"/>
      <c r="X54" s="875"/>
    </row>
    <row r="55" spans="1:24" s="10" customFormat="1" ht="9.75" customHeight="1" x14ac:dyDescent="0.25">
      <c r="A55" s="876"/>
      <c r="B55" s="877"/>
      <c r="C55" s="877"/>
      <c r="D55" s="877"/>
      <c r="E55" s="877"/>
      <c r="F55" s="877"/>
      <c r="G55" s="877"/>
      <c r="H55" s="877"/>
      <c r="I55" s="877"/>
      <c r="J55" s="877"/>
      <c r="K55" s="877"/>
      <c r="L55" s="877"/>
      <c r="M55" s="877"/>
      <c r="N55" s="877"/>
      <c r="O55" s="877"/>
      <c r="P55" s="877"/>
      <c r="Q55" s="877"/>
      <c r="R55" s="877"/>
      <c r="S55" s="877"/>
      <c r="T55" s="877"/>
      <c r="U55" s="877"/>
      <c r="V55" s="877"/>
      <c r="W55" s="877"/>
      <c r="X55" s="878"/>
    </row>
    <row r="56" spans="1:24" s="10" customFormat="1" ht="15" customHeight="1" x14ac:dyDescent="0.25">
      <c r="A56" s="558"/>
      <c r="B56" s="559" t="s">
        <v>88</v>
      </c>
      <c r="C56" s="560"/>
      <c r="D56" s="560"/>
      <c r="E56" s="333"/>
      <c r="F56" s="334"/>
      <c r="G56" s="561"/>
      <c r="H56" s="345"/>
      <c r="I56" s="346"/>
      <c r="J56" s="346"/>
      <c r="K56" s="346"/>
      <c r="L56" s="347"/>
      <c r="M56" s="345"/>
      <c r="N56" s="347"/>
      <c r="O56" s="348"/>
      <c r="P56" s="562"/>
      <c r="Q56" s="345"/>
      <c r="R56" s="346"/>
      <c r="S56" s="346"/>
      <c r="T56" s="346"/>
      <c r="U56" s="347"/>
      <c r="V56" s="345"/>
      <c r="W56" s="347"/>
      <c r="X56" s="350"/>
    </row>
    <row r="57" spans="1:24" s="10" customFormat="1" ht="15" customHeight="1" x14ac:dyDescent="0.25">
      <c r="A57" s="780" t="s">
        <v>89</v>
      </c>
      <c r="B57" s="299" t="s">
        <v>90</v>
      </c>
      <c r="C57" s="301" t="s">
        <v>27</v>
      </c>
      <c r="D57" s="301" t="s">
        <v>43</v>
      </c>
      <c r="E57" s="302">
        <f>G57+P57</f>
        <v>20</v>
      </c>
      <c r="F57" s="303">
        <f>O57+X57</f>
        <v>2</v>
      </c>
      <c r="G57" s="304">
        <f>SUM(H57:L57)</f>
        <v>20</v>
      </c>
      <c r="H57" s="305">
        <v>8</v>
      </c>
      <c r="I57" s="306">
        <v>12</v>
      </c>
      <c r="J57" s="306" t="s">
        <v>45</v>
      </c>
      <c r="K57" s="306" t="s">
        <v>45</v>
      </c>
      <c r="L57" s="307"/>
      <c r="M57" s="305" t="s">
        <v>44</v>
      </c>
      <c r="N57" s="307" t="s">
        <v>45</v>
      </c>
      <c r="O57" s="308">
        <v>2</v>
      </c>
      <c r="P57" s="309">
        <f>SUM(Q57:U57)</f>
        <v>0</v>
      </c>
      <c r="Q57" s="310"/>
      <c r="R57" s="311"/>
      <c r="S57" s="311" t="s">
        <v>45</v>
      </c>
      <c r="T57" s="311" t="s">
        <v>45</v>
      </c>
      <c r="U57" s="312"/>
      <c r="V57" s="310"/>
      <c r="W57" s="312"/>
      <c r="X57" s="313"/>
    </row>
    <row r="58" spans="1:24" s="10" customFormat="1" ht="15" customHeight="1" x14ac:dyDescent="0.25">
      <c r="A58" s="753" t="s">
        <v>91</v>
      </c>
      <c r="B58" s="299" t="s">
        <v>92</v>
      </c>
      <c r="C58" s="301" t="s">
        <v>27</v>
      </c>
      <c r="D58" s="301" t="s">
        <v>43</v>
      </c>
      <c r="E58" s="302">
        <v>20</v>
      </c>
      <c r="F58" s="303">
        <v>2</v>
      </c>
      <c r="G58" s="304"/>
      <c r="H58" s="305"/>
      <c r="I58" s="306"/>
      <c r="J58" s="306"/>
      <c r="K58" s="306"/>
      <c r="L58" s="307"/>
      <c r="M58" s="305"/>
      <c r="N58" s="307"/>
      <c r="O58" s="308"/>
      <c r="P58" s="309">
        <f>SUM(Q58:U58)</f>
        <v>20</v>
      </c>
      <c r="Q58" s="310">
        <v>14</v>
      </c>
      <c r="R58" s="311">
        <v>6</v>
      </c>
      <c r="S58" s="311"/>
      <c r="T58" s="311"/>
      <c r="U58" s="312"/>
      <c r="V58" s="310" t="s">
        <v>44</v>
      </c>
      <c r="W58" s="312"/>
      <c r="X58" s="313">
        <v>2</v>
      </c>
    </row>
    <row r="59" spans="1:24" s="10" customFormat="1" ht="15" customHeight="1" x14ac:dyDescent="0.25">
      <c r="A59" s="760"/>
      <c r="B59" s="563" t="s">
        <v>93</v>
      </c>
      <c r="C59" s="290"/>
      <c r="D59" s="356"/>
      <c r="E59" s="357"/>
      <c r="F59" s="358"/>
      <c r="G59" s="359"/>
      <c r="H59" s="360"/>
      <c r="I59" s="452"/>
      <c r="J59" s="452"/>
      <c r="K59" s="452"/>
      <c r="L59" s="361"/>
      <c r="M59" s="360"/>
      <c r="N59" s="361"/>
      <c r="O59" s="362"/>
      <c r="P59" s="363"/>
      <c r="Q59" s="360"/>
      <c r="R59" s="452"/>
      <c r="S59" s="452"/>
      <c r="T59" s="452"/>
      <c r="U59" s="361"/>
      <c r="V59" s="360"/>
      <c r="W59" s="361"/>
      <c r="X59" s="357"/>
    </row>
    <row r="60" spans="1:24" s="10" customFormat="1" ht="15" customHeight="1" x14ac:dyDescent="0.25">
      <c r="A60" s="780" t="s">
        <v>94</v>
      </c>
      <c r="B60" s="546" t="s">
        <v>95</v>
      </c>
      <c r="C60" s="301" t="s">
        <v>27</v>
      </c>
      <c r="D60" s="301" t="s">
        <v>43</v>
      </c>
      <c r="E60" s="302">
        <f>G60+P60</f>
        <v>20</v>
      </c>
      <c r="F60" s="303">
        <f>O60+X60</f>
        <v>2</v>
      </c>
      <c r="G60" s="304">
        <f>SUM(H60:L60)</f>
        <v>10</v>
      </c>
      <c r="H60" s="305">
        <v>4</v>
      </c>
      <c r="I60" s="306">
        <v>6</v>
      </c>
      <c r="J60" s="306" t="s">
        <v>45</v>
      </c>
      <c r="K60" s="306" t="s">
        <v>45</v>
      </c>
      <c r="L60" s="307" t="s">
        <v>45</v>
      </c>
      <c r="M60" s="305" t="s">
        <v>45</v>
      </c>
      <c r="N60" s="307" t="s">
        <v>45</v>
      </c>
      <c r="O60" s="308"/>
      <c r="P60" s="309">
        <f>SUM(Q60:U60)</f>
        <v>10</v>
      </c>
      <c r="Q60" s="310">
        <v>4</v>
      </c>
      <c r="R60" s="311">
        <v>6</v>
      </c>
      <c r="S60" s="311" t="s">
        <v>45</v>
      </c>
      <c r="T60" s="311" t="s">
        <v>45</v>
      </c>
      <c r="U60" s="312" t="s">
        <v>45</v>
      </c>
      <c r="V60" s="310" t="s">
        <v>44</v>
      </c>
      <c r="W60" s="312"/>
      <c r="X60" s="313">
        <v>2</v>
      </c>
    </row>
    <row r="61" spans="1:24" s="10" customFormat="1" ht="16.5" customHeight="1" thickBot="1" x14ac:dyDescent="0.3">
      <c r="A61" s="762" t="s">
        <v>96</v>
      </c>
      <c r="B61" s="465" t="s">
        <v>97</v>
      </c>
      <c r="C61" s="467" t="s">
        <v>27</v>
      </c>
      <c r="D61" s="467" t="s">
        <v>43</v>
      </c>
      <c r="E61" s="529">
        <f>G61+P61</f>
        <v>20</v>
      </c>
      <c r="F61" s="521">
        <f>O61+X61</f>
        <v>2</v>
      </c>
      <c r="G61" s="314">
        <f>SUM(H61:L61)</f>
        <v>10</v>
      </c>
      <c r="H61" s="315">
        <v>4</v>
      </c>
      <c r="I61" s="316">
        <v>6</v>
      </c>
      <c r="J61" s="316" t="s">
        <v>45</v>
      </c>
      <c r="K61" s="316" t="s">
        <v>45</v>
      </c>
      <c r="L61" s="317" t="s">
        <v>45</v>
      </c>
      <c r="M61" s="315" t="s">
        <v>45</v>
      </c>
      <c r="N61" s="317" t="s">
        <v>45</v>
      </c>
      <c r="O61" s="318"/>
      <c r="P61" s="539">
        <f>SUM(Q61:U61)</f>
        <v>10</v>
      </c>
      <c r="Q61" s="172">
        <v>4</v>
      </c>
      <c r="R61" s="173">
        <v>6</v>
      </c>
      <c r="S61" s="173" t="s">
        <v>45</v>
      </c>
      <c r="T61" s="173" t="s">
        <v>45</v>
      </c>
      <c r="U61" s="181" t="s">
        <v>98</v>
      </c>
      <c r="V61" s="172" t="s">
        <v>44</v>
      </c>
      <c r="W61" s="181"/>
      <c r="X61" s="182">
        <v>2</v>
      </c>
    </row>
    <row r="62" spans="1:24" s="10" customFormat="1" ht="15" customHeight="1" thickBot="1" x14ac:dyDescent="0.3">
      <c r="A62" s="882"/>
      <c r="B62" s="882"/>
      <c r="C62" s="882"/>
      <c r="D62" s="882"/>
      <c r="E62" s="882"/>
      <c r="F62" s="882"/>
      <c r="G62" s="882"/>
      <c r="H62" s="882"/>
      <c r="I62" s="882"/>
      <c r="J62" s="882"/>
      <c r="K62" s="882"/>
      <c r="L62" s="882"/>
      <c r="M62" s="882"/>
      <c r="N62" s="882"/>
      <c r="O62" s="882"/>
      <c r="P62" s="882"/>
      <c r="Q62" s="882"/>
      <c r="R62" s="882"/>
      <c r="S62" s="882"/>
      <c r="T62" s="882"/>
      <c r="U62" s="882"/>
      <c r="V62" s="882"/>
      <c r="W62" s="882"/>
      <c r="X62" s="883"/>
    </row>
    <row r="63" spans="1:24" s="10" customFormat="1" ht="15" customHeight="1" thickBot="1" x14ac:dyDescent="0.3">
      <c r="A63" s="884"/>
      <c r="B63" s="885"/>
      <c r="C63" s="885"/>
      <c r="D63" s="885"/>
      <c r="E63" s="885"/>
      <c r="F63" s="885"/>
      <c r="G63" s="885"/>
      <c r="H63" s="885"/>
      <c r="I63" s="885"/>
      <c r="J63" s="885"/>
      <c r="K63" s="885"/>
      <c r="L63" s="885"/>
      <c r="M63" s="885"/>
      <c r="N63" s="885"/>
      <c r="O63" s="885"/>
      <c r="P63" s="885"/>
      <c r="Q63" s="885"/>
      <c r="R63" s="885"/>
      <c r="S63" s="885"/>
      <c r="T63" s="885"/>
      <c r="U63" s="885"/>
      <c r="V63" s="885"/>
      <c r="W63" s="885"/>
      <c r="X63" s="886"/>
    </row>
    <row r="64" spans="1:24" s="10" customFormat="1" ht="15" customHeight="1" x14ac:dyDescent="0.25">
      <c r="A64" s="873" t="s">
        <v>99</v>
      </c>
      <c r="B64" s="874"/>
      <c r="C64" s="874"/>
      <c r="D64" s="874"/>
      <c r="E64" s="874"/>
      <c r="F64" s="874"/>
      <c r="G64" s="874"/>
      <c r="H64" s="874"/>
      <c r="I64" s="874"/>
      <c r="J64" s="874"/>
      <c r="K64" s="874"/>
      <c r="L64" s="874"/>
      <c r="M64" s="874"/>
      <c r="N64" s="874"/>
      <c r="O64" s="874"/>
      <c r="P64" s="874"/>
      <c r="Q64" s="874"/>
      <c r="R64" s="874"/>
      <c r="S64" s="874"/>
      <c r="T64" s="874"/>
      <c r="U64" s="874"/>
      <c r="V64" s="874"/>
      <c r="W64" s="874"/>
      <c r="X64" s="875"/>
    </row>
    <row r="65" spans="1:24" s="10" customFormat="1" ht="6" customHeight="1" thickBot="1" x14ac:dyDescent="0.3">
      <c r="A65" s="887"/>
      <c r="B65" s="888"/>
      <c r="C65" s="888"/>
      <c r="D65" s="888"/>
      <c r="E65" s="888"/>
      <c r="F65" s="888"/>
      <c r="G65" s="888"/>
      <c r="H65" s="888"/>
      <c r="I65" s="888"/>
      <c r="J65" s="888"/>
      <c r="K65" s="888"/>
      <c r="L65" s="888"/>
      <c r="M65" s="888"/>
      <c r="N65" s="888"/>
      <c r="O65" s="888"/>
      <c r="P65" s="888"/>
      <c r="Q65" s="888"/>
      <c r="R65" s="888"/>
      <c r="S65" s="888"/>
      <c r="T65" s="888"/>
      <c r="U65" s="888"/>
      <c r="V65" s="888"/>
      <c r="W65" s="888"/>
      <c r="X65" s="889"/>
    </row>
    <row r="66" spans="1:24" s="10" customFormat="1" ht="15" customHeight="1" x14ac:dyDescent="0.25">
      <c r="A66" s="186"/>
      <c r="B66" s="564" t="s">
        <v>100</v>
      </c>
      <c r="C66" s="185"/>
      <c r="D66" s="163"/>
      <c r="E66" s="127"/>
      <c r="F66" s="128"/>
      <c r="G66" s="129"/>
      <c r="H66" s="133"/>
      <c r="I66" s="164"/>
      <c r="J66" s="164"/>
      <c r="K66" s="164"/>
      <c r="L66" s="134"/>
      <c r="M66" s="133"/>
      <c r="N66" s="134"/>
      <c r="O66" s="135"/>
      <c r="P66" s="136"/>
      <c r="Q66" s="133"/>
      <c r="R66" s="164"/>
      <c r="S66" s="164"/>
      <c r="T66" s="164"/>
      <c r="U66" s="134"/>
      <c r="V66" s="133"/>
      <c r="W66" s="134"/>
      <c r="X66" s="127"/>
    </row>
    <row r="67" spans="1:24" s="10" customFormat="1" ht="15" customHeight="1" x14ac:dyDescent="0.25">
      <c r="A67" s="763" t="s">
        <v>101</v>
      </c>
      <c r="B67" s="565" t="s">
        <v>102</v>
      </c>
      <c r="C67" s="566" t="s">
        <v>103</v>
      </c>
      <c r="D67" s="566" t="s">
        <v>43</v>
      </c>
      <c r="E67" s="576">
        <f>G67+P67</f>
        <v>20</v>
      </c>
      <c r="F67" s="567">
        <f>O67+X67</f>
        <v>2</v>
      </c>
      <c r="G67" s="405">
        <f>SUM(H67:L67)</f>
        <v>10</v>
      </c>
      <c r="H67" s="406">
        <v>4</v>
      </c>
      <c r="I67" s="407">
        <v>4</v>
      </c>
      <c r="J67" s="890" t="s">
        <v>104</v>
      </c>
      <c r="K67" s="891"/>
      <c r="L67" s="408">
        <v>2</v>
      </c>
      <c r="M67" s="406" t="s">
        <v>45</v>
      </c>
      <c r="N67" s="408" t="s">
        <v>45</v>
      </c>
      <c r="O67" s="523"/>
      <c r="P67" s="524">
        <f>SUM(Q67:U67)</f>
        <v>10</v>
      </c>
      <c r="Q67" s="525">
        <v>4</v>
      </c>
      <c r="R67" s="526">
        <v>4</v>
      </c>
      <c r="S67" s="526" t="s">
        <v>45</v>
      </c>
      <c r="T67" s="526" t="s">
        <v>45</v>
      </c>
      <c r="U67" s="527">
        <v>2</v>
      </c>
      <c r="V67" s="525" t="s">
        <v>44</v>
      </c>
      <c r="W67" s="527" t="s">
        <v>45</v>
      </c>
      <c r="X67" s="528">
        <v>2</v>
      </c>
    </row>
    <row r="68" spans="1:24" s="10" customFormat="1" ht="15" customHeight="1" x14ac:dyDescent="0.25">
      <c r="A68" s="764" t="s">
        <v>105</v>
      </c>
      <c r="B68" s="463" t="s">
        <v>106</v>
      </c>
      <c r="C68" s="301" t="s">
        <v>103</v>
      </c>
      <c r="D68" s="301" t="s">
        <v>43</v>
      </c>
      <c r="E68" s="302">
        <f>G68+P68</f>
        <v>20</v>
      </c>
      <c r="F68" s="355">
        <f>O68+X68</f>
        <v>2</v>
      </c>
      <c r="G68" s="304">
        <f>SUM(H68:L68)</f>
        <v>10</v>
      </c>
      <c r="H68" s="305">
        <v>4</v>
      </c>
      <c r="I68" s="306">
        <v>4</v>
      </c>
      <c r="J68" s="306" t="s">
        <v>45</v>
      </c>
      <c r="K68" s="306" t="s">
        <v>45</v>
      </c>
      <c r="L68" s="307">
        <v>2</v>
      </c>
      <c r="M68" s="305" t="s">
        <v>45</v>
      </c>
      <c r="N68" s="307" t="s">
        <v>45</v>
      </c>
      <c r="O68" s="308"/>
      <c r="P68" s="309">
        <f>SUM(Q68:U68)</f>
        <v>10</v>
      </c>
      <c r="Q68" s="310">
        <v>4</v>
      </c>
      <c r="R68" s="311">
        <v>4</v>
      </c>
      <c r="S68" s="311" t="s">
        <v>45</v>
      </c>
      <c r="T68" s="311" t="s">
        <v>45</v>
      </c>
      <c r="U68" s="312">
        <v>2</v>
      </c>
      <c r="V68" s="310" t="s">
        <v>44</v>
      </c>
      <c r="W68" s="312"/>
      <c r="X68" s="313">
        <v>2</v>
      </c>
    </row>
    <row r="69" spans="1:24" s="10" customFormat="1" ht="15" customHeight="1" x14ac:dyDescent="0.25">
      <c r="A69" s="760"/>
      <c r="B69" s="568" t="s">
        <v>107</v>
      </c>
      <c r="C69" s="290"/>
      <c r="D69" s="356"/>
      <c r="E69" s="357"/>
      <c r="F69" s="358"/>
      <c r="G69" s="569"/>
      <c r="H69" s="291"/>
      <c r="I69" s="292"/>
      <c r="J69" s="292"/>
      <c r="K69" s="292"/>
      <c r="L69" s="293"/>
      <c r="M69" s="570"/>
      <c r="N69" s="571"/>
      <c r="O69" s="572"/>
      <c r="P69" s="573"/>
      <c r="Q69" s="291"/>
      <c r="R69" s="292"/>
      <c r="S69" s="292"/>
      <c r="T69" s="292"/>
      <c r="U69" s="293"/>
      <c r="V69" s="291"/>
      <c r="W69" s="293"/>
      <c r="X69" s="354"/>
    </row>
    <row r="70" spans="1:24" s="10" customFormat="1" ht="15" customHeight="1" x14ac:dyDescent="0.25">
      <c r="A70" s="765" t="s">
        <v>108</v>
      </c>
      <c r="B70" s="546" t="s">
        <v>109</v>
      </c>
      <c r="C70" s="301" t="s">
        <v>27</v>
      </c>
      <c r="D70" s="301" t="s">
        <v>43</v>
      </c>
      <c r="E70" s="302">
        <f>G70+P70</f>
        <v>20</v>
      </c>
      <c r="F70" s="303">
        <f>O70+X70</f>
        <v>2</v>
      </c>
      <c r="G70" s="304">
        <f>SUM(H70:L70)</f>
        <v>10</v>
      </c>
      <c r="H70" s="305">
        <v>4</v>
      </c>
      <c r="I70" s="306">
        <v>6</v>
      </c>
      <c r="J70" s="865" t="s">
        <v>110</v>
      </c>
      <c r="K70" s="866"/>
      <c r="L70" s="307"/>
      <c r="M70" s="305" t="s">
        <v>45</v>
      </c>
      <c r="N70" s="307" t="s">
        <v>45</v>
      </c>
      <c r="O70" s="308"/>
      <c r="P70" s="309">
        <f>SUM(Q70:U70)</f>
        <v>10</v>
      </c>
      <c r="Q70" s="310">
        <v>2</v>
      </c>
      <c r="R70" s="311">
        <v>6</v>
      </c>
      <c r="S70" s="871" t="s">
        <v>111</v>
      </c>
      <c r="T70" s="872"/>
      <c r="U70" s="312">
        <v>2</v>
      </c>
      <c r="V70" s="310" t="s">
        <v>44</v>
      </c>
      <c r="W70" s="312"/>
      <c r="X70" s="313">
        <v>2</v>
      </c>
    </row>
    <row r="71" spans="1:24" s="10" customFormat="1" ht="15" customHeight="1" thickBot="1" x14ac:dyDescent="0.3">
      <c r="A71" s="762" t="s">
        <v>112</v>
      </c>
      <c r="B71" s="465" t="s">
        <v>113</v>
      </c>
      <c r="C71" s="467" t="s">
        <v>27</v>
      </c>
      <c r="D71" s="467" t="s">
        <v>114</v>
      </c>
      <c r="E71" s="529">
        <f>G71+P71</f>
        <v>20</v>
      </c>
      <c r="F71" s="521">
        <f>O71+X71</f>
        <v>2</v>
      </c>
      <c r="G71" s="314">
        <f>SUM(H71:L71)</f>
        <v>10</v>
      </c>
      <c r="H71" s="315">
        <v>2</v>
      </c>
      <c r="I71" s="316">
        <v>8</v>
      </c>
      <c r="J71" s="316" t="s">
        <v>45</v>
      </c>
      <c r="K71" s="316" t="s">
        <v>45</v>
      </c>
      <c r="L71" s="317"/>
      <c r="M71" s="315" t="s">
        <v>45</v>
      </c>
      <c r="N71" s="317" t="s">
        <v>45</v>
      </c>
      <c r="O71" s="318"/>
      <c r="P71" s="539">
        <f>SUM(Q71:U71)</f>
        <v>10</v>
      </c>
      <c r="Q71" s="172">
        <v>2</v>
      </c>
      <c r="R71" s="173">
        <v>8</v>
      </c>
      <c r="S71" s="173" t="s">
        <v>45</v>
      </c>
      <c r="T71" s="173" t="s">
        <v>45</v>
      </c>
      <c r="U71" s="181"/>
      <c r="V71" s="172" t="s">
        <v>44</v>
      </c>
      <c r="W71" s="181" t="s">
        <v>45</v>
      </c>
      <c r="X71" s="182">
        <v>2</v>
      </c>
    </row>
    <row r="72" spans="1:24" s="10" customFormat="1" ht="15" customHeight="1" thickBot="1" x14ac:dyDescent="0.3">
      <c r="A72" s="882"/>
      <c r="B72" s="882"/>
      <c r="C72" s="882"/>
      <c r="D72" s="882"/>
      <c r="E72" s="882"/>
      <c r="F72" s="882"/>
      <c r="G72" s="882"/>
      <c r="H72" s="882"/>
      <c r="I72" s="882"/>
      <c r="J72" s="882"/>
      <c r="K72" s="882"/>
      <c r="L72" s="882"/>
      <c r="M72" s="882"/>
      <c r="N72" s="882"/>
      <c r="O72" s="882"/>
      <c r="P72" s="882"/>
      <c r="Q72" s="882"/>
      <c r="R72" s="882"/>
      <c r="S72" s="882"/>
      <c r="T72" s="882"/>
      <c r="U72" s="882"/>
      <c r="V72" s="882"/>
      <c r="W72" s="882"/>
      <c r="X72" s="883"/>
    </row>
    <row r="73" spans="1:24" s="10" customFormat="1" ht="15" customHeight="1" thickBot="1" x14ac:dyDescent="0.3">
      <c r="A73" s="884"/>
      <c r="B73" s="885"/>
      <c r="C73" s="885"/>
      <c r="D73" s="885"/>
      <c r="E73" s="885"/>
      <c r="F73" s="885"/>
      <c r="G73" s="885"/>
      <c r="H73" s="885"/>
      <c r="I73" s="885"/>
      <c r="J73" s="885"/>
      <c r="K73" s="885"/>
      <c r="L73" s="885"/>
      <c r="M73" s="885"/>
      <c r="N73" s="885"/>
      <c r="O73" s="885"/>
      <c r="P73" s="885"/>
      <c r="Q73" s="885"/>
      <c r="R73" s="885"/>
      <c r="S73" s="885"/>
      <c r="T73" s="885"/>
      <c r="U73" s="885"/>
      <c r="V73" s="885"/>
      <c r="W73" s="885"/>
      <c r="X73" s="886"/>
    </row>
    <row r="74" spans="1:24" s="10" customFormat="1" ht="18.75" customHeight="1" thickBot="1" x14ac:dyDescent="0.3">
      <c r="A74" s="879" t="s">
        <v>115</v>
      </c>
      <c r="B74" s="880"/>
      <c r="C74" s="880"/>
      <c r="D74" s="880"/>
      <c r="E74" s="880"/>
      <c r="F74" s="880"/>
      <c r="G74" s="880"/>
      <c r="H74" s="880"/>
      <c r="I74" s="880"/>
      <c r="J74" s="880"/>
      <c r="K74" s="880"/>
      <c r="L74" s="880"/>
      <c r="M74" s="880"/>
      <c r="N74" s="880"/>
      <c r="O74" s="880"/>
      <c r="P74" s="880"/>
      <c r="Q74" s="880"/>
      <c r="R74" s="880"/>
      <c r="S74" s="880"/>
      <c r="T74" s="880"/>
      <c r="U74" s="880"/>
      <c r="V74" s="880"/>
      <c r="W74" s="880"/>
      <c r="X74" s="881"/>
    </row>
    <row r="75" spans="1:24" s="10" customFormat="1" ht="15" customHeight="1" thickBot="1" x14ac:dyDescent="0.3">
      <c r="A75" s="33"/>
      <c r="B75" s="33"/>
      <c r="C75" s="34"/>
      <c r="D75" s="33"/>
      <c r="E75" s="34"/>
      <c r="F75" s="35"/>
      <c r="G75" s="36"/>
      <c r="H75" s="37"/>
      <c r="I75" s="44"/>
      <c r="J75" s="44"/>
      <c r="K75" s="44"/>
      <c r="L75" s="38"/>
      <c r="M75" s="37"/>
      <c r="N75" s="38"/>
      <c r="O75" s="49"/>
      <c r="P75" s="39"/>
      <c r="Q75" s="37"/>
      <c r="R75" s="44"/>
      <c r="S75" s="44"/>
      <c r="T75" s="44"/>
      <c r="U75" s="38"/>
      <c r="V75" s="37"/>
      <c r="W75" s="38"/>
      <c r="X75" s="34"/>
    </row>
    <row r="76" spans="1:24" s="10" customFormat="1" ht="15" customHeight="1" thickBot="1" x14ac:dyDescent="0.3">
      <c r="A76" s="188"/>
      <c r="B76" s="903" t="s">
        <v>116</v>
      </c>
      <c r="C76" s="904"/>
      <c r="D76" s="905"/>
      <c r="E76" s="189"/>
      <c r="F76" s="190"/>
      <c r="G76" s="191"/>
      <c r="H76" s="192"/>
      <c r="I76" s="193"/>
      <c r="J76" s="193"/>
      <c r="K76" s="193"/>
      <c r="L76" s="194"/>
      <c r="M76" s="192"/>
      <c r="N76" s="194"/>
      <c r="O76" s="195"/>
      <c r="P76" s="196"/>
      <c r="Q76" s="192"/>
      <c r="R76" s="193"/>
      <c r="S76" s="193"/>
      <c r="T76" s="193"/>
      <c r="U76" s="194"/>
      <c r="V76" s="192"/>
      <c r="W76" s="194"/>
      <c r="X76" s="189"/>
    </row>
    <row r="77" spans="1:24" s="10" customFormat="1" ht="15" customHeight="1" x14ac:dyDescent="0.25">
      <c r="A77" s="791" t="s">
        <v>117</v>
      </c>
      <c r="B77" s="202" t="s">
        <v>118</v>
      </c>
      <c r="C77" s="201" t="s">
        <v>27</v>
      </c>
      <c r="D77" s="201" t="s">
        <v>119</v>
      </c>
      <c r="E77" s="677">
        <v>4</v>
      </c>
      <c r="F77" s="203"/>
      <c r="G77" s="204">
        <f>SUM(H77:I77)</f>
        <v>4</v>
      </c>
      <c r="H77" s="198"/>
      <c r="I77" s="199">
        <v>4</v>
      </c>
      <c r="J77" s="205" t="s">
        <v>45</v>
      </c>
      <c r="K77" s="199" t="s">
        <v>45</v>
      </c>
      <c r="L77" s="200" t="s">
        <v>45</v>
      </c>
      <c r="M77" s="206"/>
      <c r="N77" s="207"/>
      <c r="O77" s="208"/>
      <c r="P77" s="197"/>
      <c r="Q77" s="198" t="s">
        <v>45</v>
      </c>
      <c r="R77" s="199" t="s">
        <v>45</v>
      </c>
      <c r="S77" s="199" t="s">
        <v>45</v>
      </c>
      <c r="T77" s="199" t="s">
        <v>45</v>
      </c>
      <c r="U77" s="200" t="s">
        <v>45</v>
      </c>
      <c r="V77" s="198" t="s">
        <v>45</v>
      </c>
      <c r="W77" s="200" t="s">
        <v>120</v>
      </c>
      <c r="X77" s="201"/>
    </row>
    <row r="78" spans="1:24" s="10" customFormat="1" ht="15" customHeight="1" x14ac:dyDescent="0.25">
      <c r="A78" s="781" t="s">
        <v>121</v>
      </c>
      <c r="B78" s="209" t="s">
        <v>122</v>
      </c>
      <c r="C78" s="26" t="s">
        <v>27</v>
      </c>
      <c r="D78" s="26" t="s">
        <v>119</v>
      </c>
      <c r="E78" s="32">
        <v>4</v>
      </c>
      <c r="F78" s="703"/>
      <c r="G78" s="211"/>
      <c r="H78" s="16" t="s">
        <v>45</v>
      </c>
      <c r="I78" s="17"/>
      <c r="J78" s="21" t="s">
        <v>45</v>
      </c>
      <c r="K78" s="21" t="s">
        <v>45</v>
      </c>
      <c r="L78" s="18" t="s">
        <v>45</v>
      </c>
      <c r="M78" s="19" t="s">
        <v>45</v>
      </c>
      <c r="N78" s="20" t="s">
        <v>45</v>
      </c>
      <c r="O78" s="210"/>
      <c r="P78" s="15">
        <f>SUM(Q78:U78)</f>
        <v>4</v>
      </c>
      <c r="Q78" s="16"/>
      <c r="R78" s="17">
        <v>4</v>
      </c>
      <c r="S78" s="17"/>
      <c r="T78" s="17"/>
      <c r="U78" s="18"/>
      <c r="V78" s="19"/>
      <c r="W78" s="20"/>
      <c r="X78" s="32"/>
    </row>
    <row r="79" spans="1:24" s="10" customFormat="1" ht="15" customHeight="1" thickBot="1" x14ac:dyDescent="0.3">
      <c r="A79" s="782" t="s">
        <v>123</v>
      </c>
      <c r="B79" s="212" t="s">
        <v>124</v>
      </c>
      <c r="C79" s="68" t="s">
        <v>27</v>
      </c>
      <c r="D79" s="68" t="s">
        <v>119</v>
      </c>
      <c r="E79" s="31"/>
      <c r="F79" s="860">
        <v>2</v>
      </c>
      <c r="G79" s="213"/>
      <c r="H79" s="65"/>
      <c r="I79" s="66"/>
      <c r="J79" s="29"/>
      <c r="K79" s="29"/>
      <c r="L79" s="67"/>
      <c r="M79" s="28"/>
      <c r="N79" s="30"/>
      <c r="O79" s="214"/>
      <c r="P79" s="27"/>
      <c r="Q79" s="65"/>
      <c r="R79" s="66"/>
      <c r="S79" s="66"/>
      <c r="T79" s="66"/>
      <c r="U79" s="67"/>
      <c r="V79" s="28"/>
      <c r="W79" s="30"/>
      <c r="X79" s="31">
        <v>2</v>
      </c>
    </row>
    <row r="80" spans="1:24" s="10" customFormat="1" ht="15" customHeight="1" thickBot="1" x14ac:dyDescent="0.3">
      <c r="A80" s="767"/>
      <c r="B80" s="33"/>
      <c r="C80" s="34"/>
      <c r="D80" s="34"/>
      <c r="E80" s="34"/>
      <c r="F80" s="35"/>
      <c r="G80" s="36"/>
      <c r="H80" s="37"/>
      <c r="I80" s="44"/>
      <c r="J80" s="44"/>
      <c r="K80" s="44"/>
      <c r="L80" s="38"/>
      <c r="M80" s="37"/>
      <c r="N80" s="38"/>
      <c r="O80" s="49"/>
      <c r="P80" s="39"/>
      <c r="Q80" s="37"/>
      <c r="R80" s="44"/>
      <c r="S80" s="44"/>
      <c r="T80" s="44"/>
      <c r="U80" s="38"/>
      <c r="V80" s="37"/>
      <c r="W80" s="38"/>
      <c r="X80" s="34"/>
    </row>
    <row r="81" spans="1:24" s="10" customFormat="1" ht="15" customHeight="1" x14ac:dyDescent="0.25">
      <c r="A81" s="768"/>
      <c r="B81" s="219" t="s">
        <v>125</v>
      </c>
      <c r="C81" s="113"/>
      <c r="D81" s="112"/>
      <c r="E81" s="112"/>
      <c r="F81" s="216"/>
      <c r="G81" s="217"/>
      <c r="H81" s="108"/>
      <c r="I81" s="109"/>
      <c r="J81" s="109"/>
      <c r="K81" s="109"/>
      <c r="L81" s="110"/>
      <c r="M81" s="108"/>
      <c r="N81" s="110"/>
      <c r="O81" s="111"/>
      <c r="P81" s="218"/>
      <c r="Q81" s="108"/>
      <c r="R81" s="109"/>
      <c r="S81" s="109"/>
      <c r="T81" s="109"/>
      <c r="U81" s="110"/>
      <c r="V81" s="108"/>
      <c r="W81" s="110"/>
      <c r="X81" s="107"/>
    </row>
    <row r="82" spans="1:24" s="10" customFormat="1" ht="15" customHeight="1" x14ac:dyDescent="0.25">
      <c r="A82" s="769" t="s">
        <v>126</v>
      </c>
      <c r="B82" s="220" t="s">
        <v>127</v>
      </c>
      <c r="C82" s="221" t="s">
        <v>27</v>
      </c>
      <c r="D82" s="246" t="s">
        <v>128</v>
      </c>
      <c r="E82" s="246"/>
      <c r="F82" s="247">
        <f>O82+X82</f>
        <v>2</v>
      </c>
      <c r="G82" s="224"/>
      <c r="H82" s="225" t="s">
        <v>45</v>
      </c>
      <c r="I82" s="226" t="s">
        <v>45</v>
      </c>
      <c r="J82" s="226" t="s">
        <v>45</v>
      </c>
      <c r="K82" s="227" t="s">
        <v>45</v>
      </c>
      <c r="L82" s="228" t="s">
        <v>45</v>
      </c>
      <c r="M82" s="225" t="s">
        <v>45</v>
      </c>
      <c r="N82" s="228" t="s">
        <v>45</v>
      </c>
      <c r="O82" s="229"/>
      <c r="P82" s="230"/>
      <c r="Q82" s="225" t="s">
        <v>45</v>
      </c>
      <c r="R82" s="227" t="s">
        <v>45</v>
      </c>
      <c r="S82" s="227" t="s">
        <v>45</v>
      </c>
      <c r="T82" s="227" t="s">
        <v>45</v>
      </c>
      <c r="U82" s="228" t="s">
        <v>45</v>
      </c>
      <c r="V82" s="261" t="s">
        <v>129</v>
      </c>
      <c r="W82" s="263" t="s">
        <v>45</v>
      </c>
      <c r="X82" s="264">
        <v>2</v>
      </c>
    </row>
    <row r="83" spans="1:24" s="10" customFormat="1" ht="15" customHeight="1" thickBot="1" x14ac:dyDescent="0.3">
      <c r="A83" s="770" t="s">
        <v>130</v>
      </c>
      <c r="B83" s="222" t="s">
        <v>131</v>
      </c>
      <c r="C83" s="223" t="s">
        <v>27</v>
      </c>
      <c r="D83" s="223" t="s">
        <v>128</v>
      </c>
      <c r="E83" s="223"/>
      <c r="F83" s="248">
        <f>O83+X83</f>
        <v>2</v>
      </c>
      <c r="G83" s="232"/>
      <c r="H83" s="233" t="s">
        <v>45</v>
      </c>
      <c r="I83" s="234" t="s">
        <v>45</v>
      </c>
      <c r="J83" s="234" t="s">
        <v>45</v>
      </c>
      <c r="K83" s="234" t="s">
        <v>45</v>
      </c>
      <c r="L83" s="235" t="s">
        <v>45</v>
      </c>
      <c r="M83" s="233" t="s">
        <v>45</v>
      </c>
      <c r="N83" s="235" t="s">
        <v>45</v>
      </c>
      <c r="O83" s="231"/>
      <c r="P83" s="236"/>
      <c r="Q83" s="233" t="s">
        <v>45</v>
      </c>
      <c r="R83" s="234" t="s">
        <v>45</v>
      </c>
      <c r="S83" s="234" t="s">
        <v>45</v>
      </c>
      <c r="T83" s="234" t="s">
        <v>45</v>
      </c>
      <c r="U83" s="235" t="s">
        <v>45</v>
      </c>
      <c r="V83" s="262" t="s">
        <v>132</v>
      </c>
      <c r="W83" s="265">
        <v>0.5</v>
      </c>
      <c r="X83" s="266">
        <v>2</v>
      </c>
    </row>
    <row r="84" spans="1:24" s="10" customFormat="1" ht="15" customHeight="1" x14ac:dyDescent="0.25">
      <c r="A84" s="33"/>
      <c r="B84" s="33"/>
      <c r="C84" s="34"/>
      <c r="D84" s="34"/>
      <c r="E84" s="34"/>
      <c r="F84" s="35"/>
      <c r="G84" s="36"/>
      <c r="H84" s="37"/>
      <c r="I84" s="44"/>
      <c r="J84" s="44"/>
      <c r="K84" s="44"/>
      <c r="L84" s="38"/>
      <c r="M84" s="37"/>
      <c r="N84" s="38"/>
      <c r="O84" s="49"/>
      <c r="P84" s="39"/>
      <c r="Q84" s="37"/>
      <c r="R84" s="44"/>
      <c r="S84" s="44"/>
      <c r="T84" s="44"/>
      <c r="U84" s="38"/>
      <c r="V84" s="37"/>
      <c r="W84" s="187"/>
      <c r="X84" s="267"/>
    </row>
    <row r="85" spans="1:24" s="13" customFormat="1" ht="27" customHeight="1" thickBot="1" x14ac:dyDescent="0.25">
      <c r="A85" s="241"/>
      <c r="B85" s="238" t="s">
        <v>133</v>
      </c>
      <c r="C85" s="238"/>
      <c r="D85" s="238"/>
      <c r="E85" s="588">
        <f>SUM(E77:E83,E67:E71,E57:E61,E48:E51,E36:E42,E22:E31,E15:E17)</f>
        <v>650</v>
      </c>
      <c r="F85" s="656">
        <f>SUM(F77:F84,F67:F71,F56:F61,F48:F51,F36:F42,F22:F31,F15:F17)</f>
        <v>64</v>
      </c>
      <c r="G85" s="751">
        <f>SUM(G76:G83,G66:G71,G56:G61,G47:G51,G36:G42,G28:G31,G22:G27,G15:G17)</f>
        <v>356</v>
      </c>
      <c r="H85" s="603">
        <f>SUM(H76:H83,H66:H71,H56:H61,H47:H51,H36:H42,H28:H31,H22:H27,H13:H18)</f>
        <v>78</v>
      </c>
      <c r="I85" s="604">
        <f>SUM(I75:I83,I66:I71,I56:I61,I47:I51,I36:I42,I28:I31,I22:I27,I13:I18)</f>
        <v>190</v>
      </c>
      <c r="J85" s="604"/>
      <c r="K85" s="604"/>
      <c r="L85" s="605">
        <f>SUM(L76:L82,L67:L70,L57:L61,L48:L51,L39:L42,L36,L28:L31,L24:L26,L15:L17)</f>
        <v>87</v>
      </c>
      <c r="M85" s="239"/>
      <c r="N85" s="605">
        <f>SUM(N14:N83)</f>
        <v>1</v>
      </c>
      <c r="O85" s="752">
        <f>SUM(O76:O83,O66:O71,O56:O61,O47:O51,O36:O42,O22:O31,O14:O17)</f>
        <v>24</v>
      </c>
      <c r="P85" s="588">
        <f>SUM(P77:P83,P67:P71,P57:P61,P48:P51,P37:P42,P36,P24:P31,P22,P17)</f>
        <v>294</v>
      </c>
      <c r="Q85" s="603">
        <f>SUM(Q75:Q83,Q67:Q71,Q57:Q61,Q48:Q51,Q36:Q42,Q22:Q31,Q14:Q17)</f>
        <v>74</v>
      </c>
      <c r="R85" s="604">
        <f>SUM(R76:R83,R67:R71,R57:R61,R48:R51,R36:R42,R22:R31,R14:R17)</f>
        <v>152</v>
      </c>
      <c r="S85" s="604">
        <f>SUM(S76:S84,S67:S68,S71,S57:S61,S50:S51,S48,S39:S40,S36,S30:S31,S22:S25,S15)</f>
        <v>4</v>
      </c>
      <c r="T85" s="604"/>
      <c r="U85" s="605">
        <f>SUM(U75:U83,U66:U71,U57:U61,U48:U51,U36:U42,U22:U31,U14:U17)</f>
        <v>63</v>
      </c>
      <c r="V85" s="603"/>
      <c r="W85" s="605">
        <f>SUM(W77,W66:W71,W57:W61,W48:W51,W36:W42,W22:W31,W14:W17)</f>
        <v>1</v>
      </c>
      <c r="X85" s="588">
        <f>SUM(X76:X83,X67:X71,X57:X61,X47:X51,X36:X42,X22:X31,X14:X17)</f>
        <v>38</v>
      </c>
    </row>
    <row r="86" spans="1:24" s="13" customFormat="1" ht="21.75" customHeight="1" thickBot="1" x14ac:dyDescent="0.25">
      <c r="A86" s="242"/>
      <c r="B86" s="243"/>
      <c r="C86" s="243"/>
      <c r="D86" s="243"/>
      <c r="E86" s="244"/>
      <c r="F86" s="244"/>
      <c r="G86" s="244"/>
      <c r="H86" s="244"/>
      <c r="I86" s="244"/>
      <c r="J86" s="244"/>
      <c r="K86" s="244"/>
      <c r="L86" s="244"/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5"/>
    </row>
    <row r="87" spans="1:24" s="13" customFormat="1" ht="21.75" customHeight="1" thickBot="1" x14ac:dyDescent="0.25">
      <c r="A87" s="879" t="s">
        <v>134</v>
      </c>
      <c r="B87" s="880"/>
      <c r="C87" s="880"/>
      <c r="D87" s="880"/>
      <c r="E87" s="880"/>
      <c r="F87" s="880"/>
      <c r="G87" s="880"/>
      <c r="H87" s="880"/>
      <c r="I87" s="880"/>
      <c r="J87" s="880"/>
      <c r="K87" s="880"/>
      <c r="L87" s="880"/>
      <c r="M87" s="880"/>
      <c r="N87" s="880"/>
      <c r="O87" s="880"/>
      <c r="P87" s="880"/>
      <c r="Q87" s="880"/>
      <c r="R87" s="880"/>
      <c r="S87" s="880"/>
      <c r="T87" s="880"/>
      <c r="U87" s="880"/>
      <c r="V87" s="880"/>
      <c r="W87" s="880"/>
      <c r="X87" s="881"/>
    </row>
    <row r="88" spans="1:24" s="13" customFormat="1" ht="15.75" customHeight="1" thickBot="1" x14ac:dyDescent="0.25">
      <c r="A88" s="74"/>
      <c r="B88" s="77"/>
      <c r="C88" s="77"/>
      <c r="D88" s="78"/>
      <c r="E88" s="78"/>
      <c r="F88" s="42"/>
      <c r="G88" s="43"/>
      <c r="H88" s="37"/>
      <c r="I88" s="44"/>
      <c r="J88" s="44"/>
      <c r="K88" s="44"/>
      <c r="L88" s="38"/>
      <c r="M88" s="63"/>
      <c r="N88" s="64"/>
      <c r="O88" s="49"/>
      <c r="P88" s="62"/>
      <c r="Q88" s="37"/>
      <c r="R88" s="44"/>
      <c r="S88" s="44"/>
      <c r="T88" s="44"/>
      <c r="U88" s="38"/>
      <c r="V88" s="63"/>
      <c r="W88" s="64"/>
      <c r="X88" s="34"/>
    </row>
    <row r="89" spans="1:24" s="13" customFormat="1" ht="17.25" customHeight="1" thickBot="1" x14ac:dyDescent="0.25">
      <c r="A89" s="93"/>
      <c r="B89" s="106" t="s">
        <v>135</v>
      </c>
      <c r="C89" s="94"/>
      <c r="D89" s="95"/>
      <c r="E89" s="95"/>
      <c r="F89" s="96"/>
      <c r="G89" s="97"/>
      <c r="H89" s="98"/>
      <c r="I89" s="99"/>
      <c r="J89" s="99"/>
      <c r="K89" s="99"/>
      <c r="L89" s="100"/>
      <c r="M89" s="101"/>
      <c r="N89" s="102"/>
      <c r="O89" s="103"/>
      <c r="P89" s="104"/>
      <c r="Q89" s="98"/>
      <c r="R89" s="99"/>
      <c r="S89" s="99"/>
      <c r="T89" s="99"/>
      <c r="U89" s="100"/>
      <c r="V89" s="101"/>
      <c r="W89" s="102"/>
      <c r="X89" s="105"/>
    </row>
    <row r="90" spans="1:24" s="13" customFormat="1" ht="29.25" customHeight="1" x14ac:dyDescent="0.2">
      <c r="A90" s="757" t="s">
        <v>136</v>
      </c>
      <c r="B90" s="678" t="s">
        <v>137</v>
      </c>
      <c r="C90" s="113" t="s">
        <v>27</v>
      </c>
      <c r="D90" s="118" t="s">
        <v>28</v>
      </c>
      <c r="E90" s="606">
        <f>G90+P90</f>
        <v>20</v>
      </c>
      <c r="F90" s="123"/>
      <c r="G90" s="183">
        <f>SUM(H90:L90)</f>
        <v>10</v>
      </c>
      <c r="H90" s="137">
        <v>4</v>
      </c>
      <c r="I90" s="138">
        <v>6</v>
      </c>
      <c r="J90" s="138"/>
      <c r="K90" s="138"/>
      <c r="L90" s="139"/>
      <c r="M90" s="137"/>
      <c r="N90" s="139"/>
      <c r="O90" s="140"/>
      <c r="P90" s="184">
        <f>SUM(Q90:U90)</f>
        <v>10</v>
      </c>
      <c r="Q90" s="151">
        <v>4</v>
      </c>
      <c r="R90" s="152">
        <v>6</v>
      </c>
      <c r="S90" s="152"/>
      <c r="T90" s="152"/>
      <c r="U90" s="153"/>
      <c r="V90" s="151" t="s">
        <v>44</v>
      </c>
      <c r="W90" s="153"/>
      <c r="X90" s="154"/>
    </row>
    <row r="91" spans="1:24" s="13" customFormat="1" ht="21.75" customHeight="1" x14ac:dyDescent="0.2">
      <c r="A91" s="755" t="s">
        <v>138</v>
      </c>
      <c r="B91" s="669" t="s">
        <v>139</v>
      </c>
      <c r="C91" s="114" t="s">
        <v>27</v>
      </c>
      <c r="D91" s="120" t="s">
        <v>28</v>
      </c>
      <c r="E91" s="289">
        <f>G91+P91</f>
        <v>20</v>
      </c>
      <c r="F91" s="124"/>
      <c r="G91" s="174">
        <f>SUM(H91:L91)</f>
        <v>10</v>
      </c>
      <c r="H91" s="141">
        <v>4</v>
      </c>
      <c r="I91" s="142">
        <v>6</v>
      </c>
      <c r="J91" s="142"/>
      <c r="K91" s="142"/>
      <c r="L91" s="143"/>
      <c r="M91" s="141"/>
      <c r="N91" s="143"/>
      <c r="O91" s="144"/>
      <c r="P91" s="170">
        <f>SUM(Q91:U91)</f>
        <v>10</v>
      </c>
      <c r="Q91" s="155">
        <v>4</v>
      </c>
      <c r="R91" s="156">
        <v>6</v>
      </c>
      <c r="S91" s="156"/>
      <c r="T91" s="156"/>
      <c r="U91" s="157"/>
      <c r="V91" s="155" t="s">
        <v>44</v>
      </c>
      <c r="W91" s="157"/>
      <c r="X91" s="158"/>
    </row>
    <row r="92" spans="1:24" ht="16.5" thickBot="1" x14ac:dyDescent="0.25">
      <c r="A92" s="249"/>
      <c r="B92" s="250"/>
      <c r="C92" s="251"/>
      <c r="D92" s="252"/>
      <c r="E92" s="679"/>
      <c r="F92" s="253"/>
      <c r="G92" s="254"/>
      <c r="H92" s="255"/>
      <c r="I92" s="256"/>
      <c r="J92" s="256"/>
      <c r="K92" s="256"/>
      <c r="L92" s="257"/>
      <c r="M92" s="255"/>
      <c r="N92" s="257"/>
      <c r="O92" s="258"/>
      <c r="P92" s="259"/>
      <c r="Q92" s="255"/>
      <c r="R92" s="256"/>
      <c r="S92" s="256"/>
      <c r="T92" s="256"/>
      <c r="U92" s="257"/>
      <c r="V92" s="255"/>
      <c r="W92" s="257"/>
      <c r="X92" s="251"/>
    </row>
    <row r="93" spans="1:24" ht="19.5" thickBot="1" x14ac:dyDescent="0.25">
      <c r="A93" s="93"/>
      <c r="B93" s="106" t="s">
        <v>140</v>
      </c>
      <c r="C93" s="94"/>
      <c r="D93" s="95"/>
      <c r="E93" s="95"/>
      <c r="F93" s="96"/>
      <c r="G93" s="97"/>
      <c r="H93" s="98"/>
      <c r="I93" s="99"/>
      <c r="J93" s="99"/>
      <c r="K93" s="99"/>
      <c r="L93" s="100"/>
      <c r="M93" s="101"/>
      <c r="N93" s="102"/>
      <c r="O93" s="103"/>
      <c r="P93" s="104"/>
      <c r="Q93" s="98"/>
      <c r="R93" s="99"/>
      <c r="S93" s="99"/>
      <c r="T93" s="99"/>
      <c r="U93" s="100"/>
      <c r="V93" s="101"/>
      <c r="W93" s="102"/>
      <c r="X93" s="105"/>
    </row>
    <row r="94" spans="1:24" ht="21" customHeight="1" x14ac:dyDescent="0.2">
      <c r="A94" s="766" t="s">
        <v>141</v>
      </c>
      <c r="B94" s="119" t="s">
        <v>142</v>
      </c>
      <c r="C94" s="114" t="s">
        <v>27</v>
      </c>
      <c r="D94" s="120" t="s">
        <v>28</v>
      </c>
      <c r="E94" s="289">
        <f>G94</f>
        <v>20</v>
      </c>
      <c r="F94" s="124"/>
      <c r="G94" s="174">
        <f>SUM(H94:L94)+N94</f>
        <v>20</v>
      </c>
      <c r="H94" s="141"/>
      <c r="I94" s="142">
        <v>8</v>
      </c>
      <c r="J94" s="142"/>
      <c r="K94" s="142"/>
      <c r="L94" s="143">
        <v>11</v>
      </c>
      <c r="M94" s="141" t="s">
        <v>39</v>
      </c>
      <c r="N94" s="143">
        <v>1</v>
      </c>
      <c r="O94" s="144"/>
      <c r="P94" s="170"/>
      <c r="Q94" s="155"/>
      <c r="R94" s="156"/>
      <c r="S94" s="156"/>
      <c r="T94" s="156"/>
      <c r="U94" s="157"/>
      <c r="V94" s="155"/>
      <c r="W94" s="157"/>
      <c r="X94" s="158"/>
    </row>
    <row r="95" spans="1:24" ht="21.75" customHeight="1" thickBot="1" x14ac:dyDescent="0.25">
      <c r="A95" s="756" t="s">
        <v>143</v>
      </c>
      <c r="B95" s="121" t="s">
        <v>144</v>
      </c>
      <c r="C95" s="115" t="s">
        <v>27</v>
      </c>
      <c r="D95" s="122" t="s">
        <v>28</v>
      </c>
      <c r="E95" s="674">
        <v>40</v>
      </c>
      <c r="F95" s="125"/>
      <c r="G95" s="175"/>
      <c r="H95" s="146"/>
      <c r="I95" s="147"/>
      <c r="J95" s="147"/>
      <c r="K95" s="147"/>
      <c r="L95" s="148"/>
      <c r="M95" s="146"/>
      <c r="N95" s="148"/>
      <c r="O95" s="149"/>
      <c r="P95" s="171">
        <f>SUM(Q95:U95)+W95</f>
        <v>40</v>
      </c>
      <c r="Q95" s="159"/>
      <c r="R95" s="160">
        <v>8</v>
      </c>
      <c r="S95" s="160"/>
      <c r="T95" s="160"/>
      <c r="U95" s="161">
        <v>31</v>
      </c>
      <c r="V95" s="159" t="s">
        <v>39</v>
      </c>
      <c r="W95" s="161">
        <v>1</v>
      </c>
      <c r="X95" s="162"/>
    </row>
    <row r="96" spans="1:24" x14ac:dyDescent="0.2">
      <c r="A96" s="33"/>
      <c r="B96" s="33"/>
      <c r="C96" s="34"/>
      <c r="D96" s="34"/>
      <c r="E96" s="34"/>
      <c r="F96" s="35"/>
      <c r="G96" s="237"/>
      <c r="H96" s="37"/>
      <c r="I96" s="44"/>
      <c r="J96" s="44"/>
      <c r="K96" s="44"/>
      <c r="L96" s="38"/>
      <c r="M96" s="37"/>
      <c r="N96" s="38"/>
      <c r="O96" s="49"/>
      <c r="P96" s="39"/>
      <c r="Q96" s="37"/>
      <c r="R96" s="44"/>
      <c r="S96" s="44"/>
      <c r="T96" s="44"/>
      <c r="U96" s="38"/>
      <c r="V96" s="37"/>
      <c r="W96" s="38"/>
      <c r="X96" s="34"/>
    </row>
    <row r="97" spans="1:24" ht="19.5" thickBot="1" x14ac:dyDescent="0.25">
      <c r="A97" s="241"/>
      <c r="B97" s="654" t="s">
        <v>133</v>
      </c>
      <c r="C97" s="260"/>
      <c r="D97" s="260"/>
      <c r="E97" s="655">
        <f>SUM(E89:E96)</f>
        <v>100</v>
      </c>
      <c r="F97" s="656"/>
      <c r="G97" s="655">
        <f>SUM(G90:G95)</f>
        <v>40</v>
      </c>
      <c r="H97" s="657">
        <f>SUM(H90:H95)</f>
        <v>8</v>
      </c>
      <c r="I97" s="658">
        <f>SUM(I90:I95)</f>
        <v>20</v>
      </c>
      <c r="J97" s="659"/>
      <c r="K97" s="659"/>
      <c r="L97" s="660">
        <f>SUM(L90:L96)</f>
        <v>11</v>
      </c>
      <c r="M97" s="657"/>
      <c r="N97" s="660">
        <f>SUM(N29:N95)</f>
        <v>2.5</v>
      </c>
      <c r="O97" s="661"/>
      <c r="P97" s="655">
        <f>SUM(P89:P96)</f>
        <v>60</v>
      </c>
      <c r="Q97" s="657">
        <f>SUM(Q90:Q95)</f>
        <v>8</v>
      </c>
      <c r="R97" s="659">
        <f>SUM(R88:R96)</f>
        <v>20</v>
      </c>
      <c r="S97" s="659"/>
      <c r="T97" s="659"/>
      <c r="U97" s="660">
        <f>SUM(U88:U95)</f>
        <v>31</v>
      </c>
      <c r="V97" s="657"/>
      <c r="W97" s="660">
        <f>SUM(W88:W96)</f>
        <v>1</v>
      </c>
      <c r="X97" s="655"/>
    </row>
    <row r="98" spans="1:24" x14ac:dyDescent="0.2">
      <c r="B98" s="6"/>
      <c r="C98" s="6"/>
      <c r="D98" s="8"/>
      <c r="E98" s="8"/>
      <c r="F98" s="8"/>
      <c r="G98" s="8"/>
      <c r="H98" s="6"/>
      <c r="I98" s="8"/>
      <c r="J98" s="3"/>
      <c r="K98" s="8"/>
      <c r="L98" s="3"/>
      <c r="M98" s="3"/>
      <c r="N98" s="3"/>
      <c r="O98" s="8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B99" s="7"/>
      <c r="C99" s="7"/>
      <c r="D99" s="7"/>
      <c r="E99" s="7"/>
      <c r="F99" s="7"/>
      <c r="G99" s="8"/>
      <c r="H99" s="8"/>
      <c r="I99" s="8"/>
      <c r="J99" s="3"/>
      <c r="K99" s="8"/>
      <c r="L99" s="3"/>
      <c r="M99" s="3"/>
      <c r="N99" s="3"/>
      <c r="O99" s="7"/>
      <c r="P99" s="3"/>
      <c r="Q99" s="3"/>
      <c r="R99" s="3"/>
      <c r="S99" s="3"/>
      <c r="T99" s="3"/>
      <c r="U99" s="3"/>
      <c r="V99" s="3"/>
      <c r="W99" s="3"/>
      <c r="X99" s="3"/>
    </row>
    <row r="100" spans="1:24" ht="56.25" customHeight="1" x14ac:dyDescent="0.2">
      <c r="B100" s="893"/>
      <c r="C100" s="893"/>
      <c r="D100" s="893"/>
      <c r="E100" s="893"/>
      <c r="F100" s="3"/>
      <c r="G100" s="894"/>
      <c r="H100" s="894"/>
      <c r="I100" s="894"/>
      <c r="J100" s="894"/>
      <c r="K100" s="894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25.5" customHeight="1" x14ac:dyDescent="0.2">
      <c r="B101" s="895"/>
      <c r="C101" s="895"/>
      <c r="D101" s="895"/>
      <c r="E101" s="895"/>
      <c r="F101" s="3"/>
      <c r="G101" s="896"/>
      <c r="H101" s="896"/>
      <c r="I101" s="896"/>
      <c r="J101" s="896"/>
      <c r="K101" s="896"/>
      <c r="L101" s="896"/>
      <c r="M101" s="896"/>
      <c r="N101" s="896"/>
      <c r="O101" s="896"/>
      <c r="P101" s="896"/>
      <c r="Q101" s="3"/>
      <c r="R101" s="3"/>
      <c r="S101" s="3"/>
      <c r="T101" s="3"/>
      <c r="U101" s="3"/>
      <c r="X101" s="3"/>
    </row>
    <row r="102" spans="1:24" ht="15" customHeight="1" x14ac:dyDescent="0.2">
      <c r="B102" s="3"/>
      <c r="C102" s="3"/>
      <c r="D102" s="3"/>
      <c r="E102" s="3"/>
      <c r="F102" s="3"/>
      <c r="G102" s="14"/>
      <c r="H102" s="9"/>
      <c r="I102" s="9"/>
      <c r="J102" s="3"/>
      <c r="K102" s="8"/>
      <c r="L102" s="4"/>
      <c r="M102" s="3"/>
      <c r="N102" s="3"/>
      <c r="O102" s="3"/>
      <c r="P102" s="3"/>
      <c r="Q102" s="3"/>
      <c r="R102" s="3"/>
      <c r="S102" s="3"/>
      <c r="T102" s="3"/>
      <c r="U102" s="3"/>
      <c r="X102" s="3"/>
    </row>
    <row r="103" spans="1:24" x14ac:dyDescent="0.2">
      <c r="B103" s="5"/>
      <c r="C103" s="5"/>
      <c r="D103" s="3"/>
      <c r="E103" s="3"/>
      <c r="F103" s="3"/>
      <c r="G103" s="8"/>
      <c r="H103" s="8"/>
      <c r="I103" s="8"/>
      <c r="J103" s="3"/>
      <c r="K103" s="8"/>
      <c r="L103" s="4"/>
      <c r="M103" s="3"/>
      <c r="N103" s="3"/>
      <c r="O103" s="3"/>
      <c r="P103" s="3"/>
      <c r="Q103" s="3"/>
      <c r="R103" s="3"/>
      <c r="S103" s="3"/>
      <c r="T103" s="3"/>
      <c r="U103" s="3"/>
      <c r="X103" s="3"/>
    </row>
    <row r="104" spans="1:24" x14ac:dyDescent="0.2">
      <c r="B104" s="3"/>
      <c r="C104" s="3"/>
      <c r="D104" s="3"/>
      <c r="E104" s="3"/>
      <c r="F104" s="3"/>
      <c r="G104" s="3"/>
      <c r="H104" s="6"/>
      <c r="I104" s="8"/>
      <c r="J104" s="3"/>
      <c r="K104" s="8"/>
      <c r="L104" s="4"/>
      <c r="M104" s="3"/>
      <c r="N104" s="3"/>
      <c r="O104" s="3"/>
      <c r="P104" s="3"/>
      <c r="Q104" s="3"/>
      <c r="R104" s="3"/>
      <c r="S104" s="3"/>
      <c r="T104" s="3"/>
      <c r="U104" s="3"/>
      <c r="X104" s="3"/>
    </row>
    <row r="105" spans="1:24" ht="108.75" customHeight="1" x14ac:dyDescent="0.2">
      <c r="B105" s="3"/>
      <c r="C105" s="3"/>
      <c r="D105" s="3"/>
      <c r="E105" s="3"/>
      <c r="G105" s="892"/>
      <c r="H105" s="892"/>
      <c r="I105" s="892"/>
      <c r="J105" s="892"/>
      <c r="K105" s="892"/>
      <c r="L105" s="4"/>
      <c r="M105" s="3"/>
      <c r="N105" s="3"/>
      <c r="O105" s="3"/>
      <c r="P105" s="3"/>
      <c r="Q105" s="3"/>
      <c r="R105" s="3"/>
      <c r="S105" s="3"/>
      <c r="T105" s="3"/>
      <c r="U105" s="3"/>
      <c r="X105" s="3"/>
    </row>
    <row r="106" spans="1:24" x14ac:dyDescent="0.2">
      <c r="B106" s="3"/>
      <c r="C106" s="3"/>
      <c r="D106" s="3"/>
      <c r="E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24" x14ac:dyDescent="0.2">
      <c r="B107" s="3"/>
      <c r="C107" s="3"/>
      <c r="D107" s="3"/>
      <c r="E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24" x14ac:dyDescent="0.2">
      <c r="G108" s="3"/>
      <c r="H108" s="3"/>
      <c r="I108" s="3"/>
      <c r="J108" s="3"/>
      <c r="K108" s="3"/>
      <c r="L108" s="3"/>
      <c r="M108" s="3"/>
      <c r="N108" s="3"/>
      <c r="O108" s="3"/>
      <c r="P108" s="3"/>
    </row>
  </sheetData>
  <mergeCells count="76">
    <mergeCell ref="P7:P10"/>
    <mergeCell ref="V7:W8"/>
    <mergeCell ref="J27:K27"/>
    <mergeCell ref="A32:X32"/>
    <mergeCell ref="J23:K23"/>
    <mergeCell ref="J22:K22"/>
    <mergeCell ref="J25:K25"/>
    <mergeCell ref="S26:T26"/>
    <mergeCell ref="J26:K26"/>
    <mergeCell ref="S27:T27"/>
    <mergeCell ref="S17:T17"/>
    <mergeCell ref="J36:K36"/>
    <mergeCell ref="J37:K37"/>
    <mergeCell ref="A34:X35"/>
    <mergeCell ref="X7:X10"/>
    <mergeCell ref="W9:W10"/>
    <mergeCell ref="Q7:U8"/>
    <mergeCell ref="S9:T9"/>
    <mergeCell ref="V9:V10"/>
    <mergeCell ref="J30:K30"/>
    <mergeCell ref="J31:K31"/>
    <mergeCell ref="J15:K15"/>
    <mergeCell ref="J28:K28"/>
    <mergeCell ref="G7:G10"/>
    <mergeCell ref="H7:L8"/>
    <mergeCell ref="A20:X21"/>
    <mergeCell ref="O7:O10"/>
    <mergeCell ref="C2:X3"/>
    <mergeCell ref="A12:X12"/>
    <mergeCell ref="B76:D76"/>
    <mergeCell ref="B1:B3"/>
    <mergeCell ref="G6:O6"/>
    <mergeCell ref="P6:X6"/>
    <mergeCell ref="A7:A10"/>
    <mergeCell ref="B7:B10"/>
    <mergeCell ref="C7:C10"/>
    <mergeCell ref="D7:D10"/>
    <mergeCell ref="E7:E10"/>
    <mergeCell ref="F7:F10"/>
    <mergeCell ref="J9:K9"/>
    <mergeCell ref="M9:M10"/>
    <mergeCell ref="N9:N10"/>
    <mergeCell ref="M7:N8"/>
    <mergeCell ref="G105:K105"/>
    <mergeCell ref="B100:E100"/>
    <mergeCell ref="G100:K100"/>
    <mergeCell ref="B101:E101"/>
    <mergeCell ref="G101:P101"/>
    <mergeCell ref="A87:X87"/>
    <mergeCell ref="J50:K50"/>
    <mergeCell ref="A43:X43"/>
    <mergeCell ref="A74:X74"/>
    <mergeCell ref="A62:X62"/>
    <mergeCell ref="A63:X63"/>
    <mergeCell ref="A64:X65"/>
    <mergeCell ref="A72:X72"/>
    <mergeCell ref="A73:X73"/>
    <mergeCell ref="J67:K67"/>
    <mergeCell ref="J70:K70"/>
    <mergeCell ref="S70:T70"/>
    <mergeCell ref="A45:X46"/>
    <mergeCell ref="A44:X44"/>
    <mergeCell ref="A52:X52"/>
    <mergeCell ref="A53:X53"/>
    <mergeCell ref="A54:X55"/>
    <mergeCell ref="J48:K48"/>
    <mergeCell ref="J49:K49"/>
    <mergeCell ref="S49:T49"/>
    <mergeCell ref="J41:K41"/>
    <mergeCell ref="S50:T50"/>
    <mergeCell ref="S51:T51"/>
    <mergeCell ref="J39:K39"/>
    <mergeCell ref="S37:T37"/>
    <mergeCell ref="J40:K40"/>
    <mergeCell ref="S42:T42"/>
    <mergeCell ref="S41:T41"/>
  </mergeCells>
  <printOptions horizontalCentered="1" verticalCentered="1"/>
  <pageMargins left="0.25" right="0.25" top="0.75" bottom="0.75" header="0.3" footer="0.3"/>
  <pageSetup paperSize="8" scale="48" orientation="portrait" r:id="rId1"/>
  <headerFooter>
    <oddFooter>&amp;RMAJ 08/10/14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7"/>
  <sheetViews>
    <sheetView zoomScale="40" zoomScaleNormal="40" workbookViewId="0">
      <pane ySplit="10" topLeftCell="A53" activePane="bottomLeft" state="frozen"/>
      <selection pane="bottomLeft" sqref="A1:X126"/>
    </sheetView>
  </sheetViews>
  <sheetFormatPr baseColWidth="10" defaultColWidth="11.42578125" defaultRowHeight="12.75" x14ac:dyDescent="0.2"/>
  <cols>
    <col min="1" max="1" width="18.42578125" style="1" customWidth="1"/>
    <col min="2" max="2" width="63" style="1" customWidth="1"/>
    <col min="3" max="3" width="4.85546875" style="1" customWidth="1"/>
    <col min="4" max="4" width="22.7109375" style="1" customWidth="1"/>
    <col min="5" max="5" width="8.5703125" style="1" customWidth="1"/>
    <col min="6" max="10" width="7.7109375" style="1" customWidth="1"/>
    <col min="11" max="11" width="9.85546875" style="1" customWidth="1"/>
    <col min="12" max="12" width="7.7109375" style="1" customWidth="1"/>
    <col min="13" max="13" width="11.85546875" style="1" customWidth="1"/>
    <col min="14" max="21" width="7.7109375" style="1" customWidth="1"/>
    <col min="22" max="22" width="13.85546875" style="1" customWidth="1"/>
    <col min="23" max="24" width="7.7109375" style="1" customWidth="1"/>
    <col min="25" max="16384" width="11.42578125" style="1"/>
  </cols>
  <sheetData>
    <row r="1" spans="1:24" ht="13.5" thickBot="1" x14ac:dyDescent="0.25">
      <c r="B1" s="906"/>
      <c r="C1" s="2"/>
      <c r="D1" s="2"/>
      <c r="E1" s="2"/>
      <c r="F1" s="2"/>
    </row>
    <row r="2" spans="1:24" ht="27" customHeight="1" x14ac:dyDescent="0.2">
      <c r="B2" s="906"/>
      <c r="C2" s="897" t="s">
        <v>145</v>
      </c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9"/>
    </row>
    <row r="3" spans="1:24" ht="24" customHeight="1" thickBot="1" x14ac:dyDescent="0.25">
      <c r="B3" s="906"/>
      <c r="C3" s="900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  <c r="X3" s="902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907" t="s">
        <v>146</v>
      </c>
      <c r="H6" s="908"/>
      <c r="I6" s="908"/>
      <c r="J6" s="908"/>
      <c r="K6" s="908"/>
      <c r="L6" s="908"/>
      <c r="M6" s="908"/>
      <c r="N6" s="908"/>
      <c r="O6" s="909"/>
      <c r="P6" s="1016" t="s">
        <v>147</v>
      </c>
      <c r="Q6" s="1017"/>
      <c r="R6" s="1017"/>
      <c r="S6" s="1017"/>
      <c r="T6" s="1017"/>
      <c r="U6" s="1017"/>
      <c r="V6" s="1017"/>
      <c r="W6" s="1017"/>
      <c r="X6" s="1018"/>
    </row>
    <row r="7" spans="1:24" ht="21" customHeight="1" x14ac:dyDescent="0.2">
      <c r="A7" s="1019" t="s">
        <v>3</v>
      </c>
      <c r="B7" s="1022" t="s">
        <v>4</v>
      </c>
      <c r="C7" s="1019" t="s">
        <v>148</v>
      </c>
      <c r="D7" s="1027" t="s">
        <v>149</v>
      </c>
      <c r="E7" s="1019" t="s">
        <v>150</v>
      </c>
      <c r="F7" s="1030" t="s">
        <v>151</v>
      </c>
      <c r="G7" s="1033" t="s">
        <v>152</v>
      </c>
      <c r="H7" s="1036" t="s">
        <v>10</v>
      </c>
      <c r="I7" s="962"/>
      <c r="J7" s="962"/>
      <c r="K7" s="962"/>
      <c r="L7" s="1037"/>
      <c r="M7" s="962" t="s">
        <v>11</v>
      </c>
      <c r="N7" s="934"/>
      <c r="O7" s="964" t="s">
        <v>153</v>
      </c>
      <c r="P7" s="1008" t="s">
        <v>154</v>
      </c>
      <c r="Q7" s="999" t="s">
        <v>10</v>
      </c>
      <c r="R7" s="1000"/>
      <c r="S7" s="1000"/>
      <c r="T7" s="1000"/>
      <c r="U7" s="1001"/>
      <c r="V7" s="999" t="s">
        <v>11</v>
      </c>
      <c r="W7" s="1001"/>
      <c r="X7" s="1011" t="s">
        <v>155</v>
      </c>
    </row>
    <row r="8" spans="1:24" ht="11.25" customHeight="1" x14ac:dyDescent="0.2">
      <c r="A8" s="1020"/>
      <c r="B8" s="1023"/>
      <c r="C8" s="1025"/>
      <c r="D8" s="1028"/>
      <c r="E8" s="1025"/>
      <c r="F8" s="1031"/>
      <c r="G8" s="1034"/>
      <c r="H8" s="1038"/>
      <c r="I8" s="963"/>
      <c r="J8" s="963"/>
      <c r="K8" s="963"/>
      <c r="L8" s="1039"/>
      <c r="M8" s="963"/>
      <c r="N8" s="936"/>
      <c r="O8" s="965"/>
      <c r="P8" s="1009"/>
      <c r="Q8" s="1002"/>
      <c r="R8" s="1003"/>
      <c r="S8" s="1003"/>
      <c r="T8" s="1003"/>
      <c r="U8" s="1004"/>
      <c r="V8" s="1002"/>
      <c r="W8" s="1004"/>
      <c r="X8" s="1012"/>
    </row>
    <row r="9" spans="1:24" ht="30.75" customHeight="1" x14ac:dyDescent="0.2">
      <c r="A9" s="1020"/>
      <c r="B9" s="1023"/>
      <c r="C9" s="1025"/>
      <c r="D9" s="1028"/>
      <c r="E9" s="1025"/>
      <c r="F9" s="1031"/>
      <c r="G9" s="1034"/>
      <c r="H9" s="83" t="s">
        <v>15</v>
      </c>
      <c r="I9" s="83" t="s">
        <v>16</v>
      </c>
      <c r="J9" s="927" t="s">
        <v>17</v>
      </c>
      <c r="K9" s="928"/>
      <c r="L9" s="83" t="s">
        <v>18</v>
      </c>
      <c r="M9" s="1014" t="s">
        <v>19</v>
      </c>
      <c r="N9" s="931" t="s">
        <v>20</v>
      </c>
      <c r="O9" s="965"/>
      <c r="P9" s="1009"/>
      <c r="Q9" s="274" t="s">
        <v>15</v>
      </c>
      <c r="R9" s="275" t="s">
        <v>16</v>
      </c>
      <c r="S9" s="1040" t="s">
        <v>17</v>
      </c>
      <c r="T9" s="1041"/>
      <c r="U9" s="275" t="s">
        <v>18</v>
      </c>
      <c r="V9" s="1042" t="s">
        <v>19</v>
      </c>
      <c r="W9" s="997" t="s">
        <v>20</v>
      </c>
      <c r="X9" s="1012"/>
    </row>
    <row r="10" spans="1:24" ht="26.25" customHeight="1" thickBot="1" x14ac:dyDescent="0.25">
      <c r="A10" s="1021"/>
      <c r="B10" s="1024"/>
      <c r="C10" s="1026"/>
      <c r="D10" s="1029"/>
      <c r="E10" s="1026"/>
      <c r="F10" s="1032"/>
      <c r="G10" s="1035"/>
      <c r="H10" s="85" t="s">
        <v>20</v>
      </c>
      <c r="I10" s="85" t="s">
        <v>20</v>
      </c>
      <c r="J10" s="85" t="s">
        <v>20</v>
      </c>
      <c r="K10" s="86" t="s">
        <v>22</v>
      </c>
      <c r="L10" s="85" t="s">
        <v>20</v>
      </c>
      <c r="M10" s="1015"/>
      <c r="N10" s="932"/>
      <c r="O10" s="966"/>
      <c r="P10" s="1010"/>
      <c r="Q10" s="276" t="s">
        <v>20</v>
      </c>
      <c r="R10" s="277" t="s">
        <v>20</v>
      </c>
      <c r="S10" s="277" t="s">
        <v>20</v>
      </c>
      <c r="T10" s="277" t="s">
        <v>22</v>
      </c>
      <c r="U10" s="278" t="s">
        <v>20</v>
      </c>
      <c r="V10" s="1043"/>
      <c r="W10" s="998"/>
      <c r="X10" s="1013"/>
    </row>
    <row r="11" spans="1:24" s="10" customFormat="1" ht="15" customHeight="1" thickBot="1" x14ac:dyDescent="0.3">
      <c r="A11" s="33"/>
      <c r="B11" s="40"/>
      <c r="C11" s="40"/>
      <c r="D11" s="41"/>
      <c r="E11" s="41"/>
      <c r="F11" s="42"/>
      <c r="G11" s="716"/>
      <c r="H11" s="453"/>
      <c r="I11" s="454"/>
      <c r="J11" s="454"/>
      <c r="K11" s="454"/>
      <c r="L11" s="455"/>
      <c r="M11" s="713"/>
      <c r="N11" s="714"/>
      <c r="O11" s="715"/>
      <c r="P11" s="48"/>
      <c r="Q11" s="37"/>
      <c r="R11" s="44"/>
      <c r="S11" s="44"/>
      <c r="T11" s="44"/>
      <c r="U11" s="38"/>
      <c r="V11" s="45"/>
      <c r="W11" s="46"/>
      <c r="X11" s="47"/>
    </row>
    <row r="12" spans="1:24" s="10" customFormat="1" ht="25.5" customHeight="1" thickBot="1" x14ac:dyDescent="0.3">
      <c r="A12" s="1005" t="s">
        <v>23</v>
      </c>
      <c r="B12" s="1006"/>
      <c r="C12" s="1006"/>
      <c r="D12" s="1006"/>
      <c r="E12" s="1006"/>
      <c r="F12" s="1006"/>
      <c r="G12" s="1006"/>
      <c r="H12" s="1006"/>
      <c r="I12" s="1006"/>
      <c r="J12" s="1006"/>
      <c r="K12" s="1006"/>
      <c r="L12" s="1006"/>
      <c r="M12" s="1006"/>
      <c r="N12" s="1006"/>
      <c r="O12" s="1006"/>
      <c r="P12" s="1006"/>
      <c r="Q12" s="1006"/>
      <c r="R12" s="1006"/>
      <c r="S12" s="1006"/>
      <c r="T12" s="1006"/>
      <c r="U12" s="1006"/>
      <c r="V12" s="1006"/>
      <c r="W12" s="1006"/>
      <c r="X12" s="1007"/>
    </row>
    <row r="13" spans="1:24" s="10" customFormat="1" ht="15" customHeight="1" thickBot="1" x14ac:dyDescent="0.3">
      <c r="A13" s="74"/>
      <c r="B13" s="77"/>
      <c r="C13" s="77"/>
      <c r="D13" s="78"/>
      <c r="E13" s="78"/>
      <c r="F13" s="42"/>
      <c r="G13" s="40"/>
      <c r="H13" s="37"/>
      <c r="I13" s="44"/>
      <c r="J13" s="44"/>
      <c r="K13" s="44"/>
      <c r="L13" s="38"/>
      <c r="M13" s="63"/>
      <c r="N13" s="64"/>
      <c r="O13" s="49"/>
      <c r="P13" s="62"/>
      <c r="Q13" s="37"/>
      <c r="R13" s="44"/>
      <c r="S13" s="44"/>
      <c r="T13" s="44"/>
      <c r="U13" s="38"/>
      <c r="V13" s="63"/>
      <c r="W13" s="64"/>
      <c r="X13" s="34"/>
    </row>
    <row r="14" spans="1:24" s="10" customFormat="1" ht="22.5" customHeight="1" thickBot="1" x14ac:dyDescent="0.3">
      <c r="A14" s="93"/>
      <c r="B14" s="106" t="s">
        <v>24</v>
      </c>
      <c r="C14" s="94"/>
      <c r="D14" s="95"/>
      <c r="E14" s="95"/>
      <c r="F14" s="96"/>
      <c r="G14" s="94"/>
      <c r="H14" s="98"/>
      <c r="I14" s="99"/>
      <c r="J14" s="99"/>
      <c r="K14" s="99"/>
      <c r="L14" s="100"/>
      <c r="M14" s="101"/>
      <c r="N14" s="102"/>
      <c r="O14" s="103"/>
      <c r="P14" s="104"/>
      <c r="Q14" s="98"/>
      <c r="R14" s="99"/>
      <c r="S14" s="99"/>
      <c r="T14" s="99"/>
      <c r="U14" s="100"/>
      <c r="V14" s="101"/>
      <c r="W14" s="102"/>
      <c r="X14" s="105"/>
    </row>
    <row r="15" spans="1:24" s="10" customFormat="1" ht="25.5" customHeight="1" x14ac:dyDescent="0.25">
      <c r="A15" s="783" t="s">
        <v>156</v>
      </c>
      <c r="B15" s="116" t="s">
        <v>157</v>
      </c>
      <c r="C15" s="113" t="s">
        <v>27</v>
      </c>
      <c r="D15" s="118" t="s">
        <v>28</v>
      </c>
      <c r="E15" s="606">
        <f>+G15</f>
        <v>20</v>
      </c>
      <c r="F15" s="123">
        <v>2</v>
      </c>
      <c r="G15" s="704">
        <f t="shared" ref="G15" si="0">SUM(H15:L15)</f>
        <v>20</v>
      </c>
      <c r="H15" s="137"/>
      <c r="I15" s="138">
        <v>8</v>
      </c>
      <c r="J15" s="957" t="s">
        <v>29</v>
      </c>
      <c r="K15" s="958"/>
      <c r="L15" s="139">
        <v>12</v>
      </c>
      <c r="M15" s="137" t="s">
        <v>30</v>
      </c>
      <c r="N15" s="139"/>
      <c r="O15" s="140">
        <v>2</v>
      </c>
      <c r="P15" s="150"/>
      <c r="Q15" s="151"/>
      <c r="R15" s="152"/>
      <c r="S15" s="152"/>
      <c r="T15" s="152"/>
      <c r="U15" s="153"/>
      <c r="V15" s="151"/>
      <c r="W15" s="153"/>
      <c r="X15" s="154"/>
    </row>
    <row r="16" spans="1:24" s="10" customFormat="1" ht="34.5" customHeight="1" x14ac:dyDescent="0.25">
      <c r="A16" s="766" t="s">
        <v>158</v>
      </c>
      <c r="B16" s="607" t="s">
        <v>159</v>
      </c>
      <c r="C16" s="114" t="s">
        <v>27</v>
      </c>
      <c r="D16" s="120" t="s">
        <v>28</v>
      </c>
      <c r="E16" s="289">
        <f>P16</f>
        <v>40</v>
      </c>
      <c r="F16" s="124">
        <v>2</v>
      </c>
      <c r="G16" s="682"/>
      <c r="H16" s="141"/>
      <c r="I16" s="142"/>
      <c r="J16" s="142"/>
      <c r="K16" s="142"/>
      <c r="L16" s="143"/>
      <c r="M16" s="141"/>
      <c r="N16" s="143"/>
      <c r="O16" s="144"/>
      <c r="P16" s="170">
        <f>SUM(Q16:U16)+W16</f>
        <v>40</v>
      </c>
      <c r="Q16" s="155"/>
      <c r="R16" s="156">
        <v>18</v>
      </c>
      <c r="S16" s="975" t="s">
        <v>29</v>
      </c>
      <c r="T16" s="976"/>
      <c r="U16" s="157">
        <v>21.5</v>
      </c>
      <c r="V16" s="155" t="s">
        <v>30</v>
      </c>
      <c r="W16" s="157">
        <v>0.5</v>
      </c>
      <c r="X16" s="158">
        <v>2</v>
      </c>
    </row>
    <row r="17" spans="1:25" s="10" customFormat="1" ht="15" customHeight="1" thickBot="1" x14ac:dyDescent="0.3">
      <c r="A17" s="74"/>
      <c r="B17" s="77"/>
      <c r="C17" s="77"/>
      <c r="D17" s="78"/>
      <c r="E17" s="78"/>
      <c r="F17" s="42"/>
      <c r="G17" s="705"/>
      <c r="H17" s="37"/>
      <c r="I17" s="44"/>
      <c r="J17" s="44"/>
      <c r="K17" s="44"/>
      <c r="L17" s="38"/>
      <c r="M17" s="63"/>
      <c r="N17" s="64"/>
      <c r="O17" s="49"/>
      <c r="P17" s="62"/>
      <c r="Q17" s="37"/>
      <c r="R17" s="44"/>
      <c r="S17" s="44"/>
      <c r="T17" s="44"/>
      <c r="U17" s="38"/>
      <c r="V17" s="63"/>
      <c r="W17" s="64"/>
      <c r="X17" s="34"/>
    </row>
    <row r="18" spans="1:25" s="10" customFormat="1" ht="15" customHeight="1" thickBot="1" x14ac:dyDescent="0.3">
      <c r="A18" s="384"/>
      <c r="B18" s="385"/>
      <c r="C18" s="386"/>
      <c r="D18" s="387"/>
      <c r="E18" s="387"/>
      <c r="F18" s="387"/>
      <c r="G18" s="388"/>
      <c r="H18" s="386"/>
      <c r="I18" s="386"/>
      <c r="J18" s="386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386"/>
      <c r="X18" s="389"/>
    </row>
    <row r="19" spans="1:25" s="10" customFormat="1" ht="15" customHeight="1" x14ac:dyDescent="0.25">
      <c r="A19" s="873" t="s">
        <v>35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5"/>
    </row>
    <row r="20" spans="1:25" s="10" customFormat="1" ht="8.25" customHeight="1" x14ac:dyDescent="0.25">
      <c r="A20" s="876"/>
      <c r="B20" s="877"/>
      <c r="C20" s="877"/>
      <c r="D20" s="877"/>
      <c r="E20" s="877"/>
      <c r="F20" s="877"/>
      <c r="G20" s="877"/>
      <c r="H20" s="877"/>
      <c r="I20" s="877"/>
      <c r="J20" s="877"/>
      <c r="K20" s="877"/>
      <c r="L20" s="877"/>
      <c r="M20" s="877"/>
      <c r="N20" s="877"/>
      <c r="O20" s="877"/>
      <c r="P20" s="877"/>
      <c r="Q20" s="877"/>
      <c r="R20" s="877"/>
      <c r="S20" s="877"/>
      <c r="T20" s="877"/>
      <c r="U20" s="877"/>
      <c r="V20" s="877"/>
      <c r="W20" s="877"/>
      <c r="X20" s="878"/>
    </row>
    <row r="21" spans="1:25" s="10" customFormat="1" ht="21" customHeight="1" thickBot="1" x14ac:dyDescent="0.3">
      <c r="A21" s="771" t="s">
        <v>160</v>
      </c>
      <c r="B21" s="320" t="s">
        <v>161</v>
      </c>
      <c r="C21" s="321" t="s">
        <v>27</v>
      </c>
      <c r="D21" s="322" t="s">
        <v>38</v>
      </c>
      <c r="E21" s="323">
        <v>60</v>
      </c>
      <c r="F21" s="324">
        <v>2</v>
      </c>
      <c r="G21" s="680">
        <f>SUM(H21:L21)</f>
        <v>40</v>
      </c>
      <c r="H21" s="326"/>
      <c r="I21" s="327">
        <v>10</v>
      </c>
      <c r="J21" s="327"/>
      <c r="K21" s="327"/>
      <c r="L21" s="328">
        <v>30</v>
      </c>
      <c r="M21" s="326"/>
      <c r="N21" s="328"/>
      <c r="O21" s="329"/>
      <c r="P21" s="330">
        <f>SUM(Q21:U21)+W21</f>
        <v>20</v>
      </c>
      <c r="Q21" s="326"/>
      <c r="R21" s="327">
        <v>6</v>
      </c>
      <c r="S21" s="939" t="s">
        <v>29</v>
      </c>
      <c r="T21" s="868"/>
      <c r="U21" s="328">
        <v>13.5</v>
      </c>
      <c r="V21" s="326" t="s">
        <v>39</v>
      </c>
      <c r="W21" s="328">
        <v>0.5</v>
      </c>
      <c r="X21" s="321">
        <v>2</v>
      </c>
    </row>
    <row r="22" spans="1:25" s="10" customFormat="1" ht="15" customHeight="1" x14ac:dyDescent="0.25">
      <c r="A22" s="758"/>
      <c r="B22" s="295" t="s">
        <v>162</v>
      </c>
      <c r="C22" s="296"/>
      <c r="D22" s="296"/>
      <c r="E22" s="297"/>
      <c r="F22" s="298"/>
      <c r="G22" s="297"/>
      <c r="H22" s="422"/>
      <c r="I22" s="423"/>
      <c r="J22" s="423"/>
      <c r="K22" s="423"/>
      <c r="L22" s="424"/>
      <c r="M22" s="399"/>
      <c r="N22" s="401"/>
      <c r="O22" s="402"/>
      <c r="P22" s="403"/>
      <c r="Q22" s="422"/>
      <c r="R22" s="423"/>
      <c r="S22" s="423"/>
      <c r="T22" s="423"/>
      <c r="U22" s="424"/>
      <c r="V22" s="399"/>
      <c r="W22" s="401"/>
      <c r="X22" s="297"/>
    </row>
    <row r="23" spans="1:25" s="10" customFormat="1" ht="15" customHeight="1" x14ac:dyDescent="0.25">
      <c r="A23" s="764" t="s">
        <v>163</v>
      </c>
      <c r="B23" s="616" t="s">
        <v>164</v>
      </c>
      <c r="C23" s="301" t="s">
        <v>27</v>
      </c>
      <c r="D23" s="301" t="s">
        <v>43</v>
      </c>
      <c r="E23" s="302">
        <f t="shared" ref="E23:E24" si="1">G23+P23</f>
        <v>20</v>
      </c>
      <c r="F23" s="303">
        <f t="shared" ref="F23:F24" si="2">O23+X23</f>
        <v>2</v>
      </c>
      <c r="G23" s="681">
        <f t="shared" ref="G23:G24" si="3">SUM(H23:L23)</f>
        <v>20</v>
      </c>
      <c r="H23" s="305">
        <v>6</v>
      </c>
      <c r="I23" s="306">
        <v>12</v>
      </c>
      <c r="J23" s="865" t="s">
        <v>29</v>
      </c>
      <c r="K23" s="866"/>
      <c r="L23" s="307">
        <v>2</v>
      </c>
      <c r="M23" s="305" t="s">
        <v>44</v>
      </c>
      <c r="N23" s="307" t="s">
        <v>45</v>
      </c>
      <c r="O23" s="308">
        <v>2</v>
      </c>
      <c r="P23" s="309"/>
      <c r="Q23" s="310"/>
      <c r="R23" s="311"/>
      <c r="S23" s="311"/>
      <c r="T23" s="311"/>
      <c r="U23" s="312"/>
      <c r="V23" s="547"/>
      <c r="W23" s="549"/>
      <c r="X23" s="550"/>
      <c r="Y23" s="621"/>
    </row>
    <row r="24" spans="1:25" s="10" customFormat="1" ht="15" customHeight="1" x14ac:dyDescent="0.25">
      <c r="A24" s="792" t="s">
        <v>165</v>
      </c>
      <c r="B24" s="616" t="s">
        <v>166</v>
      </c>
      <c r="C24" s="301" t="s">
        <v>27</v>
      </c>
      <c r="D24" s="301" t="s">
        <v>43</v>
      </c>
      <c r="E24" s="302">
        <f t="shared" si="1"/>
        <v>20</v>
      </c>
      <c r="F24" s="303">
        <f t="shared" si="2"/>
        <v>2</v>
      </c>
      <c r="G24" s="681">
        <f t="shared" si="3"/>
        <v>20</v>
      </c>
      <c r="H24" s="305">
        <v>6</v>
      </c>
      <c r="I24" s="306">
        <v>12</v>
      </c>
      <c r="J24" s="865" t="s">
        <v>29</v>
      </c>
      <c r="K24" s="866"/>
      <c r="L24" s="307">
        <v>2</v>
      </c>
      <c r="M24" s="305" t="s">
        <v>44</v>
      </c>
      <c r="N24" s="307" t="s">
        <v>45</v>
      </c>
      <c r="O24" s="308">
        <v>2</v>
      </c>
      <c r="P24" s="309"/>
      <c r="Q24" s="310"/>
      <c r="R24" s="311"/>
      <c r="S24" s="311"/>
      <c r="T24" s="311"/>
      <c r="U24" s="312"/>
      <c r="V24" s="547"/>
      <c r="W24" s="549"/>
      <c r="X24" s="550"/>
      <c r="Y24" s="621"/>
    </row>
    <row r="25" spans="1:25" s="10" customFormat="1" ht="15" customHeight="1" thickBot="1" x14ac:dyDescent="0.3">
      <c r="A25" s="792" t="s">
        <v>167</v>
      </c>
      <c r="B25" s="616" t="s">
        <v>168</v>
      </c>
      <c r="C25" s="301" t="s">
        <v>27</v>
      </c>
      <c r="D25" s="301" t="s">
        <v>43</v>
      </c>
      <c r="E25" s="302">
        <f>G25+P25</f>
        <v>20</v>
      </c>
      <c r="F25" s="303">
        <f>O25+X25</f>
        <v>2</v>
      </c>
      <c r="G25" s="681">
        <f>SUM(H25:L25)</f>
        <v>0</v>
      </c>
      <c r="H25" s="618"/>
      <c r="I25" s="619"/>
      <c r="J25" s="619"/>
      <c r="K25" s="619"/>
      <c r="L25" s="620"/>
      <c r="M25" s="618"/>
      <c r="N25" s="620"/>
      <c r="O25" s="622"/>
      <c r="P25" s="309">
        <f>SUM(Q25:U25)</f>
        <v>20</v>
      </c>
      <c r="Q25" s="310">
        <v>6</v>
      </c>
      <c r="R25" s="311">
        <v>12</v>
      </c>
      <c r="S25" s="869" t="s">
        <v>29</v>
      </c>
      <c r="T25" s="870"/>
      <c r="U25" s="312">
        <v>2</v>
      </c>
      <c r="V25" s="310" t="s">
        <v>44</v>
      </c>
      <c r="W25" s="312" t="s">
        <v>45</v>
      </c>
      <c r="X25" s="313">
        <v>2</v>
      </c>
      <c r="Y25" s="621"/>
    </row>
    <row r="26" spans="1:25" s="10" customFormat="1" ht="15" customHeight="1" thickBot="1" x14ac:dyDescent="0.3">
      <c r="A26" s="1046"/>
      <c r="B26" s="1047"/>
      <c r="C26" s="1047"/>
      <c r="D26" s="1047"/>
      <c r="E26" s="1047"/>
      <c r="F26" s="1047"/>
      <c r="G26" s="1047"/>
      <c r="H26" s="1047"/>
      <c r="I26" s="1047"/>
      <c r="J26" s="1047"/>
      <c r="K26" s="1047"/>
      <c r="L26" s="1047"/>
      <c r="M26" s="1047"/>
      <c r="N26" s="1047"/>
      <c r="O26" s="1047"/>
      <c r="P26" s="1047"/>
      <c r="Q26" s="1047"/>
      <c r="R26" s="1047"/>
      <c r="S26" s="1047"/>
      <c r="T26" s="1047"/>
      <c r="U26" s="1047"/>
      <c r="V26" s="1047"/>
      <c r="W26" s="1047"/>
      <c r="X26" s="1048"/>
    </row>
    <row r="27" spans="1:25" s="10" customFormat="1" ht="15" customHeight="1" x14ac:dyDescent="0.25">
      <c r="A27" s="163"/>
      <c r="B27" s="609" t="s">
        <v>169</v>
      </c>
      <c r="C27" s="127"/>
      <c r="D27" s="126"/>
      <c r="E27" s="127"/>
      <c r="F27" s="128"/>
      <c r="G27" s="127"/>
      <c r="H27" s="130"/>
      <c r="I27" s="131"/>
      <c r="J27" s="131"/>
      <c r="K27" s="131"/>
      <c r="L27" s="132"/>
      <c r="M27" s="133"/>
      <c r="N27" s="134"/>
      <c r="O27" s="135"/>
      <c r="P27" s="136"/>
      <c r="Q27" s="130"/>
      <c r="R27" s="131"/>
      <c r="S27" s="131"/>
      <c r="T27" s="131"/>
      <c r="U27" s="132"/>
      <c r="V27" s="133"/>
      <c r="W27" s="134"/>
      <c r="X27" s="127"/>
    </row>
    <row r="28" spans="1:25" s="10" customFormat="1" ht="15" customHeight="1" x14ac:dyDescent="0.25">
      <c r="A28" s="793" t="s">
        <v>170</v>
      </c>
      <c r="B28" s="615" t="s">
        <v>171</v>
      </c>
      <c r="C28" s="566" t="s">
        <v>27</v>
      </c>
      <c r="D28" s="301" t="s">
        <v>43</v>
      </c>
      <c r="E28" s="302">
        <f>G28+P28</f>
        <v>20</v>
      </c>
      <c r="F28" s="567">
        <v>2</v>
      </c>
      <c r="G28" s="681">
        <f>SUM(H28:L28)</f>
        <v>20</v>
      </c>
      <c r="H28" s="406">
        <v>8</v>
      </c>
      <c r="I28" s="407">
        <v>10</v>
      </c>
      <c r="J28" s="890" t="s">
        <v>29</v>
      </c>
      <c r="K28" s="891"/>
      <c r="L28" s="408">
        <v>2</v>
      </c>
      <c r="M28" s="406"/>
      <c r="N28" s="408"/>
      <c r="O28" s="523">
        <v>2</v>
      </c>
      <c r="P28" s="524"/>
      <c r="Q28" s="525"/>
      <c r="R28" s="526"/>
      <c r="S28" s="526"/>
      <c r="T28" s="526"/>
      <c r="U28" s="527"/>
      <c r="V28" s="525"/>
      <c r="W28" s="527"/>
      <c r="X28" s="528"/>
    </row>
    <row r="29" spans="1:25" s="10" customFormat="1" ht="15" customHeight="1" x14ac:dyDescent="0.25">
      <c r="A29" s="780" t="s">
        <v>172</v>
      </c>
      <c r="B29" s="299" t="s">
        <v>173</v>
      </c>
      <c r="C29" s="301" t="s">
        <v>27</v>
      </c>
      <c r="D29" s="301" t="s">
        <v>43</v>
      </c>
      <c r="E29" s="302">
        <f>G29+P29</f>
        <v>20</v>
      </c>
      <c r="F29" s="303">
        <f>O29+X29</f>
        <v>2</v>
      </c>
      <c r="G29" s="681">
        <f>SUM(H29:L29)</f>
        <v>20</v>
      </c>
      <c r="H29" s="305">
        <v>6</v>
      </c>
      <c r="I29" s="306">
        <v>12</v>
      </c>
      <c r="J29" s="306"/>
      <c r="K29" s="306"/>
      <c r="L29" s="307">
        <v>2</v>
      </c>
      <c r="M29" s="305" t="s">
        <v>44</v>
      </c>
      <c r="N29" s="307" t="s">
        <v>45</v>
      </c>
      <c r="O29" s="308">
        <v>2</v>
      </c>
      <c r="P29" s="309">
        <f>SUM(Q29:U29)</f>
        <v>0</v>
      </c>
      <c r="Q29" s="310"/>
      <c r="R29" s="311"/>
      <c r="S29" s="311"/>
      <c r="T29" s="311"/>
      <c r="U29" s="312"/>
      <c r="V29" s="310"/>
      <c r="W29" s="312"/>
      <c r="X29" s="313"/>
    </row>
    <row r="30" spans="1:25" s="10" customFormat="1" ht="18" customHeight="1" x14ac:dyDescent="0.25">
      <c r="A30" s="794" t="s">
        <v>174</v>
      </c>
      <c r="B30" s="795" t="s">
        <v>175</v>
      </c>
      <c r="C30" s="301" t="s">
        <v>27</v>
      </c>
      <c r="D30" s="301" t="s">
        <v>43</v>
      </c>
      <c r="E30" s="302">
        <f>G30+P30</f>
        <v>20</v>
      </c>
      <c r="F30" s="303">
        <f>O30+X30</f>
        <v>2</v>
      </c>
      <c r="G30" s="681">
        <f>SUM(H30:L30)</f>
        <v>20</v>
      </c>
      <c r="H30" s="305">
        <v>6</v>
      </c>
      <c r="I30" s="306">
        <v>12</v>
      </c>
      <c r="J30" s="865" t="s">
        <v>29</v>
      </c>
      <c r="K30" s="866"/>
      <c r="L30" s="307">
        <v>2</v>
      </c>
      <c r="M30" s="305" t="s">
        <v>44</v>
      </c>
      <c r="N30" s="307" t="s">
        <v>45</v>
      </c>
      <c r="O30" s="308">
        <v>2</v>
      </c>
      <c r="P30" s="309">
        <f>SUM(Q30:U30)</f>
        <v>0</v>
      </c>
      <c r="Q30" s="310" t="s">
        <v>45</v>
      </c>
      <c r="R30" s="311" t="s">
        <v>45</v>
      </c>
      <c r="S30" s="311" t="s">
        <v>45</v>
      </c>
      <c r="T30" s="311" t="s">
        <v>45</v>
      </c>
      <c r="U30" s="312" t="s">
        <v>45</v>
      </c>
      <c r="V30" s="310" t="s">
        <v>45</v>
      </c>
      <c r="W30" s="312" t="s">
        <v>45</v>
      </c>
      <c r="X30" s="313"/>
    </row>
    <row r="31" spans="1:25" s="10" customFormat="1" ht="15" customHeight="1" thickBot="1" x14ac:dyDescent="0.3">
      <c r="A31" s="762" t="s">
        <v>176</v>
      </c>
      <c r="B31" s="286" t="s">
        <v>177</v>
      </c>
      <c r="C31" s="467" t="s">
        <v>27</v>
      </c>
      <c r="D31" s="467" t="s">
        <v>43</v>
      </c>
      <c r="E31" s="529">
        <f>G31+P31</f>
        <v>20</v>
      </c>
      <c r="F31" s="468">
        <f>O31+X31</f>
        <v>2</v>
      </c>
      <c r="G31" s="685">
        <f>SUM(H31:L31)</f>
        <v>0</v>
      </c>
      <c r="H31" s="315" t="s">
        <v>45</v>
      </c>
      <c r="I31" s="316" t="s">
        <v>45</v>
      </c>
      <c r="J31" s="316" t="s">
        <v>45</v>
      </c>
      <c r="K31" s="316" t="s">
        <v>45</v>
      </c>
      <c r="L31" s="317" t="s">
        <v>45</v>
      </c>
      <c r="M31" s="315" t="s">
        <v>45</v>
      </c>
      <c r="N31" s="317" t="s">
        <v>45</v>
      </c>
      <c r="O31" s="318"/>
      <c r="P31" s="539">
        <f>SUM(Q31:U31)</f>
        <v>20</v>
      </c>
      <c r="Q31" s="172">
        <v>6</v>
      </c>
      <c r="R31" s="173">
        <v>12</v>
      </c>
      <c r="S31" s="173"/>
      <c r="T31" s="173"/>
      <c r="U31" s="181">
        <v>2</v>
      </c>
      <c r="V31" s="172" t="s">
        <v>44</v>
      </c>
      <c r="W31" s="181"/>
      <c r="X31" s="182">
        <v>2</v>
      </c>
    </row>
    <row r="32" spans="1:25" s="10" customFormat="1" ht="15" customHeight="1" thickBot="1" x14ac:dyDescent="0.3">
      <c r="A32" s="797"/>
      <c r="B32" s="798"/>
      <c r="C32" s="862"/>
      <c r="D32" s="862"/>
      <c r="E32" s="862"/>
      <c r="F32" s="862"/>
      <c r="G32" s="799"/>
      <c r="H32" s="862"/>
      <c r="I32" s="862"/>
      <c r="J32" s="862"/>
      <c r="K32" s="862"/>
      <c r="L32" s="862"/>
      <c r="M32" s="862"/>
      <c r="N32" s="862"/>
      <c r="O32" s="862"/>
      <c r="P32" s="799"/>
      <c r="Q32" s="799"/>
      <c r="R32" s="799"/>
      <c r="S32" s="799"/>
      <c r="T32" s="799"/>
      <c r="U32" s="799"/>
      <c r="V32" s="799"/>
      <c r="W32" s="799"/>
      <c r="X32" s="800"/>
    </row>
    <row r="33" spans="1:24" s="10" customFormat="1" ht="15" customHeight="1" thickBot="1" x14ac:dyDescent="0.3">
      <c r="A33" s="988"/>
      <c r="B33" s="989"/>
      <c r="C33" s="989"/>
      <c r="D33" s="989"/>
      <c r="E33" s="989"/>
      <c r="F33" s="989"/>
      <c r="G33" s="989"/>
      <c r="H33" s="989"/>
      <c r="I33" s="989"/>
      <c r="J33" s="989"/>
      <c r="K33" s="989"/>
      <c r="L33" s="989"/>
      <c r="M33" s="989"/>
      <c r="N33" s="989"/>
      <c r="O33" s="989"/>
      <c r="P33" s="989"/>
      <c r="Q33" s="989"/>
      <c r="R33" s="989"/>
      <c r="S33" s="989"/>
      <c r="T33" s="989"/>
      <c r="U33" s="989"/>
      <c r="V33" s="989"/>
      <c r="W33" s="989"/>
      <c r="X33" s="990"/>
    </row>
    <row r="34" spans="1:24" s="10" customFormat="1" ht="7.5" customHeight="1" x14ac:dyDescent="0.25">
      <c r="A34" s="873" t="s">
        <v>59</v>
      </c>
      <c r="B34" s="874"/>
      <c r="C34" s="874"/>
      <c r="D34" s="874"/>
      <c r="E34" s="874"/>
      <c r="F34" s="874"/>
      <c r="G34" s="874"/>
      <c r="H34" s="874"/>
      <c r="I34" s="874"/>
      <c r="J34" s="874"/>
      <c r="K34" s="874"/>
      <c r="L34" s="874"/>
      <c r="M34" s="874"/>
      <c r="N34" s="874"/>
      <c r="O34" s="874"/>
      <c r="P34" s="874"/>
      <c r="Q34" s="874"/>
      <c r="R34" s="874"/>
      <c r="S34" s="874"/>
      <c r="T34" s="874"/>
      <c r="U34" s="874"/>
      <c r="V34" s="874"/>
      <c r="W34" s="874"/>
      <c r="X34" s="875"/>
    </row>
    <row r="35" spans="1:24" s="10" customFormat="1" ht="15.75" customHeight="1" x14ac:dyDescent="0.25">
      <c r="A35" s="876"/>
      <c r="B35" s="877"/>
      <c r="C35" s="877"/>
      <c r="D35" s="877"/>
      <c r="E35" s="877"/>
      <c r="F35" s="877"/>
      <c r="G35" s="877"/>
      <c r="H35" s="877"/>
      <c r="I35" s="877"/>
      <c r="J35" s="877"/>
      <c r="K35" s="877"/>
      <c r="L35" s="877"/>
      <c r="M35" s="877"/>
      <c r="N35" s="877"/>
      <c r="O35" s="877"/>
      <c r="P35" s="877"/>
      <c r="Q35" s="877"/>
      <c r="R35" s="877"/>
      <c r="S35" s="877"/>
      <c r="T35" s="877"/>
      <c r="U35" s="877"/>
      <c r="V35" s="877"/>
      <c r="W35" s="877"/>
      <c r="X35" s="878"/>
    </row>
    <row r="36" spans="1:24" s="10" customFormat="1" ht="31.5" customHeight="1" thickBot="1" x14ac:dyDescent="0.3">
      <c r="A36" s="771" t="s">
        <v>178</v>
      </c>
      <c r="B36" s="611" t="s">
        <v>179</v>
      </c>
      <c r="C36" s="321" t="s">
        <v>27</v>
      </c>
      <c r="D36" s="322" t="s">
        <v>38</v>
      </c>
      <c r="E36" s="323">
        <v>40</v>
      </c>
      <c r="F36" s="324">
        <v>2</v>
      </c>
      <c r="G36" s="680"/>
      <c r="H36" s="326"/>
      <c r="I36" s="327"/>
      <c r="J36" s="327"/>
      <c r="K36" s="327"/>
      <c r="L36" s="328"/>
      <c r="M36" s="326"/>
      <c r="N36" s="328"/>
      <c r="O36" s="329">
        <v>2</v>
      </c>
      <c r="P36" s="330">
        <f>SUM(Q36:U36)+W36</f>
        <v>40</v>
      </c>
      <c r="Q36" s="326"/>
      <c r="R36" s="327">
        <v>10</v>
      </c>
      <c r="S36" s="327"/>
      <c r="T36" s="327"/>
      <c r="U36" s="328">
        <v>29.5</v>
      </c>
      <c r="V36" s="326" t="s">
        <v>39</v>
      </c>
      <c r="W36" s="328">
        <v>0.5</v>
      </c>
      <c r="X36" s="321">
        <v>2</v>
      </c>
    </row>
    <row r="37" spans="1:24" s="10" customFormat="1" ht="15" customHeight="1" x14ac:dyDescent="0.25">
      <c r="A37" s="772"/>
      <c r="B37" s="610" t="s">
        <v>180</v>
      </c>
      <c r="C37" s="127"/>
      <c r="D37" s="126"/>
      <c r="E37" s="127"/>
      <c r="F37" s="128"/>
      <c r="G37" s="127"/>
      <c r="H37" s="133"/>
      <c r="I37" s="164"/>
      <c r="J37" s="164"/>
      <c r="K37" s="164"/>
      <c r="L37" s="134"/>
      <c r="M37" s="133"/>
      <c r="N37" s="134"/>
      <c r="O37" s="135"/>
      <c r="P37" s="136"/>
      <c r="Q37" s="133"/>
      <c r="R37" s="164"/>
      <c r="S37" s="164"/>
      <c r="T37" s="164"/>
      <c r="U37" s="134"/>
      <c r="V37" s="133"/>
      <c r="W37" s="134"/>
      <c r="X37" s="127"/>
    </row>
    <row r="38" spans="1:24" s="10" customFormat="1" ht="15" customHeight="1" x14ac:dyDescent="0.25">
      <c r="A38" s="793" t="s">
        <v>181</v>
      </c>
      <c r="B38" s="614" t="s">
        <v>182</v>
      </c>
      <c r="C38" s="566" t="s">
        <v>27</v>
      </c>
      <c r="D38" s="566" t="s">
        <v>43</v>
      </c>
      <c r="E38" s="576">
        <f>G38+P38</f>
        <v>20</v>
      </c>
      <c r="F38" s="567">
        <f>O38+X38</f>
        <v>2</v>
      </c>
      <c r="G38" s="684">
        <f>SUM(H38:L38)</f>
        <v>20</v>
      </c>
      <c r="H38" s="406">
        <v>6</v>
      </c>
      <c r="I38" s="407">
        <v>10</v>
      </c>
      <c r="J38" s="890" t="s">
        <v>74</v>
      </c>
      <c r="K38" s="891"/>
      <c r="L38" s="408">
        <v>4</v>
      </c>
      <c r="M38" s="406" t="s">
        <v>44</v>
      </c>
      <c r="N38" s="408" t="s">
        <v>45</v>
      </c>
      <c r="O38" s="523">
        <v>2</v>
      </c>
      <c r="P38" s="524">
        <f>SUM(Q38:U38)</f>
        <v>0</v>
      </c>
      <c r="Q38" s="525" t="s">
        <v>45</v>
      </c>
      <c r="R38" s="526" t="s">
        <v>45</v>
      </c>
      <c r="S38" s="526" t="s">
        <v>45</v>
      </c>
      <c r="T38" s="526" t="s">
        <v>45</v>
      </c>
      <c r="U38" s="527" t="s">
        <v>45</v>
      </c>
      <c r="V38" s="525" t="s">
        <v>45</v>
      </c>
      <c r="W38" s="527" t="s">
        <v>45</v>
      </c>
      <c r="X38" s="528"/>
    </row>
    <row r="39" spans="1:24" s="10" customFormat="1" ht="15" customHeight="1" x14ac:dyDescent="0.25">
      <c r="A39" s="780" t="s">
        <v>183</v>
      </c>
      <c r="B39" s="395" t="s">
        <v>184</v>
      </c>
      <c r="C39" s="301" t="s">
        <v>27</v>
      </c>
      <c r="D39" s="301"/>
      <c r="E39" s="302">
        <f>G39+P39</f>
        <v>20</v>
      </c>
      <c r="F39" s="303">
        <f>O39+X39</f>
        <v>2</v>
      </c>
      <c r="G39" s="681">
        <f>SUM(H39:L39)</f>
        <v>0</v>
      </c>
      <c r="H39" s="305"/>
      <c r="I39" s="306"/>
      <c r="J39" s="865" t="s">
        <v>74</v>
      </c>
      <c r="K39" s="866"/>
      <c r="L39" s="307" t="s">
        <v>45</v>
      </c>
      <c r="M39" s="305"/>
      <c r="N39" s="307" t="s">
        <v>45</v>
      </c>
      <c r="O39" s="308"/>
      <c r="P39" s="309">
        <f>SUM(Q39:U39)</f>
        <v>20</v>
      </c>
      <c r="Q39" s="310">
        <v>6</v>
      </c>
      <c r="R39" s="311">
        <v>10</v>
      </c>
      <c r="S39" s="311" t="s">
        <v>45</v>
      </c>
      <c r="T39" s="311" t="s">
        <v>45</v>
      </c>
      <c r="U39" s="312">
        <v>4</v>
      </c>
      <c r="V39" s="310" t="s">
        <v>44</v>
      </c>
      <c r="W39" s="312" t="s">
        <v>45</v>
      </c>
      <c r="X39" s="313">
        <v>2</v>
      </c>
    </row>
    <row r="40" spans="1:24" s="10" customFormat="1" ht="15" customHeight="1" thickBot="1" x14ac:dyDescent="0.3">
      <c r="A40" s="762" t="s">
        <v>185</v>
      </c>
      <c r="B40" s="287" t="s">
        <v>186</v>
      </c>
      <c r="C40" s="467" t="s">
        <v>27</v>
      </c>
      <c r="D40" s="467"/>
      <c r="E40" s="529">
        <f>G40+P40</f>
        <v>20</v>
      </c>
      <c r="F40" s="468">
        <f>O40+X40</f>
        <v>2</v>
      </c>
      <c r="G40" s="685">
        <f>SUM(H40:L40)</f>
        <v>0</v>
      </c>
      <c r="H40" s="315" t="s">
        <v>45</v>
      </c>
      <c r="I40" s="316" t="s">
        <v>45</v>
      </c>
      <c r="J40" s="316" t="s">
        <v>45</v>
      </c>
      <c r="K40" s="316" t="s">
        <v>45</v>
      </c>
      <c r="L40" s="317" t="s">
        <v>45</v>
      </c>
      <c r="M40" s="315" t="s">
        <v>45</v>
      </c>
      <c r="N40" s="317" t="s">
        <v>45</v>
      </c>
      <c r="O40" s="318"/>
      <c r="P40" s="539">
        <f>SUM(Q40:U40)</f>
        <v>20</v>
      </c>
      <c r="Q40" s="172">
        <v>6</v>
      </c>
      <c r="R40" s="173">
        <v>12</v>
      </c>
      <c r="S40" s="173" t="s">
        <v>45</v>
      </c>
      <c r="T40" s="173" t="s">
        <v>45</v>
      </c>
      <c r="U40" s="181">
        <v>2</v>
      </c>
      <c r="V40" s="172" t="s">
        <v>44</v>
      </c>
      <c r="W40" s="181" t="s">
        <v>45</v>
      </c>
      <c r="X40" s="182">
        <v>2</v>
      </c>
    </row>
    <row r="41" spans="1:24" s="10" customFormat="1" ht="15" customHeight="1" x14ac:dyDescent="0.25">
      <c r="A41" s="773"/>
      <c r="B41" s="285" t="s">
        <v>187</v>
      </c>
      <c r="C41" s="127"/>
      <c r="D41" s="126"/>
      <c r="E41" s="127"/>
      <c r="F41" s="128"/>
      <c r="G41" s="185"/>
      <c r="H41" s="130"/>
      <c r="I41" s="131"/>
      <c r="J41" s="131"/>
      <c r="K41" s="131"/>
      <c r="L41" s="132"/>
      <c r="M41" s="130"/>
      <c r="N41" s="132"/>
      <c r="O41" s="612"/>
      <c r="P41" s="613"/>
      <c r="Q41" s="130"/>
      <c r="R41" s="131"/>
      <c r="S41" s="131"/>
      <c r="T41" s="131"/>
      <c r="U41" s="132"/>
      <c r="V41" s="130"/>
      <c r="W41" s="132"/>
      <c r="X41" s="185"/>
    </row>
    <row r="42" spans="1:24" s="10" customFormat="1" ht="15" customHeight="1" x14ac:dyDescent="0.25">
      <c r="A42" s="793" t="s">
        <v>188</v>
      </c>
      <c r="B42" s="565" t="s">
        <v>189</v>
      </c>
      <c r="C42" s="623" t="s">
        <v>27</v>
      </c>
      <c r="D42" s="566" t="s">
        <v>43</v>
      </c>
      <c r="E42" s="576">
        <f>G42+P42</f>
        <v>20</v>
      </c>
      <c r="F42" s="567">
        <f>O42+X42</f>
        <v>2</v>
      </c>
      <c r="G42" s="684">
        <f>SUM(H42:L42)</f>
        <v>20</v>
      </c>
      <c r="H42" s="406">
        <v>6</v>
      </c>
      <c r="I42" s="407">
        <v>12</v>
      </c>
      <c r="J42" s="890" t="s">
        <v>29</v>
      </c>
      <c r="K42" s="891"/>
      <c r="L42" s="408">
        <v>2</v>
      </c>
      <c r="M42" s="406" t="s">
        <v>44</v>
      </c>
      <c r="N42" s="408"/>
      <c r="O42" s="523">
        <v>2</v>
      </c>
      <c r="P42" s="524">
        <f>SUM(Q42:U42)</f>
        <v>0</v>
      </c>
      <c r="Q42" s="525"/>
      <c r="R42" s="526"/>
      <c r="S42" s="526"/>
      <c r="T42" s="526"/>
      <c r="U42" s="527"/>
      <c r="V42" s="525"/>
      <c r="W42" s="527"/>
      <c r="X42" s="528"/>
    </row>
    <row r="43" spans="1:24" s="10" customFormat="1" ht="15" customHeight="1" x14ac:dyDescent="0.25">
      <c r="A43" s="780" t="s">
        <v>190</v>
      </c>
      <c r="B43" s="546" t="s">
        <v>191</v>
      </c>
      <c r="C43" s="301" t="s">
        <v>27</v>
      </c>
      <c r="D43" s="301"/>
      <c r="E43" s="302">
        <f>G43+P43</f>
        <v>20</v>
      </c>
      <c r="F43" s="303">
        <f>O43+X43</f>
        <v>2</v>
      </c>
      <c r="G43" s="681">
        <f>SUM(H43:L43)</f>
        <v>20</v>
      </c>
      <c r="H43" s="305">
        <v>6</v>
      </c>
      <c r="I43" s="306">
        <v>12</v>
      </c>
      <c r="J43" s="306"/>
      <c r="K43" s="306"/>
      <c r="L43" s="307">
        <v>2</v>
      </c>
      <c r="M43" s="305" t="s">
        <v>44</v>
      </c>
      <c r="N43" s="307"/>
      <c r="O43" s="308">
        <v>2</v>
      </c>
      <c r="P43" s="309">
        <f>SUM(Q43:U43)</f>
        <v>0</v>
      </c>
      <c r="Q43" s="310"/>
      <c r="R43" s="311"/>
      <c r="S43" s="871" t="s">
        <v>29</v>
      </c>
      <c r="T43" s="872"/>
      <c r="U43" s="312"/>
      <c r="V43" s="310"/>
      <c r="W43" s="312"/>
      <c r="X43" s="313"/>
    </row>
    <row r="44" spans="1:24" s="10" customFormat="1" ht="15" customHeight="1" thickBot="1" x14ac:dyDescent="0.3">
      <c r="A44" s="762" t="s">
        <v>192</v>
      </c>
      <c r="B44" s="519" t="s">
        <v>193</v>
      </c>
      <c r="C44" s="552" t="s">
        <v>27</v>
      </c>
      <c r="D44" s="467" t="s">
        <v>43</v>
      </c>
      <c r="E44" s="529">
        <f>G44+P44</f>
        <v>20</v>
      </c>
      <c r="F44" s="468">
        <f>O44+X44</f>
        <v>2</v>
      </c>
      <c r="G44" s="685">
        <f>SUM(H44:L44)</f>
        <v>0</v>
      </c>
      <c r="H44" s="315"/>
      <c r="I44" s="316"/>
      <c r="J44" s="316"/>
      <c r="K44" s="316"/>
      <c r="L44" s="317"/>
      <c r="M44" s="315"/>
      <c r="N44" s="317"/>
      <c r="O44" s="318"/>
      <c r="P44" s="539">
        <f>SUM(Q44:U44)</f>
        <v>20</v>
      </c>
      <c r="Q44" s="172">
        <v>6</v>
      </c>
      <c r="R44" s="173">
        <v>12</v>
      </c>
      <c r="S44" s="869" t="s">
        <v>69</v>
      </c>
      <c r="T44" s="870"/>
      <c r="U44" s="181">
        <v>2</v>
      </c>
      <c r="V44" s="172" t="s">
        <v>44</v>
      </c>
      <c r="W44" s="181" t="s">
        <v>45</v>
      </c>
      <c r="X44" s="182">
        <v>2</v>
      </c>
    </row>
    <row r="45" spans="1:24" s="10" customFormat="1" ht="15" customHeight="1" thickBot="1" x14ac:dyDescent="0.3">
      <c r="A45" s="985"/>
      <c r="B45" s="986"/>
      <c r="C45" s="986"/>
      <c r="D45" s="986"/>
      <c r="E45" s="986"/>
      <c r="F45" s="986"/>
      <c r="G45" s="986"/>
      <c r="H45" s="986"/>
      <c r="I45" s="986"/>
      <c r="J45" s="986"/>
      <c r="K45" s="986"/>
      <c r="L45" s="986"/>
      <c r="M45" s="986"/>
      <c r="N45" s="986"/>
      <c r="O45" s="986"/>
      <c r="P45" s="986"/>
      <c r="Q45" s="986"/>
      <c r="R45" s="986"/>
      <c r="S45" s="986"/>
      <c r="T45" s="986"/>
      <c r="U45" s="986"/>
      <c r="V45" s="986"/>
      <c r="W45" s="986"/>
      <c r="X45" s="987"/>
    </row>
    <row r="46" spans="1:24" s="10" customFormat="1" ht="15" customHeight="1" thickBot="1" x14ac:dyDescent="0.3">
      <c r="A46" s="988"/>
      <c r="B46" s="989"/>
      <c r="C46" s="989"/>
      <c r="D46" s="989"/>
      <c r="E46" s="989"/>
      <c r="F46" s="989"/>
      <c r="G46" s="989"/>
      <c r="H46" s="989"/>
      <c r="I46" s="989"/>
      <c r="J46" s="989"/>
      <c r="K46" s="989"/>
      <c r="L46" s="989"/>
      <c r="M46" s="989"/>
      <c r="N46" s="989"/>
      <c r="O46" s="989"/>
      <c r="P46" s="989"/>
      <c r="Q46" s="989"/>
      <c r="R46" s="989"/>
      <c r="S46" s="989"/>
      <c r="T46" s="989"/>
      <c r="U46" s="989"/>
      <c r="V46" s="989"/>
      <c r="W46" s="989"/>
      <c r="X46" s="990"/>
    </row>
    <row r="47" spans="1:24" s="10" customFormat="1" ht="8.25" customHeight="1" x14ac:dyDescent="0.25">
      <c r="A47" s="873" t="s">
        <v>77</v>
      </c>
      <c r="B47" s="874"/>
      <c r="C47" s="874"/>
      <c r="D47" s="874"/>
      <c r="E47" s="874"/>
      <c r="F47" s="874"/>
      <c r="G47" s="874"/>
      <c r="H47" s="874"/>
      <c r="I47" s="874"/>
      <c r="J47" s="874"/>
      <c r="K47" s="874"/>
      <c r="L47" s="874"/>
      <c r="M47" s="874"/>
      <c r="N47" s="874"/>
      <c r="O47" s="874"/>
      <c r="P47" s="874"/>
      <c r="Q47" s="874"/>
      <c r="R47" s="874"/>
      <c r="S47" s="874"/>
      <c r="T47" s="874"/>
      <c r="U47" s="874"/>
      <c r="V47" s="874"/>
      <c r="W47" s="874"/>
      <c r="X47" s="875"/>
    </row>
    <row r="48" spans="1:24" s="10" customFormat="1" ht="12" customHeight="1" x14ac:dyDescent="0.25">
      <c r="A48" s="876"/>
      <c r="B48" s="877"/>
      <c r="C48" s="877"/>
      <c r="D48" s="877"/>
      <c r="E48" s="877"/>
      <c r="F48" s="877"/>
      <c r="G48" s="877"/>
      <c r="H48" s="877"/>
      <c r="I48" s="877"/>
      <c r="J48" s="877"/>
      <c r="K48" s="877"/>
      <c r="L48" s="877"/>
      <c r="M48" s="877"/>
      <c r="N48" s="877"/>
      <c r="O48" s="877"/>
      <c r="P48" s="877"/>
      <c r="Q48" s="877"/>
      <c r="R48" s="877"/>
      <c r="S48" s="877"/>
      <c r="T48" s="877"/>
      <c r="U48" s="877"/>
      <c r="V48" s="877"/>
      <c r="W48" s="877"/>
      <c r="X48" s="878"/>
    </row>
    <row r="49" spans="1:24" s="10" customFormat="1" ht="33.75" customHeight="1" thickBot="1" x14ac:dyDescent="0.3">
      <c r="A49" s="771" t="s">
        <v>194</v>
      </c>
      <c r="B49" s="611" t="s">
        <v>195</v>
      </c>
      <c r="C49" s="321" t="s">
        <v>27</v>
      </c>
      <c r="D49" s="322" t="s">
        <v>38</v>
      </c>
      <c r="E49" s="323">
        <v>40</v>
      </c>
      <c r="F49" s="324">
        <v>2</v>
      </c>
      <c r="G49" s="680">
        <f>SUM(H49:L49)+N49</f>
        <v>40</v>
      </c>
      <c r="H49" s="326"/>
      <c r="I49" s="327">
        <v>10</v>
      </c>
      <c r="J49" s="939" t="s">
        <v>69</v>
      </c>
      <c r="K49" s="868"/>
      <c r="L49" s="328">
        <v>29.5</v>
      </c>
      <c r="M49" s="326" t="s">
        <v>39</v>
      </c>
      <c r="N49" s="328">
        <v>0.5</v>
      </c>
      <c r="O49" s="329">
        <v>2</v>
      </c>
      <c r="P49" s="330">
        <f>SUM(Q49:U49)+W49</f>
        <v>0</v>
      </c>
      <c r="Q49" s="326"/>
      <c r="R49" s="327"/>
      <c r="S49" s="327"/>
      <c r="T49" s="327"/>
      <c r="U49" s="328"/>
      <c r="V49" s="326"/>
      <c r="W49" s="328"/>
      <c r="X49" s="321"/>
    </row>
    <row r="50" spans="1:24" s="10" customFormat="1" ht="15" customHeight="1" x14ac:dyDescent="0.25">
      <c r="A50" s="758"/>
      <c r="B50" s="540" t="s">
        <v>196</v>
      </c>
      <c r="C50" s="624"/>
      <c r="D50" s="540"/>
      <c r="E50" s="624"/>
      <c r="F50" s="625"/>
      <c r="G50" s="624"/>
      <c r="H50" s="378"/>
      <c r="I50" s="379"/>
      <c r="J50" s="379"/>
      <c r="K50" s="379"/>
      <c r="L50" s="380"/>
      <c r="M50" s="626"/>
      <c r="N50" s="627"/>
      <c r="O50" s="628"/>
      <c r="P50" s="382"/>
      <c r="Q50" s="378"/>
      <c r="R50" s="379"/>
      <c r="S50" s="379"/>
      <c r="T50" s="379"/>
      <c r="U50" s="380"/>
      <c r="V50" s="626"/>
      <c r="W50" s="627"/>
      <c r="X50" s="624"/>
    </row>
    <row r="51" spans="1:24" s="10" customFormat="1" ht="15" customHeight="1" x14ac:dyDescent="0.25">
      <c r="A51" s="796" t="s">
        <v>197</v>
      </c>
      <c r="B51" s="342" t="s">
        <v>198</v>
      </c>
      <c r="C51" s="629" t="s">
        <v>27</v>
      </c>
      <c r="D51" s="176" t="s">
        <v>43</v>
      </c>
      <c r="E51" s="343">
        <f>G51+P51</f>
        <v>20</v>
      </c>
      <c r="F51" s="575">
        <f>O51+X51</f>
        <v>2</v>
      </c>
      <c r="G51" s="683">
        <f>SUM(H51:L51)</f>
        <v>20</v>
      </c>
      <c r="H51" s="177">
        <v>6</v>
      </c>
      <c r="I51" s="178">
        <v>12</v>
      </c>
      <c r="J51" s="1044" t="s">
        <v>69</v>
      </c>
      <c r="K51" s="1045"/>
      <c r="L51" s="179">
        <v>2</v>
      </c>
      <c r="M51" s="177" t="s">
        <v>44</v>
      </c>
      <c r="N51" s="179" t="s">
        <v>45</v>
      </c>
      <c r="O51" s="180">
        <v>2</v>
      </c>
      <c r="P51" s="165">
        <f>SUM(Q51:U51)</f>
        <v>0</v>
      </c>
      <c r="Q51" s="166" t="s">
        <v>45</v>
      </c>
      <c r="R51" s="167" t="s">
        <v>45</v>
      </c>
      <c r="S51" s="167" t="s">
        <v>45</v>
      </c>
      <c r="T51" s="167" t="s">
        <v>45</v>
      </c>
      <c r="U51" s="168" t="s">
        <v>45</v>
      </c>
      <c r="V51" s="166" t="s">
        <v>45</v>
      </c>
      <c r="W51" s="168" t="s">
        <v>45</v>
      </c>
      <c r="X51" s="169"/>
    </row>
    <row r="52" spans="1:24" s="10" customFormat="1" ht="15" customHeight="1" thickBot="1" x14ac:dyDescent="0.3">
      <c r="A52" s="979"/>
      <c r="B52" s="980"/>
      <c r="C52" s="980"/>
      <c r="D52" s="980"/>
      <c r="E52" s="980"/>
      <c r="F52" s="980"/>
      <c r="G52" s="980"/>
      <c r="H52" s="980"/>
      <c r="I52" s="980"/>
      <c r="J52" s="980"/>
      <c r="K52" s="980"/>
      <c r="L52" s="980"/>
      <c r="M52" s="980"/>
      <c r="N52" s="980"/>
      <c r="O52" s="980"/>
      <c r="P52" s="980"/>
      <c r="Q52" s="980"/>
      <c r="R52" s="980"/>
      <c r="S52" s="980"/>
      <c r="T52" s="980"/>
      <c r="U52" s="980"/>
      <c r="V52" s="980"/>
      <c r="W52" s="980"/>
      <c r="X52" s="981"/>
    </row>
    <row r="53" spans="1:24" s="10" customFormat="1" ht="15" customHeight="1" thickBot="1" x14ac:dyDescent="0.3">
      <c r="A53" s="982"/>
      <c r="B53" s="983"/>
      <c r="C53" s="983"/>
      <c r="D53" s="983"/>
      <c r="E53" s="983"/>
      <c r="F53" s="983"/>
      <c r="G53" s="983"/>
      <c r="H53" s="983"/>
      <c r="I53" s="983"/>
      <c r="J53" s="983"/>
      <c r="K53" s="983"/>
      <c r="L53" s="983"/>
      <c r="M53" s="983"/>
      <c r="N53" s="983"/>
      <c r="O53" s="983"/>
      <c r="P53" s="983"/>
      <c r="Q53" s="983"/>
      <c r="R53" s="983"/>
      <c r="S53" s="983"/>
      <c r="T53" s="983"/>
      <c r="U53" s="983"/>
      <c r="V53" s="983"/>
      <c r="W53" s="983"/>
      <c r="X53" s="984"/>
    </row>
    <row r="54" spans="1:24" s="10" customFormat="1" ht="15" customHeight="1" x14ac:dyDescent="0.25">
      <c r="A54" s="873" t="s">
        <v>87</v>
      </c>
      <c r="B54" s="874"/>
      <c r="C54" s="874"/>
      <c r="D54" s="874"/>
      <c r="E54" s="874"/>
      <c r="F54" s="874"/>
      <c r="G54" s="874"/>
      <c r="H54" s="874"/>
      <c r="I54" s="874"/>
      <c r="J54" s="874"/>
      <c r="K54" s="874"/>
      <c r="L54" s="874"/>
      <c r="M54" s="874"/>
      <c r="N54" s="874"/>
      <c r="O54" s="874"/>
      <c r="P54" s="874"/>
      <c r="Q54" s="874"/>
      <c r="R54" s="874"/>
      <c r="S54" s="874"/>
      <c r="T54" s="874"/>
      <c r="U54" s="874"/>
      <c r="V54" s="874"/>
      <c r="W54" s="874"/>
      <c r="X54" s="875"/>
    </row>
    <row r="55" spans="1:24" s="10" customFormat="1" ht="6" customHeight="1" thickBot="1" x14ac:dyDescent="0.3">
      <c r="A55" s="876"/>
      <c r="B55" s="877"/>
      <c r="C55" s="877"/>
      <c r="D55" s="877"/>
      <c r="E55" s="877"/>
      <c r="F55" s="877"/>
      <c r="G55" s="877"/>
      <c r="H55" s="877"/>
      <c r="I55" s="877"/>
      <c r="J55" s="877"/>
      <c r="K55" s="877"/>
      <c r="L55" s="877"/>
      <c r="M55" s="877"/>
      <c r="N55" s="877"/>
      <c r="O55" s="877"/>
      <c r="P55" s="877"/>
      <c r="Q55" s="877"/>
      <c r="R55" s="877"/>
      <c r="S55" s="877"/>
      <c r="T55" s="877"/>
      <c r="U55" s="877"/>
      <c r="V55" s="877"/>
      <c r="W55" s="877"/>
      <c r="X55" s="878"/>
    </row>
    <row r="56" spans="1:24" s="10" customFormat="1" ht="15" customHeight="1" x14ac:dyDescent="0.25">
      <c r="A56" s="294"/>
      <c r="B56" s="295" t="s">
        <v>199</v>
      </c>
      <c r="C56" s="297"/>
      <c r="D56" s="296"/>
      <c r="E56" s="297"/>
      <c r="F56" s="298"/>
      <c r="G56" s="297"/>
      <c r="H56" s="422"/>
      <c r="I56" s="423"/>
      <c r="J56" s="423"/>
      <c r="K56" s="423"/>
      <c r="L56" s="424"/>
      <c r="M56" s="399"/>
      <c r="N56" s="401"/>
      <c r="O56" s="402"/>
      <c r="P56" s="403"/>
      <c r="Q56" s="422"/>
      <c r="R56" s="423"/>
      <c r="S56" s="423"/>
      <c r="T56" s="423"/>
      <c r="U56" s="424"/>
      <c r="V56" s="399"/>
      <c r="W56" s="401"/>
      <c r="X56" s="297"/>
    </row>
    <row r="57" spans="1:24" s="10" customFormat="1" ht="15" customHeight="1" x14ac:dyDescent="0.25">
      <c r="A57" s="780" t="s">
        <v>200</v>
      </c>
      <c r="B57" s="630" t="s">
        <v>201</v>
      </c>
      <c r="C57" s="557" t="s">
        <v>27</v>
      </c>
      <c r="D57" s="301"/>
      <c r="E57" s="302">
        <f>G57+P57</f>
        <v>20</v>
      </c>
      <c r="F57" s="303">
        <f>O57+X57</f>
        <v>2</v>
      </c>
      <c r="G57" s="681">
        <f>SUM(H57:L57)</f>
        <v>20</v>
      </c>
      <c r="H57" s="305">
        <v>6</v>
      </c>
      <c r="I57" s="306">
        <v>12</v>
      </c>
      <c r="J57" s="306" t="s">
        <v>45</v>
      </c>
      <c r="K57" s="306" t="s">
        <v>45</v>
      </c>
      <c r="L57" s="307">
        <v>2</v>
      </c>
      <c r="M57" s="305" t="s">
        <v>44</v>
      </c>
      <c r="N57" s="307"/>
      <c r="O57" s="308">
        <v>2</v>
      </c>
      <c r="P57" s="309">
        <f>SUM(Q57:U57)</f>
        <v>0</v>
      </c>
      <c r="Q57" s="310" t="s">
        <v>45</v>
      </c>
      <c r="R57" s="311" t="s">
        <v>45</v>
      </c>
      <c r="S57" s="311" t="s">
        <v>45</v>
      </c>
      <c r="T57" s="311" t="s">
        <v>45</v>
      </c>
      <c r="U57" s="312" t="s">
        <v>45</v>
      </c>
      <c r="V57" s="310" t="s">
        <v>45</v>
      </c>
      <c r="W57" s="312" t="s">
        <v>45</v>
      </c>
      <c r="X57" s="313"/>
    </row>
    <row r="58" spans="1:24" s="10" customFormat="1" ht="15" customHeight="1" x14ac:dyDescent="0.25">
      <c r="A58" s="753" t="s">
        <v>202</v>
      </c>
      <c r="B58" s="517" t="s">
        <v>203</v>
      </c>
      <c r="C58" s="301" t="s">
        <v>27</v>
      </c>
      <c r="D58" s="301" t="s">
        <v>43</v>
      </c>
      <c r="E58" s="302">
        <f>G58+P58</f>
        <v>20</v>
      </c>
      <c r="F58" s="303">
        <f>O58+X58</f>
        <v>2</v>
      </c>
      <c r="G58" s="681">
        <f>SUM(H58:L58)</f>
        <v>0</v>
      </c>
      <c r="H58" s="305" t="s">
        <v>45</v>
      </c>
      <c r="I58" s="306" t="s">
        <v>45</v>
      </c>
      <c r="J58" s="306" t="s">
        <v>45</v>
      </c>
      <c r="K58" s="306" t="s">
        <v>45</v>
      </c>
      <c r="L58" s="307" t="s">
        <v>45</v>
      </c>
      <c r="M58" s="305" t="s">
        <v>45</v>
      </c>
      <c r="N58" s="307" t="s">
        <v>45</v>
      </c>
      <c r="O58" s="308"/>
      <c r="P58" s="309">
        <f>SUM(Q58:U58)</f>
        <v>20</v>
      </c>
      <c r="Q58" s="310">
        <v>6</v>
      </c>
      <c r="R58" s="311">
        <v>12</v>
      </c>
      <c r="S58" s="871" t="s">
        <v>204</v>
      </c>
      <c r="T58" s="872"/>
      <c r="U58" s="312">
        <v>2</v>
      </c>
      <c r="V58" s="310" t="s">
        <v>44</v>
      </c>
      <c r="W58" s="312"/>
      <c r="X58" s="313">
        <v>2</v>
      </c>
    </row>
    <row r="59" spans="1:24" s="10" customFormat="1" ht="15" customHeight="1" thickBot="1" x14ac:dyDescent="0.3">
      <c r="A59" s="780" t="s">
        <v>205</v>
      </c>
      <c r="B59" s="546" t="s">
        <v>206</v>
      </c>
      <c r="C59" s="301" t="s">
        <v>27</v>
      </c>
      <c r="D59" s="301" t="s">
        <v>43</v>
      </c>
      <c r="E59" s="302">
        <f>G59+P59</f>
        <v>20</v>
      </c>
      <c r="F59" s="303">
        <f>O59+X59</f>
        <v>2</v>
      </c>
      <c r="G59" s="681">
        <f>SUM(H59:L59)</f>
        <v>10</v>
      </c>
      <c r="H59" s="305">
        <v>6</v>
      </c>
      <c r="I59" s="306">
        <v>4</v>
      </c>
      <c r="J59" s="306" t="s">
        <v>45</v>
      </c>
      <c r="K59" s="306" t="s">
        <v>45</v>
      </c>
      <c r="L59" s="307" t="s">
        <v>45</v>
      </c>
      <c r="M59" s="305" t="s">
        <v>45</v>
      </c>
      <c r="N59" s="307" t="s">
        <v>45</v>
      </c>
      <c r="O59" s="308"/>
      <c r="P59" s="309">
        <f>SUM(Q59:U59)</f>
        <v>10</v>
      </c>
      <c r="Q59" s="310">
        <v>6</v>
      </c>
      <c r="R59" s="311">
        <v>2</v>
      </c>
      <c r="S59" s="311"/>
      <c r="T59" s="311"/>
      <c r="U59" s="312">
        <v>2</v>
      </c>
      <c r="V59" s="310" t="s">
        <v>44</v>
      </c>
      <c r="W59" s="312"/>
      <c r="X59" s="313">
        <v>2</v>
      </c>
    </row>
    <row r="60" spans="1:24" s="10" customFormat="1" ht="15" customHeight="1" x14ac:dyDescent="0.25">
      <c r="A60" s="774"/>
      <c r="B60" s="631" t="s">
        <v>207</v>
      </c>
      <c r="C60" s="397"/>
      <c r="D60" s="397"/>
      <c r="E60" s="297"/>
      <c r="F60" s="298"/>
      <c r="G60" s="297"/>
      <c r="H60" s="399"/>
      <c r="I60" s="400"/>
      <c r="J60" s="400"/>
      <c r="K60" s="400"/>
      <c r="L60" s="401"/>
      <c r="M60" s="399"/>
      <c r="N60" s="401"/>
      <c r="O60" s="402"/>
      <c r="P60" s="403"/>
      <c r="Q60" s="399"/>
      <c r="R60" s="400"/>
      <c r="S60" s="400"/>
      <c r="T60" s="400"/>
      <c r="U60" s="401"/>
      <c r="V60" s="399"/>
      <c r="W60" s="401"/>
      <c r="X60" s="297"/>
    </row>
    <row r="61" spans="1:24" s="10" customFormat="1" ht="15" customHeight="1" x14ac:dyDescent="0.25">
      <c r="A61" s="753" t="s">
        <v>208</v>
      </c>
      <c r="B61" s="299" t="s">
        <v>209</v>
      </c>
      <c r="C61" s="301" t="s">
        <v>27</v>
      </c>
      <c r="D61" s="301"/>
      <c r="E61" s="302">
        <f>G61+P61</f>
        <v>20</v>
      </c>
      <c r="F61" s="303">
        <f>O61+X61</f>
        <v>2</v>
      </c>
      <c r="G61" s="681">
        <f>SUM(H61:L61)</f>
        <v>20</v>
      </c>
      <c r="H61" s="305">
        <v>12</v>
      </c>
      <c r="I61" s="306">
        <v>8</v>
      </c>
      <c r="J61" s="306"/>
      <c r="K61" s="306"/>
      <c r="L61" s="307"/>
      <c r="M61" s="305" t="s">
        <v>44</v>
      </c>
      <c r="N61" s="307"/>
      <c r="O61" s="308">
        <v>2</v>
      </c>
      <c r="P61" s="309">
        <f>SUM(Q61:U61)</f>
        <v>0</v>
      </c>
      <c r="Q61" s="532" t="s">
        <v>45</v>
      </c>
      <c r="R61" s="530" t="s">
        <v>45</v>
      </c>
      <c r="S61" s="530" t="s">
        <v>45</v>
      </c>
      <c r="T61" s="530" t="s">
        <v>45</v>
      </c>
      <c r="U61" s="533" t="s">
        <v>45</v>
      </c>
      <c r="V61" s="532" t="s">
        <v>45</v>
      </c>
      <c r="W61" s="533" t="s">
        <v>120</v>
      </c>
      <c r="X61" s="617"/>
    </row>
    <row r="62" spans="1:24" s="10" customFormat="1" ht="15" customHeight="1" thickBot="1" x14ac:dyDescent="0.3">
      <c r="A62" s="761" t="s">
        <v>210</v>
      </c>
      <c r="B62" s="286" t="s">
        <v>211</v>
      </c>
      <c r="C62" s="467" t="s">
        <v>27</v>
      </c>
      <c r="D62" s="467"/>
      <c r="E62" s="529">
        <f>G62+P62</f>
        <v>20</v>
      </c>
      <c r="F62" s="468">
        <f>O62+X62</f>
        <v>2</v>
      </c>
      <c r="G62" s="685">
        <f>SUM(H62:L62)</f>
        <v>0</v>
      </c>
      <c r="H62" s="315" t="s">
        <v>45</v>
      </c>
      <c r="I62" s="316" t="s">
        <v>45</v>
      </c>
      <c r="J62" s="316" t="s">
        <v>45</v>
      </c>
      <c r="K62" s="316" t="s">
        <v>45</v>
      </c>
      <c r="L62" s="317" t="s">
        <v>45</v>
      </c>
      <c r="M62" s="315" t="s">
        <v>45</v>
      </c>
      <c r="N62" s="317" t="s">
        <v>45</v>
      </c>
      <c r="O62" s="318"/>
      <c r="P62" s="539">
        <f>SUM(Q62:U62)</f>
        <v>20</v>
      </c>
      <c r="Q62" s="172">
        <v>12</v>
      </c>
      <c r="R62" s="173">
        <v>8</v>
      </c>
      <c r="S62" s="173"/>
      <c r="T62" s="173"/>
      <c r="U62" s="181"/>
      <c r="V62" s="172" t="s">
        <v>44</v>
      </c>
      <c r="W62" s="181"/>
      <c r="X62" s="182">
        <v>2</v>
      </c>
    </row>
    <row r="63" spans="1:24" s="10" customFormat="1" ht="15" customHeight="1" thickBot="1" x14ac:dyDescent="0.3">
      <c r="A63" s="991"/>
      <c r="B63" s="992"/>
      <c r="C63" s="992"/>
      <c r="D63" s="992"/>
      <c r="E63" s="992"/>
      <c r="F63" s="992"/>
      <c r="G63" s="992"/>
      <c r="H63" s="992"/>
      <c r="I63" s="992"/>
      <c r="J63" s="992"/>
      <c r="K63" s="992"/>
      <c r="L63" s="992"/>
      <c r="M63" s="992"/>
      <c r="N63" s="992"/>
      <c r="O63" s="992"/>
      <c r="P63" s="992"/>
      <c r="Q63" s="992"/>
      <c r="R63" s="992"/>
      <c r="S63" s="992"/>
      <c r="T63" s="992"/>
      <c r="U63" s="992"/>
      <c r="V63" s="992"/>
      <c r="W63" s="992"/>
      <c r="X63" s="993"/>
    </row>
    <row r="64" spans="1:24" s="10" customFormat="1" ht="15" customHeight="1" x14ac:dyDescent="0.25">
      <c r="A64" s="801"/>
      <c r="B64" s="802"/>
      <c r="C64" s="802"/>
      <c r="D64" s="802"/>
      <c r="E64" s="802"/>
      <c r="F64" s="802"/>
      <c r="G64" s="802"/>
      <c r="H64" s="802"/>
      <c r="I64" s="802"/>
      <c r="J64" s="802"/>
      <c r="K64" s="802"/>
      <c r="L64" s="802"/>
      <c r="M64" s="802"/>
      <c r="N64" s="802"/>
      <c r="O64" s="802"/>
      <c r="P64" s="802"/>
      <c r="Q64" s="802"/>
      <c r="R64" s="802"/>
      <c r="S64" s="802"/>
      <c r="T64" s="802"/>
      <c r="U64" s="802"/>
      <c r="V64" s="802"/>
      <c r="W64" s="802"/>
      <c r="X64" s="803"/>
    </row>
    <row r="65" spans="1:24" s="10" customFormat="1" ht="15" customHeight="1" x14ac:dyDescent="0.25">
      <c r="A65" s="804"/>
      <c r="B65" s="805"/>
      <c r="C65" s="805"/>
      <c r="D65" s="805"/>
      <c r="E65" s="805"/>
      <c r="F65" s="805"/>
      <c r="G65" s="805"/>
      <c r="H65" s="805"/>
      <c r="I65" s="805"/>
      <c r="J65" s="805"/>
      <c r="K65" s="805"/>
      <c r="L65" s="805"/>
      <c r="M65" s="805"/>
      <c r="N65" s="805"/>
      <c r="O65" s="805"/>
      <c r="P65" s="805"/>
      <c r="Q65" s="805"/>
      <c r="R65" s="805"/>
      <c r="S65" s="805"/>
      <c r="T65" s="805"/>
      <c r="U65" s="805"/>
      <c r="V65" s="805"/>
      <c r="W65" s="805"/>
      <c r="X65" s="806"/>
    </row>
    <row r="66" spans="1:24" s="10" customFormat="1" ht="15" customHeight="1" x14ac:dyDescent="0.25">
      <c r="A66" s="804"/>
      <c r="B66" s="805"/>
      <c r="C66" s="805"/>
      <c r="D66" s="805"/>
      <c r="E66" s="805"/>
      <c r="F66" s="805"/>
      <c r="G66" s="805"/>
      <c r="H66" s="805"/>
      <c r="I66" s="805"/>
      <c r="J66" s="805"/>
      <c r="K66" s="805"/>
      <c r="L66" s="805"/>
      <c r="M66" s="805"/>
      <c r="N66" s="805"/>
      <c r="O66" s="805"/>
      <c r="P66" s="805"/>
      <c r="Q66" s="805"/>
      <c r="R66" s="805"/>
      <c r="S66" s="805"/>
      <c r="T66" s="805"/>
      <c r="U66" s="805"/>
      <c r="V66" s="805"/>
      <c r="W66" s="805"/>
      <c r="X66" s="806"/>
    </row>
    <row r="67" spans="1:24" s="10" customFormat="1" ht="15" customHeight="1" x14ac:dyDescent="0.25">
      <c r="A67" s="804"/>
      <c r="B67" s="805"/>
      <c r="C67" s="805"/>
      <c r="D67" s="805"/>
      <c r="E67" s="805"/>
      <c r="F67" s="805"/>
      <c r="G67" s="805"/>
      <c r="H67" s="805"/>
      <c r="I67" s="805"/>
      <c r="J67" s="805"/>
      <c r="K67" s="805"/>
      <c r="L67" s="805"/>
      <c r="M67" s="805"/>
      <c r="N67" s="805"/>
      <c r="O67" s="805"/>
      <c r="P67" s="805"/>
      <c r="Q67" s="805"/>
      <c r="R67" s="805"/>
      <c r="S67" s="805"/>
      <c r="T67" s="805"/>
      <c r="U67" s="805"/>
      <c r="V67" s="805"/>
      <c r="W67" s="805"/>
      <c r="X67" s="806"/>
    </row>
    <row r="68" spans="1:24" s="10" customFormat="1" ht="15" customHeight="1" x14ac:dyDescent="0.25">
      <c r="A68" s="804"/>
      <c r="B68" s="805"/>
      <c r="C68" s="805"/>
      <c r="D68" s="805"/>
      <c r="E68" s="805"/>
      <c r="F68" s="805"/>
      <c r="G68" s="805"/>
      <c r="H68" s="805"/>
      <c r="I68" s="805"/>
      <c r="J68" s="805"/>
      <c r="K68" s="805"/>
      <c r="L68" s="805"/>
      <c r="M68" s="805"/>
      <c r="N68" s="805"/>
      <c r="O68" s="805"/>
      <c r="P68" s="805"/>
      <c r="Q68" s="805"/>
      <c r="R68" s="805"/>
      <c r="S68" s="805"/>
      <c r="T68" s="805"/>
      <c r="U68" s="805"/>
      <c r="V68" s="805"/>
      <c r="W68" s="805"/>
      <c r="X68" s="806"/>
    </row>
    <row r="69" spans="1:24" s="10" customFormat="1" ht="15" customHeight="1" thickBot="1" x14ac:dyDescent="0.3">
      <c r="A69" s="807"/>
      <c r="B69" s="808"/>
      <c r="C69" s="808"/>
      <c r="D69" s="808"/>
      <c r="E69" s="808"/>
      <c r="F69" s="808"/>
      <c r="G69" s="808"/>
      <c r="H69" s="808"/>
      <c r="I69" s="808"/>
      <c r="J69" s="808"/>
      <c r="K69" s="808"/>
      <c r="L69" s="808"/>
      <c r="M69" s="808"/>
      <c r="N69" s="808"/>
      <c r="O69" s="808"/>
      <c r="P69" s="808"/>
      <c r="Q69" s="808"/>
      <c r="R69" s="808"/>
      <c r="S69" s="808"/>
      <c r="T69" s="808"/>
      <c r="U69" s="808"/>
      <c r="V69" s="808"/>
      <c r="W69" s="808"/>
      <c r="X69" s="809"/>
    </row>
    <row r="70" spans="1:24" s="10" customFormat="1" ht="15" customHeight="1" thickBot="1" x14ac:dyDescent="0.3">
      <c r="A70" s="807"/>
      <c r="B70" s="808"/>
      <c r="C70" s="808"/>
      <c r="D70" s="808"/>
      <c r="E70" s="808"/>
      <c r="F70" s="808"/>
      <c r="G70" s="808"/>
      <c r="H70" s="808"/>
      <c r="I70" s="808"/>
      <c r="J70" s="808"/>
      <c r="K70" s="808"/>
      <c r="L70" s="808"/>
      <c r="M70" s="808"/>
      <c r="N70" s="808"/>
      <c r="O70" s="808"/>
      <c r="P70" s="808"/>
      <c r="Q70" s="808"/>
      <c r="R70" s="808"/>
      <c r="S70" s="808"/>
      <c r="T70" s="808"/>
      <c r="U70" s="808"/>
      <c r="V70" s="808"/>
      <c r="W70" s="808"/>
      <c r="X70" s="809"/>
    </row>
    <row r="71" spans="1:24" s="10" customFormat="1" ht="15" customHeight="1" thickBot="1" x14ac:dyDescent="0.3">
      <c r="A71" s="988"/>
      <c r="B71" s="989"/>
      <c r="C71" s="989"/>
      <c r="D71" s="989"/>
      <c r="E71" s="989"/>
      <c r="F71" s="989"/>
      <c r="G71" s="989"/>
      <c r="H71" s="989"/>
      <c r="I71" s="989"/>
      <c r="J71" s="989"/>
      <c r="K71" s="989"/>
      <c r="L71" s="989"/>
      <c r="M71" s="989"/>
      <c r="N71" s="989"/>
      <c r="O71" s="989"/>
      <c r="P71" s="989"/>
      <c r="Q71" s="989"/>
      <c r="R71" s="989"/>
      <c r="S71" s="989"/>
      <c r="T71" s="989"/>
      <c r="U71" s="989"/>
      <c r="V71" s="989"/>
      <c r="W71" s="989"/>
      <c r="X71" s="990"/>
    </row>
    <row r="72" spans="1:24" s="10" customFormat="1" ht="15" customHeight="1" x14ac:dyDescent="0.25">
      <c r="A72" s="873" t="s">
        <v>99</v>
      </c>
      <c r="B72" s="874"/>
      <c r="C72" s="874"/>
      <c r="D72" s="874"/>
      <c r="E72" s="874"/>
      <c r="F72" s="874"/>
      <c r="G72" s="874"/>
      <c r="H72" s="874"/>
      <c r="I72" s="874"/>
      <c r="J72" s="874"/>
      <c r="K72" s="874"/>
      <c r="L72" s="874"/>
      <c r="M72" s="874"/>
      <c r="N72" s="874"/>
      <c r="O72" s="874"/>
      <c r="P72" s="874"/>
      <c r="Q72" s="874"/>
      <c r="R72" s="874"/>
      <c r="S72" s="874"/>
      <c r="T72" s="874"/>
      <c r="U72" s="874"/>
      <c r="V72" s="874"/>
      <c r="W72" s="874"/>
      <c r="X72" s="875"/>
    </row>
    <row r="73" spans="1:24" s="10" customFormat="1" ht="7.5" customHeight="1" thickBot="1" x14ac:dyDescent="0.3">
      <c r="A73" s="887"/>
      <c r="B73" s="888"/>
      <c r="C73" s="888"/>
      <c r="D73" s="888"/>
      <c r="E73" s="888"/>
      <c r="F73" s="888"/>
      <c r="G73" s="888"/>
      <c r="H73" s="888"/>
      <c r="I73" s="888"/>
      <c r="J73" s="888"/>
      <c r="K73" s="888"/>
      <c r="L73" s="888"/>
      <c r="M73" s="888"/>
      <c r="N73" s="888"/>
      <c r="O73" s="888"/>
      <c r="P73" s="888"/>
      <c r="Q73" s="888"/>
      <c r="R73" s="888"/>
      <c r="S73" s="888"/>
      <c r="T73" s="888"/>
      <c r="U73" s="888"/>
      <c r="V73" s="888"/>
      <c r="W73" s="888"/>
      <c r="X73" s="889"/>
    </row>
    <row r="74" spans="1:24" s="10" customFormat="1" ht="15" customHeight="1" x14ac:dyDescent="0.25">
      <c r="A74" s="396"/>
      <c r="B74" s="295" t="s">
        <v>100</v>
      </c>
      <c r="C74" s="397"/>
      <c r="D74" s="319"/>
      <c r="E74" s="297"/>
      <c r="F74" s="298"/>
      <c r="G74" s="297"/>
      <c r="H74" s="399"/>
      <c r="I74" s="400"/>
      <c r="J74" s="400"/>
      <c r="K74" s="400"/>
      <c r="L74" s="401"/>
      <c r="M74" s="399"/>
      <c r="N74" s="401"/>
      <c r="O74" s="402"/>
      <c r="P74" s="403"/>
      <c r="Q74" s="399"/>
      <c r="R74" s="400"/>
      <c r="S74" s="400"/>
      <c r="T74" s="400"/>
      <c r="U74" s="401"/>
      <c r="V74" s="399"/>
      <c r="W74" s="401"/>
      <c r="X74" s="297"/>
    </row>
    <row r="75" spans="1:24" s="10" customFormat="1" ht="15" customHeight="1" x14ac:dyDescent="0.25">
      <c r="A75" s="780" t="s">
        <v>212</v>
      </c>
      <c r="B75" s="546" t="s">
        <v>213</v>
      </c>
      <c r="C75" s="301" t="s">
        <v>103</v>
      </c>
      <c r="D75" s="301" t="s">
        <v>43</v>
      </c>
      <c r="E75" s="302">
        <f>G75+P75</f>
        <v>20</v>
      </c>
      <c r="F75" s="303">
        <f>O75+X75</f>
        <v>2</v>
      </c>
      <c r="G75" s="681">
        <f>SUM(H75:L75)</f>
        <v>10</v>
      </c>
      <c r="H75" s="305">
        <v>6</v>
      </c>
      <c r="I75" s="306">
        <v>4</v>
      </c>
      <c r="J75" s="865" t="s">
        <v>214</v>
      </c>
      <c r="K75" s="866"/>
      <c r="L75" s="620"/>
      <c r="M75" s="305" t="s">
        <v>45</v>
      </c>
      <c r="N75" s="307" t="s">
        <v>45</v>
      </c>
      <c r="O75" s="308"/>
      <c r="P75" s="309">
        <f>SUM(Q75:U75)</f>
        <v>10</v>
      </c>
      <c r="Q75" s="310">
        <v>4</v>
      </c>
      <c r="R75" s="311">
        <v>4</v>
      </c>
      <c r="S75" s="871" t="s">
        <v>104</v>
      </c>
      <c r="T75" s="872"/>
      <c r="U75" s="312">
        <v>2</v>
      </c>
      <c r="V75" s="310" t="s">
        <v>44</v>
      </c>
      <c r="W75" s="312"/>
      <c r="X75" s="313">
        <v>2</v>
      </c>
    </row>
    <row r="76" spans="1:24" s="10" customFormat="1" ht="15" customHeight="1" thickBot="1" x14ac:dyDescent="0.3">
      <c r="A76" s="762" t="s">
        <v>215</v>
      </c>
      <c r="B76" s="465" t="s">
        <v>216</v>
      </c>
      <c r="C76" s="467" t="s">
        <v>103</v>
      </c>
      <c r="D76" s="467"/>
      <c r="E76" s="529">
        <f>G76+P76</f>
        <v>20</v>
      </c>
      <c r="F76" s="468">
        <f>O76+X76</f>
        <v>2</v>
      </c>
      <c r="G76" s="685">
        <f>SUM(H76:L76)</f>
        <v>10</v>
      </c>
      <c r="H76" s="315">
        <v>4</v>
      </c>
      <c r="I76" s="316">
        <v>6</v>
      </c>
      <c r="J76" s="955" t="s">
        <v>214</v>
      </c>
      <c r="K76" s="956"/>
      <c r="L76" s="555"/>
      <c r="M76" s="315" t="s">
        <v>45</v>
      </c>
      <c r="N76" s="317" t="s">
        <v>45</v>
      </c>
      <c r="O76" s="318"/>
      <c r="P76" s="539">
        <f>SUM(Q76:U76)</f>
        <v>10</v>
      </c>
      <c r="Q76" s="172">
        <v>4</v>
      </c>
      <c r="R76" s="173">
        <v>4</v>
      </c>
      <c r="S76" s="869" t="s">
        <v>104</v>
      </c>
      <c r="T76" s="870"/>
      <c r="U76" s="181">
        <v>2</v>
      </c>
      <c r="V76" s="172" t="s">
        <v>44</v>
      </c>
      <c r="W76" s="181"/>
      <c r="X76" s="182">
        <v>2</v>
      </c>
    </row>
    <row r="77" spans="1:24" s="10" customFormat="1" ht="15" customHeight="1" x14ac:dyDescent="0.25">
      <c r="A77" s="774"/>
      <c r="B77" s="295" t="s">
        <v>217</v>
      </c>
      <c r="C77" s="397"/>
      <c r="D77" s="319"/>
      <c r="E77" s="297"/>
      <c r="F77" s="298"/>
      <c r="G77" s="297"/>
      <c r="H77" s="399"/>
      <c r="I77" s="400"/>
      <c r="J77" s="400"/>
      <c r="K77" s="400"/>
      <c r="L77" s="401"/>
      <c r="M77" s="399"/>
      <c r="N77" s="401"/>
      <c r="O77" s="402"/>
      <c r="P77" s="403"/>
      <c r="Q77" s="399"/>
      <c r="R77" s="400"/>
      <c r="S77" s="400"/>
      <c r="T77" s="400"/>
      <c r="U77" s="401"/>
      <c r="V77" s="399"/>
      <c r="W77" s="401"/>
      <c r="X77" s="297"/>
    </row>
    <row r="78" spans="1:24" s="10" customFormat="1" ht="14.25" customHeight="1" x14ac:dyDescent="0.25">
      <c r="A78" s="780" t="s">
        <v>218</v>
      </c>
      <c r="B78" s="463" t="s">
        <v>219</v>
      </c>
      <c r="C78" s="301" t="s">
        <v>27</v>
      </c>
      <c r="D78" s="301" t="s">
        <v>114</v>
      </c>
      <c r="E78" s="302">
        <f>G78+P78</f>
        <v>20</v>
      </c>
      <c r="F78" s="303">
        <v>2</v>
      </c>
      <c r="G78" s="681">
        <f>SUM(H78:L78)</f>
        <v>10</v>
      </c>
      <c r="H78" s="305">
        <v>4</v>
      </c>
      <c r="I78" s="306">
        <v>4</v>
      </c>
      <c r="J78" s="306"/>
      <c r="K78" s="306"/>
      <c r="L78" s="307">
        <v>2</v>
      </c>
      <c r="M78" s="305"/>
      <c r="N78" s="307"/>
      <c r="O78" s="308"/>
      <c r="P78" s="309">
        <f>SUM(Q78:U78)</f>
        <v>10</v>
      </c>
      <c r="Q78" s="310">
        <v>4</v>
      </c>
      <c r="R78" s="311">
        <v>4</v>
      </c>
      <c r="S78" s="311"/>
      <c r="T78" s="311"/>
      <c r="U78" s="312">
        <v>2</v>
      </c>
      <c r="V78" s="310" t="s">
        <v>44</v>
      </c>
      <c r="W78" s="312"/>
      <c r="X78" s="313">
        <v>2</v>
      </c>
    </row>
    <row r="79" spans="1:24" s="10" customFormat="1" ht="20.25" customHeight="1" x14ac:dyDescent="0.25">
      <c r="A79" s="775" t="s">
        <v>220</v>
      </c>
      <c r="B79" s="518" t="s">
        <v>111</v>
      </c>
      <c r="C79" s="176" t="s">
        <v>27</v>
      </c>
      <c r="D79" s="176"/>
      <c r="E79" s="343">
        <v>10</v>
      </c>
      <c r="F79" s="575">
        <v>2</v>
      </c>
      <c r="G79" s="683">
        <v>10</v>
      </c>
      <c r="H79" s="177"/>
      <c r="I79" s="178"/>
      <c r="J79" s="858">
        <v>10</v>
      </c>
      <c r="K79" s="637" t="s">
        <v>110</v>
      </c>
      <c r="L79" s="179"/>
      <c r="M79" s="177"/>
      <c r="N79" s="179"/>
      <c r="O79" s="180">
        <v>2</v>
      </c>
      <c r="P79" s="165"/>
      <c r="Q79" s="166"/>
      <c r="R79" s="167"/>
      <c r="S79" s="167"/>
      <c r="T79" s="167"/>
      <c r="U79" s="168"/>
      <c r="V79" s="166"/>
      <c r="W79" s="168"/>
      <c r="X79" s="169"/>
    </row>
    <row r="80" spans="1:24" s="10" customFormat="1" ht="15" customHeight="1" thickBot="1" x14ac:dyDescent="0.3">
      <c r="A80" s="1049"/>
      <c r="B80" s="1050"/>
      <c r="C80" s="1050"/>
      <c r="D80" s="1050"/>
      <c r="E80" s="1050"/>
      <c r="F80" s="1050"/>
      <c r="G80" s="1050"/>
      <c r="H80" s="1050"/>
      <c r="I80" s="1050"/>
      <c r="J80" s="1050"/>
      <c r="K80" s="1050"/>
      <c r="L80" s="1050"/>
      <c r="M80" s="1050"/>
      <c r="N80" s="1050"/>
      <c r="O80" s="1050"/>
      <c r="P80" s="1050"/>
      <c r="Q80" s="1050"/>
      <c r="R80" s="1050"/>
      <c r="S80" s="1050"/>
      <c r="T80" s="1050"/>
      <c r="U80" s="1050"/>
      <c r="V80" s="1050"/>
      <c r="W80" s="1050"/>
      <c r="X80" s="1051"/>
    </row>
    <row r="81" spans="1:24" s="10" customFormat="1" ht="15.75" customHeight="1" thickBot="1" x14ac:dyDescent="0.3">
      <c r="A81" s="884"/>
      <c r="B81" s="885"/>
      <c r="C81" s="885"/>
      <c r="D81" s="885"/>
      <c r="E81" s="885"/>
      <c r="F81" s="885"/>
      <c r="G81" s="885"/>
      <c r="H81" s="885"/>
      <c r="I81" s="885"/>
      <c r="J81" s="885"/>
      <c r="K81" s="885"/>
      <c r="L81" s="885"/>
      <c r="M81" s="885"/>
      <c r="N81" s="885"/>
      <c r="O81" s="885"/>
      <c r="P81" s="885"/>
      <c r="Q81" s="885"/>
      <c r="R81" s="885"/>
      <c r="S81" s="885"/>
      <c r="T81" s="885"/>
      <c r="U81" s="885"/>
      <c r="V81" s="885"/>
      <c r="W81" s="885"/>
      <c r="X81" s="886"/>
    </row>
    <row r="82" spans="1:24" s="10" customFormat="1" ht="22.5" customHeight="1" thickBot="1" x14ac:dyDescent="0.3">
      <c r="A82" s="879" t="s">
        <v>115</v>
      </c>
      <c r="B82" s="880"/>
      <c r="C82" s="880"/>
      <c r="D82" s="880"/>
      <c r="E82" s="880"/>
      <c r="F82" s="880"/>
      <c r="G82" s="880"/>
      <c r="H82" s="880"/>
      <c r="I82" s="880"/>
      <c r="J82" s="880"/>
      <c r="K82" s="880"/>
      <c r="L82" s="880"/>
      <c r="M82" s="880"/>
      <c r="N82" s="880"/>
      <c r="O82" s="880"/>
      <c r="P82" s="880"/>
      <c r="Q82" s="880"/>
      <c r="R82" s="880"/>
      <c r="S82" s="880"/>
      <c r="T82" s="880"/>
      <c r="U82" s="880"/>
      <c r="V82" s="880"/>
      <c r="W82" s="880"/>
      <c r="X82" s="881"/>
    </row>
    <row r="83" spans="1:24" s="10" customFormat="1" ht="14.25" customHeight="1" thickBot="1" x14ac:dyDescent="0.3">
      <c r="A83" s="33"/>
      <c r="B83" s="33"/>
      <c r="C83" s="34"/>
      <c r="D83" s="33"/>
      <c r="E83" s="34"/>
      <c r="F83" s="35"/>
      <c r="G83" s="34"/>
      <c r="H83" s="37"/>
      <c r="I83" s="44"/>
      <c r="J83" s="44"/>
      <c r="K83" s="44"/>
      <c r="L83" s="38"/>
      <c r="M83" s="37"/>
      <c r="N83" s="38"/>
      <c r="O83" s="49"/>
      <c r="P83" s="39"/>
      <c r="Q83" s="37"/>
      <c r="R83" s="44"/>
      <c r="S83" s="44"/>
      <c r="T83" s="44"/>
      <c r="U83" s="38"/>
      <c r="V83" s="37"/>
      <c r="W83" s="38"/>
      <c r="X83" s="34"/>
    </row>
    <row r="84" spans="1:24" s="10" customFormat="1" ht="16.5" customHeight="1" thickBot="1" x14ac:dyDescent="0.3">
      <c r="A84" s="188"/>
      <c r="B84" s="903" t="s">
        <v>116</v>
      </c>
      <c r="C84" s="904"/>
      <c r="D84" s="905"/>
      <c r="E84" s="189"/>
      <c r="F84" s="190"/>
      <c r="G84" s="189"/>
      <c r="H84" s="192"/>
      <c r="I84" s="193"/>
      <c r="J84" s="193"/>
      <c r="K84" s="193"/>
      <c r="L84" s="194"/>
      <c r="M84" s="192"/>
      <c r="N84" s="194"/>
      <c r="O84" s="195"/>
      <c r="P84" s="196"/>
      <c r="Q84" s="192"/>
      <c r="R84" s="193"/>
      <c r="S84" s="193"/>
      <c r="T84" s="193"/>
      <c r="U84" s="194"/>
      <c r="V84" s="192"/>
      <c r="W84" s="194"/>
      <c r="X84" s="189"/>
    </row>
    <row r="85" spans="1:24" s="10" customFormat="1" ht="15" customHeight="1" x14ac:dyDescent="0.25">
      <c r="A85" s="791"/>
      <c r="B85" s="202" t="s">
        <v>221</v>
      </c>
      <c r="C85" s="201" t="s">
        <v>27</v>
      </c>
      <c r="D85" s="201" t="s">
        <v>119</v>
      </c>
      <c r="E85" s="201"/>
      <c r="F85" s="203"/>
      <c r="G85" s="677"/>
      <c r="H85" s="198"/>
      <c r="I85" s="199"/>
      <c r="J85" s="977"/>
      <c r="K85" s="978"/>
      <c r="L85" s="200" t="s">
        <v>45</v>
      </c>
      <c r="M85" s="206"/>
      <c r="N85" s="207"/>
      <c r="O85" s="208"/>
      <c r="P85" s="197"/>
      <c r="Q85" s="198" t="s">
        <v>45</v>
      </c>
      <c r="R85" s="199" t="s">
        <v>45</v>
      </c>
      <c r="S85" s="199" t="s">
        <v>45</v>
      </c>
      <c r="T85" s="199" t="s">
        <v>45</v>
      </c>
      <c r="U85" s="200" t="s">
        <v>45</v>
      </c>
      <c r="V85" s="198" t="s">
        <v>45</v>
      </c>
      <c r="W85" s="200" t="s">
        <v>120</v>
      </c>
      <c r="X85" s="201"/>
    </row>
    <row r="86" spans="1:24" ht="15.75" x14ac:dyDescent="0.25">
      <c r="A86" s="781" t="s">
        <v>222</v>
      </c>
      <c r="B86" s="209" t="s">
        <v>122</v>
      </c>
      <c r="C86" s="26" t="s">
        <v>27</v>
      </c>
      <c r="D86" s="26" t="s">
        <v>119</v>
      </c>
      <c r="E86" s="26"/>
      <c r="F86" s="706">
        <v>2</v>
      </c>
      <c r="G86" s="32"/>
      <c r="H86" s="16" t="s">
        <v>45</v>
      </c>
      <c r="I86" s="17"/>
      <c r="J86" s="21" t="s">
        <v>45</v>
      </c>
      <c r="K86" s="21" t="s">
        <v>45</v>
      </c>
      <c r="L86" s="18" t="s">
        <v>45</v>
      </c>
      <c r="M86" s="19" t="s">
        <v>45</v>
      </c>
      <c r="N86" s="20" t="s">
        <v>45</v>
      </c>
      <c r="O86" s="210"/>
      <c r="P86" s="15"/>
      <c r="Q86" s="16"/>
      <c r="R86" s="17"/>
      <c r="S86" s="17"/>
      <c r="T86" s="17"/>
      <c r="U86" s="18"/>
      <c r="V86" s="19"/>
      <c r="W86" s="20"/>
      <c r="X86" s="32"/>
    </row>
    <row r="87" spans="1:24" ht="16.5" thickBot="1" x14ac:dyDescent="0.3">
      <c r="A87" s="782" t="s">
        <v>223</v>
      </c>
      <c r="B87" s="212" t="s">
        <v>124</v>
      </c>
      <c r="C87" s="68" t="s">
        <v>27</v>
      </c>
      <c r="D87" s="68" t="s">
        <v>119</v>
      </c>
      <c r="E87" s="68"/>
      <c r="F87" s="860">
        <v>2</v>
      </c>
      <c r="G87" s="31"/>
      <c r="H87" s="65"/>
      <c r="I87" s="66"/>
      <c r="J87" s="29"/>
      <c r="K87" s="29"/>
      <c r="L87" s="67"/>
      <c r="M87" s="28"/>
      <c r="N87" s="30"/>
      <c r="O87" s="214"/>
      <c r="P87" s="27"/>
      <c r="Q87" s="65"/>
      <c r="R87" s="66"/>
      <c r="S87" s="66"/>
      <c r="T87" s="66"/>
      <c r="U87" s="67"/>
      <c r="V87" s="28"/>
      <c r="W87" s="30"/>
      <c r="X87" s="31">
        <v>2</v>
      </c>
    </row>
    <row r="88" spans="1:24" ht="15" customHeight="1" thickBot="1" x14ac:dyDescent="0.25">
      <c r="A88" s="33"/>
      <c r="B88" s="33"/>
      <c r="C88" s="34"/>
      <c r="D88" s="34"/>
      <c r="E88" s="34"/>
      <c r="F88" s="35"/>
      <c r="G88" s="34"/>
      <c r="H88" s="37"/>
      <c r="I88" s="44"/>
      <c r="J88" s="44"/>
      <c r="K88" s="44"/>
      <c r="L88" s="38"/>
      <c r="M88" s="37"/>
      <c r="N88" s="38"/>
      <c r="O88" s="49"/>
      <c r="P88" s="39"/>
      <c r="Q88" s="37"/>
      <c r="R88" s="44"/>
      <c r="S88" s="44"/>
      <c r="T88" s="44"/>
      <c r="U88" s="38"/>
      <c r="V88" s="37"/>
      <c r="W88" s="38"/>
      <c r="X88" s="34"/>
    </row>
    <row r="89" spans="1:24" ht="18" customHeight="1" x14ac:dyDescent="0.25">
      <c r="A89" s="215"/>
      <c r="B89" s="219" t="s">
        <v>125</v>
      </c>
      <c r="C89" s="113"/>
      <c r="D89" s="112"/>
      <c r="E89" s="112"/>
      <c r="F89" s="216"/>
      <c r="G89" s="112"/>
      <c r="H89" s="108"/>
      <c r="I89" s="109"/>
      <c r="J89" s="109"/>
      <c r="K89" s="109"/>
      <c r="L89" s="110"/>
      <c r="M89" s="108"/>
      <c r="N89" s="110"/>
      <c r="O89" s="111"/>
      <c r="P89" s="218"/>
      <c r="Q89" s="108"/>
      <c r="R89" s="109"/>
      <c r="S89" s="109"/>
      <c r="T89" s="109"/>
      <c r="U89" s="110"/>
      <c r="V89" s="108"/>
      <c r="W89" s="110"/>
      <c r="X89" s="107"/>
    </row>
    <row r="90" spans="1:24" ht="18.75" customHeight="1" x14ac:dyDescent="0.2">
      <c r="A90" s="776" t="s">
        <v>224</v>
      </c>
      <c r="B90" s="647" t="s">
        <v>127</v>
      </c>
      <c r="C90" s="221" t="s">
        <v>27</v>
      </c>
      <c r="D90" s="246" t="s">
        <v>128</v>
      </c>
      <c r="E90" s="246"/>
      <c r="F90" s="247">
        <f>O90+X90</f>
        <v>2</v>
      </c>
      <c r="G90" s="708"/>
      <c r="H90" s="225" t="s">
        <v>45</v>
      </c>
      <c r="I90" s="226" t="s">
        <v>45</v>
      </c>
      <c r="J90" s="226" t="s">
        <v>45</v>
      </c>
      <c r="K90" s="227" t="s">
        <v>45</v>
      </c>
      <c r="L90" s="228" t="s">
        <v>45</v>
      </c>
      <c r="M90" s="225" t="s">
        <v>45</v>
      </c>
      <c r="N90" s="228" t="s">
        <v>45</v>
      </c>
      <c r="O90" s="229"/>
      <c r="P90" s="230"/>
      <c r="Q90" s="225" t="s">
        <v>45</v>
      </c>
      <c r="R90" s="227" t="s">
        <v>45</v>
      </c>
      <c r="S90" s="227" t="s">
        <v>45</v>
      </c>
      <c r="T90" s="227" t="s">
        <v>45</v>
      </c>
      <c r="U90" s="228" t="s">
        <v>45</v>
      </c>
      <c r="V90" s="261" t="s">
        <v>129</v>
      </c>
      <c r="W90" s="263" t="s">
        <v>45</v>
      </c>
      <c r="X90" s="264">
        <v>2</v>
      </c>
    </row>
    <row r="91" spans="1:24" ht="15" customHeight="1" thickBot="1" x14ac:dyDescent="0.25">
      <c r="A91" s="777" t="s">
        <v>225</v>
      </c>
      <c r="B91" s="75" t="s">
        <v>131</v>
      </c>
      <c r="C91" s="223" t="s">
        <v>27</v>
      </c>
      <c r="D91" s="223" t="s">
        <v>128</v>
      </c>
      <c r="E91" s="223"/>
      <c r="F91" s="707">
        <f>O91+X91</f>
        <v>2</v>
      </c>
      <c r="G91" s="709"/>
      <c r="H91" s="233" t="s">
        <v>45</v>
      </c>
      <c r="I91" s="234" t="s">
        <v>45</v>
      </c>
      <c r="J91" s="234" t="s">
        <v>45</v>
      </c>
      <c r="K91" s="234" t="s">
        <v>45</v>
      </c>
      <c r="L91" s="235" t="s">
        <v>45</v>
      </c>
      <c r="M91" s="233" t="s">
        <v>45</v>
      </c>
      <c r="N91" s="235" t="s">
        <v>45</v>
      </c>
      <c r="O91" s="231"/>
      <c r="P91" s="236"/>
      <c r="Q91" s="233" t="s">
        <v>45</v>
      </c>
      <c r="R91" s="234" t="s">
        <v>45</v>
      </c>
      <c r="S91" s="234" t="s">
        <v>45</v>
      </c>
      <c r="T91" s="234" t="s">
        <v>45</v>
      </c>
      <c r="U91" s="235" t="s">
        <v>45</v>
      </c>
      <c r="V91" s="262" t="s">
        <v>132</v>
      </c>
      <c r="W91" s="265" t="s">
        <v>226</v>
      </c>
      <c r="X91" s="266">
        <v>2</v>
      </c>
    </row>
    <row r="92" spans="1:24" ht="15" customHeight="1" x14ac:dyDescent="0.25">
      <c r="A92" s="638"/>
      <c r="B92" s="61"/>
      <c r="C92" s="586"/>
      <c r="D92" s="586"/>
      <c r="E92" s="586"/>
      <c r="F92" s="587"/>
      <c r="G92" s="710"/>
      <c r="H92" s="639"/>
      <c r="I92" s="640"/>
      <c r="J92" s="640"/>
      <c r="K92" s="640"/>
      <c r="L92" s="641"/>
      <c r="M92" s="639"/>
      <c r="N92" s="641"/>
      <c r="O92" s="642"/>
      <c r="P92" s="643"/>
      <c r="Q92" s="639"/>
      <c r="R92" s="640"/>
      <c r="S92" s="640"/>
      <c r="T92" s="640"/>
      <c r="U92" s="641"/>
      <c r="V92" s="644"/>
      <c r="W92" s="645"/>
      <c r="X92" s="646"/>
    </row>
    <row r="93" spans="1:24" ht="28.5" customHeight="1" thickBot="1" x14ac:dyDescent="0.25">
      <c r="A93" s="241"/>
      <c r="B93" s="238" t="s">
        <v>133</v>
      </c>
      <c r="C93" s="238"/>
      <c r="D93" s="238"/>
      <c r="E93" s="588">
        <f>SUM(E84:E91,E75:E79,E57:E62,E51,E38:E44,E36,E49,E28:E31,E21:E25,E15:E16)</f>
        <v>650</v>
      </c>
      <c r="F93" s="656">
        <f>SUM(F84:F91,F74:F79,F57:F62,F49:F51,F36:F44,F27:F31,F21:F25,F15:F16)</f>
        <v>64</v>
      </c>
      <c r="G93" s="588">
        <f>SUM(G84:G91,G74:G79,G56:G62,G49:G51,G36:G44,G27:G31,G21:G25,G15:G16)</f>
        <v>370</v>
      </c>
      <c r="H93" s="603">
        <f>SUM(H83:H91,H75:H79,H57:H62,H49:H51,H36:H44,H28:H31,H21:H25)</f>
        <v>94</v>
      </c>
      <c r="I93" s="604">
        <f>SUM(I84:I91,I74:I79,I57:I62,I49:I51,I42:I44,I40,I38,I28:I31,I22:I25,I21,I15)</f>
        <v>170</v>
      </c>
      <c r="J93" s="604">
        <f>SUM(J79)</f>
        <v>10</v>
      </c>
      <c r="K93" s="604"/>
      <c r="L93" s="605">
        <f>SUM(L83:L91,L74:L78,L57:L62,L49:L51,L36:L44,L28:L31,L21:L25,L15:L16)</f>
        <v>95.5</v>
      </c>
      <c r="M93" s="239"/>
      <c r="N93" s="605">
        <f>N49</f>
        <v>0.5</v>
      </c>
      <c r="O93" s="240">
        <f>SUM(O14:O16,O21:O25,O27:O31,O36:O44,O49:O51,O56:O62,O74:O79,O84:O91)</f>
        <v>30</v>
      </c>
      <c r="P93" s="588">
        <f>SUM(P75:P79,P57:P62,P49:P51,P36:P44,P28:P31,P21:P25,P15:P16)</f>
        <v>280</v>
      </c>
      <c r="Q93" s="603">
        <f>SUM(Q15:Q16,Q21:Q25,Q28:Q31,Q36:Q44,Q49:Q51,Q57:Q62,Q74:Q79,Q84:Q91)</f>
        <v>66</v>
      </c>
      <c r="R93" s="604">
        <f>SUM(R83:R91,R79,R76:R78,R75,R57:R62,R51,R42:R44,R36:R40,R28:R31,R21:R25,R16,R15)</f>
        <v>126</v>
      </c>
      <c r="S93" s="604"/>
      <c r="T93" s="604"/>
      <c r="U93" s="605">
        <f>SUM(U15:U16,U21,U24,U25,U31,U36:U44,U49,U51,U56:U62,U74:U79)</f>
        <v>86.5</v>
      </c>
      <c r="V93" s="603"/>
      <c r="W93" s="605">
        <f>SUM(W91,W49,W36,W21,W16,W15)</f>
        <v>1.5</v>
      </c>
      <c r="X93" s="588">
        <f>SUM(X15:X16,X21:X25,X27:X31,X36:X44,X49:X51,X57:X62,X74:X79,X83:X92)</f>
        <v>34</v>
      </c>
    </row>
    <row r="94" spans="1:24" ht="21.75" thickBot="1" x14ac:dyDescent="0.25">
      <c r="A94" s="242"/>
      <c r="B94" s="243"/>
      <c r="C94" s="243"/>
      <c r="D94" s="243"/>
      <c r="E94" s="244"/>
      <c r="F94" s="244"/>
      <c r="G94" s="244"/>
      <c r="H94" s="244"/>
      <c r="I94" s="244"/>
      <c r="J94" s="244"/>
      <c r="K94" s="244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5"/>
    </row>
    <row r="95" spans="1:24" ht="24" thickBot="1" x14ac:dyDescent="0.25">
      <c r="A95" s="879" t="s">
        <v>134</v>
      </c>
      <c r="B95" s="880"/>
      <c r="C95" s="880"/>
      <c r="D95" s="880"/>
      <c r="E95" s="880"/>
      <c r="F95" s="880"/>
      <c r="G95" s="880"/>
      <c r="H95" s="880"/>
      <c r="I95" s="880"/>
      <c r="J95" s="880"/>
      <c r="K95" s="880"/>
      <c r="L95" s="880"/>
      <c r="M95" s="880"/>
      <c r="N95" s="880"/>
      <c r="O95" s="880"/>
      <c r="P95" s="880"/>
      <c r="Q95" s="880"/>
      <c r="R95" s="880"/>
      <c r="S95" s="880"/>
      <c r="T95" s="880"/>
      <c r="U95" s="880"/>
      <c r="V95" s="880"/>
      <c r="W95" s="880"/>
      <c r="X95" s="881"/>
    </row>
    <row r="96" spans="1:24" ht="13.5" thickBot="1" x14ac:dyDescent="0.25">
      <c r="A96" s="74"/>
      <c r="B96" s="77"/>
      <c r="C96" s="77"/>
      <c r="D96" s="78"/>
      <c r="E96" s="78"/>
      <c r="F96" s="42"/>
      <c r="G96" s="40"/>
      <c r="H96" s="37"/>
      <c r="I96" s="44"/>
      <c r="J96" s="44"/>
      <c r="K96" s="44"/>
      <c r="L96" s="38"/>
      <c r="M96" s="63"/>
      <c r="N96" s="64"/>
      <c r="O96" s="49"/>
      <c r="P96" s="62"/>
      <c r="Q96" s="37"/>
      <c r="R96" s="44"/>
      <c r="S96" s="44"/>
      <c r="T96" s="44"/>
      <c r="U96" s="38"/>
      <c r="V96" s="63"/>
      <c r="W96" s="64"/>
      <c r="X96" s="34"/>
    </row>
    <row r="97" spans="1:24" ht="19.5" thickBot="1" x14ac:dyDescent="0.25">
      <c r="A97" s="93"/>
      <c r="B97" s="106" t="s">
        <v>135</v>
      </c>
      <c r="C97" s="94"/>
      <c r="D97" s="95"/>
      <c r="E97" s="95"/>
      <c r="F97" s="96"/>
      <c r="G97" s="94"/>
      <c r="H97" s="98"/>
      <c r="I97" s="99"/>
      <c r="J97" s="99"/>
      <c r="K97" s="99"/>
      <c r="L97" s="100"/>
      <c r="M97" s="101"/>
      <c r="N97" s="102"/>
      <c r="O97" s="103"/>
      <c r="P97" s="104"/>
      <c r="Q97" s="98"/>
      <c r="R97" s="99"/>
      <c r="S97" s="99"/>
      <c r="T97" s="99"/>
      <c r="U97" s="100"/>
      <c r="V97" s="101"/>
      <c r="W97" s="102"/>
      <c r="X97" s="105"/>
    </row>
    <row r="98" spans="1:24" ht="31.5" x14ac:dyDescent="0.2">
      <c r="A98" s="783" t="s">
        <v>227</v>
      </c>
      <c r="B98" s="117" t="s">
        <v>228</v>
      </c>
      <c r="C98" s="113" t="s">
        <v>27</v>
      </c>
      <c r="D98" s="118" t="s">
        <v>28</v>
      </c>
      <c r="E98" s="118">
        <f>G98+P98</f>
        <v>20</v>
      </c>
      <c r="F98" s="123"/>
      <c r="G98" s="686">
        <f>SUM(H98:L98)</f>
        <v>10</v>
      </c>
      <c r="H98" s="137">
        <v>4</v>
      </c>
      <c r="I98" s="138">
        <v>6</v>
      </c>
      <c r="J98" s="138"/>
      <c r="K98" s="138"/>
      <c r="L98" s="139"/>
      <c r="M98" s="137"/>
      <c r="N98" s="139"/>
      <c r="O98" s="140"/>
      <c r="P98" s="184">
        <f>SUM(Q98:U98)</f>
        <v>10</v>
      </c>
      <c r="Q98" s="151">
        <v>4</v>
      </c>
      <c r="R98" s="152">
        <v>6</v>
      </c>
      <c r="S98" s="152"/>
      <c r="T98" s="152"/>
      <c r="U98" s="153"/>
      <c r="V98" s="151" t="s">
        <v>44</v>
      </c>
      <c r="W98" s="153"/>
      <c r="X98" s="154"/>
    </row>
    <row r="99" spans="1:24" ht="15.75" x14ac:dyDescent="0.2">
      <c r="A99" s="766" t="s">
        <v>229</v>
      </c>
      <c r="B99" s="669" t="s">
        <v>230</v>
      </c>
      <c r="C99" s="114" t="s">
        <v>27</v>
      </c>
      <c r="D99" s="120" t="s">
        <v>28</v>
      </c>
      <c r="E99" s="672">
        <v>20</v>
      </c>
      <c r="F99" s="124"/>
      <c r="G99" s="682">
        <f>SUM(H99:L99)</f>
        <v>10</v>
      </c>
      <c r="H99" s="141">
        <v>4</v>
      </c>
      <c r="I99" s="142">
        <v>6</v>
      </c>
      <c r="J99" s="142"/>
      <c r="K99" s="142"/>
      <c r="L99" s="143"/>
      <c r="M99" s="141"/>
      <c r="N99" s="143"/>
      <c r="O99" s="144"/>
      <c r="P99" s="170">
        <f>SUM(Q99:U99)</f>
        <v>10</v>
      </c>
      <c r="Q99" s="155">
        <v>4</v>
      </c>
      <c r="R99" s="156">
        <v>6</v>
      </c>
      <c r="S99" s="156"/>
      <c r="T99" s="156"/>
      <c r="U99" s="157"/>
      <c r="V99" s="155" t="s">
        <v>44</v>
      </c>
      <c r="W99" s="157"/>
      <c r="X99" s="158"/>
    </row>
    <row r="100" spans="1:24" ht="38.25" customHeight="1" x14ac:dyDescent="0.2">
      <c r="A100" s="766" t="s">
        <v>231</v>
      </c>
      <c r="B100" s="670" t="s">
        <v>232</v>
      </c>
      <c r="C100" s="114" t="s">
        <v>27</v>
      </c>
      <c r="D100" s="120" t="s">
        <v>28</v>
      </c>
      <c r="E100" s="672">
        <f>G100+P100</f>
        <v>20</v>
      </c>
      <c r="F100" s="124"/>
      <c r="G100" s="682">
        <f>SUM(H100:L100)+N100</f>
        <v>10</v>
      </c>
      <c r="H100" s="141">
        <v>4</v>
      </c>
      <c r="I100" s="142">
        <v>6</v>
      </c>
      <c r="J100" s="142"/>
      <c r="K100" s="142"/>
      <c r="L100" s="145"/>
      <c r="M100" s="141" t="s">
        <v>44</v>
      </c>
      <c r="N100" s="143"/>
      <c r="O100" s="144"/>
      <c r="P100" s="170">
        <f>SUM(Q100:X100)</f>
        <v>10</v>
      </c>
      <c r="Q100" s="155">
        <v>2</v>
      </c>
      <c r="R100" s="156">
        <v>7</v>
      </c>
      <c r="S100" s="156"/>
      <c r="T100" s="156"/>
      <c r="U100" s="157"/>
      <c r="V100" s="155" t="s">
        <v>39</v>
      </c>
      <c r="W100" s="157">
        <v>1</v>
      </c>
      <c r="X100" s="158"/>
    </row>
    <row r="101" spans="1:24" ht="16.5" thickBot="1" x14ac:dyDescent="0.25">
      <c r="A101" s="778"/>
      <c r="B101" s="250"/>
      <c r="C101" s="251"/>
      <c r="D101" s="252"/>
      <c r="E101" s="252"/>
      <c r="F101" s="253"/>
      <c r="G101" s="711"/>
      <c r="H101" s="255"/>
      <c r="I101" s="256"/>
      <c r="J101" s="256"/>
      <c r="K101" s="256"/>
      <c r="L101" s="257"/>
      <c r="M101" s="255"/>
      <c r="N101" s="257"/>
      <c r="O101" s="258"/>
      <c r="P101" s="259"/>
      <c r="Q101" s="255"/>
      <c r="R101" s="256"/>
      <c r="S101" s="256"/>
      <c r="T101" s="256"/>
      <c r="U101" s="257"/>
      <c r="V101" s="255"/>
      <c r="W101" s="257"/>
      <c r="X101" s="251"/>
    </row>
    <row r="102" spans="1:24" ht="19.5" thickBot="1" x14ac:dyDescent="0.25">
      <c r="A102" s="779"/>
      <c r="B102" s="106" t="s">
        <v>140</v>
      </c>
      <c r="C102" s="94"/>
      <c r="D102" s="95"/>
      <c r="E102" s="95"/>
      <c r="F102" s="96"/>
      <c r="G102" s="94"/>
      <c r="H102" s="98"/>
      <c r="I102" s="99"/>
      <c r="J102" s="99"/>
      <c r="K102" s="99"/>
      <c r="L102" s="100"/>
      <c r="M102" s="101"/>
      <c r="N102" s="102"/>
      <c r="O102" s="103"/>
      <c r="P102" s="104"/>
      <c r="Q102" s="98"/>
      <c r="R102" s="99"/>
      <c r="S102" s="99"/>
      <c r="T102" s="99"/>
      <c r="U102" s="100"/>
      <c r="V102" s="101"/>
      <c r="W102" s="102"/>
      <c r="X102" s="105"/>
    </row>
    <row r="103" spans="1:24" ht="15.75" x14ac:dyDescent="0.2">
      <c r="A103" s="755" t="s">
        <v>233</v>
      </c>
      <c r="B103" s="669" t="s">
        <v>234</v>
      </c>
      <c r="C103" s="114" t="s">
        <v>27</v>
      </c>
      <c r="D103" s="120" t="s">
        <v>28</v>
      </c>
      <c r="E103" s="120">
        <f>G103</f>
        <v>20</v>
      </c>
      <c r="F103" s="124"/>
      <c r="G103" s="682">
        <f>SUM(H103:L103)+N103</f>
        <v>20</v>
      </c>
      <c r="H103" s="141"/>
      <c r="I103" s="142">
        <v>8</v>
      </c>
      <c r="J103" s="142"/>
      <c r="K103" s="142"/>
      <c r="L103" s="143">
        <v>11</v>
      </c>
      <c r="M103" s="141" t="s">
        <v>39</v>
      </c>
      <c r="N103" s="143">
        <v>1</v>
      </c>
      <c r="O103" s="144"/>
      <c r="P103" s="170"/>
      <c r="Q103" s="155"/>
      <c r="R103" s="156"/>
      <c r="S103" s="156"/>
      <c r="T103" s="156"/>
      <c r="U103" s="157"/>
      <c r="V103" s="155"/>
      <c r="W103" s="157"/>
      <c r="X103" s="158"/>
    </row>
    <row r="104" spans="1:24" ht="16.5" thickBot="1" x14ac:dyDescent="0.25">
      <c r="A104" s="756" t="s">
        <v>235</v>
      </c>
      <c r="B104" s="671" t="s">
        <v>236</v>
      </c>
      <c r="C104" s="115" t="s">
        <v>27</v>
      </c>
      <c r="D104" s="122" t="s">
        <v>28</v>
      </c>
      <c r="E104" s="673">
        <v>40</v>
      </c>
      <c r="F104" s="125"/>
      <c r="G104" s="712"/>
      <c r="H104" s="146"/>
      <c r="I104" s="147"/>
      <c r="J104" s="147"/>
      <c r="K104" s="147"/>
      <c r="L104" s="148"/>
      <c r="M104" s="146"/>
      <c r="N104" s="148"/>
      <c r="O104" s="149"/>
      <c r="P104" s="171">
        <f>SUM(Q104:U104)+W104</f>
        <v>40</v>
      </c>
      <c r="Q104" s="159"/>
      <c r="R104" s="160">
        <v>8</v>
      </c>
      <c r="S104" s="160"/>
      <c r="T104" s="160"/>
      <c r="U104" s="161">
        <v>31</v>
      </c>
      <c r="V104" s="159" t="s">
        <v>39</v>
      </c>
      <c r="W104" s="161">
        <v>1</v>
      </c>
      <c r="X104" s="162"/>
    </row>
    <row r="105" spans="1:24" x14ac:dyDescent="0.2">
      <c r="A105" s="33"/>
      <c r="B105" s="33"/>
      <c r="C105" s="34"/>
      <c r="D105" s="34"/>
      <c r="E105" s="34"/>
      <c r="F105" s="35"/>
      <c r="G105" s="237"/>
      <c r="H105" s="37"/>
      <c r="I105" s="44"/>
      <c r="J105" s="44"/>
      <c r="K105" s="44"/>
      <c r="L105" s="38"/>
      <c r="M105" s="37"/>
      <c r="N105" s="38"/>
      <c r="O105" s="49"/>
      <c r="P105" s="39"/>
      <c r="Q105" s="37"/>
      <c r="R105" s="44"/>
      <c r="S105" s="44"/>
      <c r="T105" s="44"/>
      <c r="U105" s="38"/>
      <c r="V105" s="37"/>
      <c r="W105" s="38"/>
      <c r="X105" s="34"/>
    </row>
    <row r="106" spans="1:24" ht="19.5" thickBot="1" x14ac:dyDescent="0.25">
      <c r="A106" s="241"/>
      <c r="B106" s="654" t="s">
        <v>133</v>
      </c>
      <c r="C106" s="784"/>
      <c r="D106" s="784"/>
      <c r="E106" s="655">
        <f>SUM(E97:E105)</f>
        <v>120</v>
      </c>
      <c r="F106" s="656"/>
      <c r="G106" s="655">
        <f>SUM(G98:G104)</f>
        <v>50</v>
      </c>
      <c r="H106" s="657">
        <f>SUM(H98:H104)</f>
        <v>12</v>
      </c>
      <c r="I106" s="658">
        <f>SUM(I98:I104)</f>
        <v>26</v>
      </c>
      <c r="J106" s="659"/>
      <c r="K106" s="659"/>
      <c r="L106" s="660">
        <f>SUM(L98:L105)</f>
        <v>11</v>
      </c>
      <c r="M106" s="657"/>
      <c r="N106" s="660">
        <f>SUM(N103:N104,N98:N100)</f>
        <v>1</v>
      </c>
      <c r="O106" s="661"/>
      <c r="P106" s="655">
        <f>SUM(P97:P105)</f>
        <v>70</v>
      </c>
      <c r="Q106" s="657">
        <f>SUM(Q98:Q104)</f>
        <v>10</v>
      </c>
      <c r="R106" s="659">
        <f>SUM(R96:R105)</f>
        <v>27</v>
      </c>
      <c r="S106" s="659"/>
      <c r="T106" s="659"/>
      <c r="U106" s="660">
        <f>SUM(U96:U104)</f>
        <v>31</v>
      </c>
      <c r="V106" s="657"/>
      <c r="W106" s="660">
        <f>SUM(W96:W105)</f>
        <v>2</v>
      </c>
      <c r="X106" s="655"/>
    </row>
    <row r="107" spans="1:24" ht="15" x14ac:dyDescent="0.25">
      <c r="A107" s="632"/>
      <c r="B107" s="633"/>
      <c r="C107" s="633"/>
      <c r="D107" s="633"/>
      <c r="E107" s="634"/>
      <c r="F107" s="634"/>
      <c r="G107" s="634"/>
      <c r="H107" s="635"/>
      <c r="I107" s="635"/>
      <c r="J107" s="635"/>
      <c r="K107" s="635"/>
      <c r="L107" s="635"/>
      <c r="M107" s="636"/>
      <c r="N107" s="636"/>
      <c r="O107" s="635"/>
      <c r="P107" s="634"/>
      <c r="Q107" s="635"/>
      <c r="R107" s="635"/>
      <c r="S107" s="635"/>
      <c r="T107" s="635"/>
      <c r="U107" s="635"/>
      <c r="V107" s="636"/>
      <c r="W107" s="636"/>
      <c r="X107" s="635"/>
    </row>
    <row r="108" spans="1:24" ht="15" x14ac:dyDescent="0.25">
      <c r="A108" s="632"/>
      <c r="B108" s="633"/>
      <c r="C108" s="633"/>
      <c r="D108" s="633"/>
      <c r="E108" s="634"/>
      <c r="F108" s="634"/>
      <c r="G108" s="634"/>
      <c r="H108" s="635"/>
      <c r="I108" s="635"/>
      <c r="J108" s="635"/>
      <c r="K108" s="635"/>
      <c r="L108" s="635"/>
      <c r="M108" s="636"/>
      <c r="N108" s="636"/>
      <c r="O108" s="635"/>
      <c r="P108" s="634"/>
      <c r="Q108" s="635"/>
      <c r="R108" s="635"/>
      <c r="S108" s="635"/>
      <c r="T108" s="635"/>
      <c r="U108" s="635"/>
      <c r="V108" s="636"/>
      <c r="W108" s="636"/>
      <c r="X108" s="635"/>
    </row>
    <row r="109" spans="1:24" ht="15" x14ac:dyDescent="0.25">
      <c r="A109" s="632"/>
      <c r="B109" s="633"/>
      <c r="C109" s="633"/>
      <c r="D109" s="633"/>
      <c r="E109" s="634"/>
      <c r="F109" s="634"/>
      <c r="G109" s="634"/>
      <c r="H109" s="635"/>
      <c r="I109" s="635"/>
      <c r="J109" s="635"/>
      <c r="K109" s="635"/>
      <c r="L109" s="635"/>
      <c r="M109" s="636"/>
      <c r="N109" s="636"/>
      <c r="O109" s="635"/>
      <c r="P109" s="634"/>
      <c r="Q109" s="635"/>
      <c r="R109" s="635"/>
      <c r="S109" s="635"/>
      <c r="T109" s="635"/>
      <c r="U109" s="635"/>
      <c r="V109" s="636"/>
      <c r="W109" s="636"/>
      <c r="X109" s="635"/>
    </row>
    <row r="111" spans="1:24" x14ac:dyDescent="0.2">
      <c r="B111" s="5"/>
      <c r="C111" s="5"/>
      <c r="D111" s="5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X111" s="3"/>
    </row>
    <row r="112" spans="1:24" x14ac:dyDescent="0.2">
      <c r="B112" s="856"/>
      <c r="C112" s="856"/>
      <c r="D112" s="856"/>
      <c r="E112" s="856"/>
      <c r="F112" s="856"/>
      <c r="G112" s="6"/>
      <c r="H112" s="3"/>
      <c r="I112" s="3"/>
      <c r="J112" s="3"/>
      <c r="K112" s="3"/>
      <c r="L112" s="3"/>
      <c r="M112" s="6"/>
      <c r="N112" s="6"/>
      <c r="O112" s="3"/>
      <c r="P112" s="3"/>
      <c r="Q112" s="3"/>
      <c r="R112" s="3"/>
      <c r="S112" s="3"/>
      <c r="T112" s="3"/>
      <c r="U112" s="3"/>
      <c r="V112" s="6"/>
      <c r="W112" s="6"/>
      <c r="X112" s="3"/>
    </row>
    <row r="113" spans="2:24" x14ac:dyDescent="0.2">
      <c r="B113" s="856"/>
      <c r="C113" s="856"/>
      <c r="D113" s="7"/>
      <c r="E113" s="7"/>
      <c r="F113" s="7"/>
      <c r="G113" s="994"/>
      <c r="H113" s="994"/>
      <c r="I113" s="994"/>
      <c r="J113" s="994"/>
      <c r="K113" s="994"/>
      <c r="L113" s="994"/>
      <c r="M113" s="994"/>
      <c r="N113" s="994"/>
      <c r="O113" s="994"/>
      <c r="P113" s="994"/>
      <c r="Q113" s="3"/>
      <c r="R113" s="3"/>
      <c r="S113" s="3"/>
      <c r="T113" s="3"/>
      <c r="U113" s="3"/>
      <c r="V113" s="8"/>
      <c r="W113" s="8"/>
      <c r="X113" s="3"/>
    </row>
    <row r="114" spans="2:24" x14ac:dyDescent="0.2">
      <c r="B114" s="856"/>
      <c r="C114" s="856"/>
      <c r="D114" s="856"/>
      <c r="E114" s="3"/>
      <c r="F114" s="3"/>
      <c r="G114" s="6"/>
      <c r="H114" s="6"/>
      <c r="I114" s="6"/>
      <c r="J114" s="3"/>
      <c r="K114" s="8"/>
      <c r="L114" s="3"/>
      <c r="M114" s="8"/>
      <c r="N114" s="8"/>
      <c r="O114" s="3"/>
      <c r="P114" s="3"/>
      <c r="Q114" s="3"/>
      <c r="R114" s="3"/>
      <c r="S114" s="3"/>
      <c r="T114" s="3"/>
      <c r="U114" s="3"/>
      <c r="V114" s="8"/>
      <c r="W114" s="8"/>
      <c r="X114" s="3"/>
    </row>
    <row r="115" spans="2:24" x14ac:dyDescent="0.2">
      <c r="B115" s="6"/>
      <c r="C115" s="6"/>
      <c r="D115" s="8"/>
      <c r="E115" s="8"/>
      <c r="F115" s="8"/>
      <c r="G115" s="995"/>
      <c r="H115" s="995"/>
      <c r="I115" s="995"/>
      <c r="J115" s="995"/>
      <c r="K115" s="995"/>
      <c r="L115" s="995"/>
      <c r="M115" s="995"/>
      <c r="N115" s="995"/>
      <c r="O115" s="995"/>
      <c r="P115" s="995"/>
      <c r="Q115" s="3"/>
      <c r="R115" s="3"/>
      <c r="S115" s="3"/>
      <c r="T115" s="3"/>
      <c r="U115" s="3"/>
      <c r="V115" s="3"/>
      <c r="W115" s="3"/>
      <c r="X115" s="3"/>
    </row>
    <row r="116" spans="2:24" x14ac:dyDescent="0.2">
      <c r="B116" s="6"/>
      <c r="C116" s="6"/>
      <c r="D116" s="8"/>
      <c r="E116" s="8"/>
      <c r="F116" s="8"/>
      <c r="G116" s="8"/>
      <c r="H116" s="6"/>
      <c r="I116" s="8"/>
      <c r="J116" s="3"/>
      <c r="K116" s="8"/>
      <c r="L116" s="3"/>
      <c r="M116" s="3"/>
      <c r="N116" s="3"/>
      <c r="O116" s="8"/>
      <c r="P116" s="3"/>
      <c r="Q116" s="3"/>
      <c r="R116" s="3"/>
      <c r="S116" s="3"/>
      <c r="T116" s="3"/>
      <c r="U116" s="3"/>
      <c r="V116" s="3"/>
      <c r="W116" s="3"/>
      <c r="X116" s="3"/>
    </row>
    <row r="117" spans="2:24" x14ac:dyDescent="0.2">
      <c r="B117" s="7"/>
      <c r="C117" s="7"/>
      <c r="D117" s="7"/>
      <c r="E117" s="7"/>
      <c r="F117" s="7"/>
      <c r="G117" s="8"/>
      <c r="H117" s="8"/>
      <c r="I117" s="8"/>
      <c r="J117" s="3"/>
      <c r="K117" s="8"/>
      <c r="L117" s="3"/>
      <c r="M117" s="3"/>
      <c r="N117" s="3"/>
      <c r="O117" s="7"/>
      <c r="P117" s="3"/>
      <c r="Q117" s="3"/>
      <c r="R117" s="3"/>
      <c r="S117" s="3"/>
      <c r="T117" s="3"/>
      <c r="U117" s="3"/>
      <c r="V117" s="3"/>
      <c r="W117" s="3"/>
      <c r="X117" s="3"/>
    </row>
    <row r="118" spans="2:24" x14ac:dyDescent="0.2">
      <c r="B118" s="7"/>
      <c r="C118" s="7"/>
      <c r="D118" s="7"/>
      <c r="E118" s="3"/>
      <c r="F118" s="3"/>
      <c r="G118" s="996"/>
      <c r="H118" s="996"/>
      <c r="I118" s="996"/>
      <c r="J118" s="996"/>
      <c r="K118" s="996"/>
      <c r="L118" s="9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x14ac:dyDescent="0.2">
      <c r="B119" s="893"/>
      <c r="C119" s="893"/>
      <c r="D119" s="893"/>
      <c r="E119" s="893"/>
      <c r="F119" s="3"/>
      <c r="G119" s="894"/>
      <c r="H119" s="894"/>
      <c r="I119" s="894"/>
      <c r="J119" s="894"/>
      <c r="K119" s="894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x14ac:dyDescent="0.2">
      <c r="B120" s="895"/>
      <c r="C120" s="895"/>
      <c r="D120" s="895"/>
      <c r="E120" s="895"/>
      <c r="F120" s="3"/>
      <c r="G120" s="896"/>
      <c r="H120" s="896"/>
      <c r="I120" s="896"/>
      <c r="J120" s="896"/>
      <c r="K120" s="896"/>
      <c r="L120" s="896"/>
      <c r="M120" s="896"/>
      <c r="N120" s="896"/>
      <c r="O120" s="896"/>
      <c r="P120" s="896"/>
      <c r="Q120" s="3"/>
      <c r="R120" s="3"/>
      <c r="S120" s="3"/>
      <c r="T120" s="3"/>
      <c r="U120" s="3"/>
      <c r="X120" s="3"/>
    </row>
    <row r="121" spans="2:24" x14ac:dyDescent="0.2">
      <c r="B121" s="3"/>
      <c r="C121" s="3"/>
      <c r="D121" s="3"/>
      <c r="E121" s="3"/>
      <c r="F121" s="3"/>
      <c r="G121" s="14"/>
      <c r="H121" s="9"/>
      <c r="I121" s="9"/>
      <c r="J121" s="3"/>
      <c r="K121" s="8"/>
      <c r="L121" s="4"/>
      <c r="M121" s="3"/>
      <c r="N121" s="3"/>
      <c r="O121" s="3"/>
      <c r="P121" s="3"/>
      <c r="Q121" s="3"/>
      <c r="R121" s="3"/>
      <c r="S121" s="3"/>
      <c r="T121" s="3"/>
      <c r="U121" s="3"/>
      <c r="X121" s="3"/>
    </row>
    <row r="122" spans="2:24" x14ac:dyDescent="0.2">
      <c r="B122" s="5"/>
      <c r="C122" s="5"/>
      <c r="D122" s="3"/>
      <c r="E122" s="3"/>
      <c r="F122" s="3"/>
      <c r="G122" s="8"/>
      <c r="H122" s="8"/>
      <c r="I122" s="8"/>
      <c r="J122" s="3"/>
      <c r="K122" s="8"/>
      <c r="L122" s="4"/>
      <c r="M122" s="3"/>
      <c r="N122" s="3"/>
      <c r="O122" s="3"/>
      <c r="P122" s="3"/>
      <c r="Q122" s="3"/>
      <c r="R122" s="3"/>
      <c r="S122" s="3"/>
      <c r="T122" s="3"/>
      <c r="U122" s="3"/>
      <c r="X122" s="3"/>
    </row>
    <row r="123" spans="2:24" x14ac:dyDescent="0.2">
      <c r="B123" s="3"/>
      <c r="C123" s="3"/>
      <c r="D123" s="3"/>
      <c r="E123" s="3"/>
      <c r="F123" s="3"/>
      <c r="G123" s="3"/>
      <c r="H123" s="6"/>
      <c r="I123" s="8"/>
      <c r="J123" s="3"/>
      <c r="K123" s="8"/>
      <c r="L123" s="4"/>
      <c r="M123" s="3"/>
      <c r="N123" s="3"/>
      <c r="O123" s="3"/>
      <c r="P123" s="3"/>
      <c r="Q123" s="3"/>
      <c r="R123" s="3"/>
      <c r="S123" s="3"/>
      <c r="T123" s="3"/>
      <c r="U123" s="3"/>
      <c r="X123" s="3"/>
    </row>
    <row r="124" spans="2:24" x14ac:dyDescent="0.2">
      <c r="B124" s="3"/>
      <c r="C124" s="3"/>
      <c r="D124" s="3"/>
      <c r="E124" s="3"/>
      <c r="G124" s="892"/>
      <c r="H124" s="892"/>
      <c r="I124" s="892"/>
      <c r="J124" s="892"/>
      <c r="K124" s="892"/>
      <c r="L124" s="4"/>
      <c r="M124" s="3"/>
      <c r="N124" s="3"/>
      <c r="O124" s="3"/>
      <c r="P124" s="3"/>
      <c r="Q124" s="3"/>
      <c r="R124" s="3"/>
      <c r="S124" s="3"/>
      <c r="T124" s="3"/>
      <c r="U124" s="3"/>
      <c r="X124" s="3"/>
    </row>
    <row r="125" spans="2:24" x14ac:dyDescent="0.2">
      <c r="B125" s="3"/>
      <c r="C125" s="3"/>
      <c r="D125" s="3"/>
      <c r="E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2:24" x14ac:dyDescent="0.2">
      <c r="B126" s="3"/>
      <c r="C126" s="3"/>
      <c r="D126" s="3"/>
      <c r="E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2:24" x14ac:dyDescent="0.2">
      <c r="G127" s="3"/>
      <c r="H127" s="3"/>
      <c r="I127" s="3"/>
      <c r="J127" s="3"/>
      <c r="K127" s="3"/>
      <c r="L127" s="3"/>
      <c r="M127" s="3"/>
      <c r="N127" s="3"/>
      <c r="O127" s="3"/>
      <c r="P127" s="3"/>
    </row>
  </sheetData>
  <mergeCells count="72">
    <mergeCell ref="A95:X95"/>
    <mergeCell ref="A81:X81"/>
    <mergeCell ref="A82:X82"/>
    <mergeCell ref="B84:D84"/>
    <mergeCell ref="A71:X71"/>
    <mergeCell ref="A80:X80"/>
    <mergeCell ref="S16:T16"/>
    <mergeCell ref="J15:K15"/>
    <mergeCell ref="S21:T21"/>
    <mergeCell ref="J42:K42"/>
    <mergeCell ref="J51:K51"/>
    <mergeCell ref="J49:K49"/>
    <mergeCell ref="S44:T44"/>
    <mergeCell ref="J23:K23"/>
    <mergeCell ref="J24:K24"/>
    <mergeCell ref="S25:T25"/>
    <mergeCell ref="J28:K28"/>
    <mergeCell ref="J30:K30"/>
    <mergeCell ref="A33:X33"/>
    <mergeCell ref="A26:X26"/>
    <mergeCell ref="A34:X35"/>
    <mergeCell ref="J38:K38"/>
    <mergeCell ref="H7:L8"/>
    <mergeCell ref="M7:N8"/>
    <mergeCell ref="O7:O10"/>
    <mergeCell ref="S9:T9"/>
    <mergeCell ref="V9:V10"/>
    <mergeCell ref="C7:C10"/>
    <mergeCell ref="D7:D10"/>
    <mergeCell ref="E7:E10"/>
    <mergeCell ref="F7:F10"/>
    <mergeCell ref="G7:G10"/>
    <mergeCell ref="W9:W10"/>
    <mergeCell ref="Q7:U8"/>
    <mergeCell ref="A12:X12"/>
    <mergeCell ref="C2:X3"/>
    <mergeCell ref="A19:X20"/>
    <mergeCell ref="P7:P10"/>
    <mergeCell ref="V7:W8"/>
    <mergeCell ref="X7:X10"/>
    <mergeCell ref="J9:K9"/>
    <mergeCell ref="M9:M10"/>
    <mergeCell ref="N9:N10"/>
    <mergeCell ref="B1:B3"/>
    <mergeCell ref="G6:O6"/>
    <mergeCell ref="P6:X6"/>
    <mergeCell ref="A7:A10"/>
    <mergeCell ref="B7:B10"/>
    <mergeCell ref="G124:K124"/>
    <mergeCell ref="G113:P113"/>
    <mergeCell ref="G115:P115"/>
    <mergeCell ref="G118:K118"/>
    <mergeCell ref="B119:E119"/>
    <mergeCell ref="G119:K119"/>
    <mergeCell ref="B120:E120"/>
    <mergeCell ref="G120:P120"/>
    <mergeCell ref="J39:K39"/>
    <mergeCell ref="S43:T43"/>
    <mergeCell ref="J85:K85"/>
    <mergeCell ref="A52:X52"/>
    <mergeCell ref="A53:X53"/>
    <mergeCell ref="A54:X55"/>
    <mergeCell ref="A47:X48"/>
    <mergeCell ref="A45:X45"/>
    <mergeCell ref="A46:X46"/>
    <mergeCell ref="S58:T58"/>
    <mergeCell ref="J75:K75"/>
    <mergeCell ref="J76:K76"/>
    <mergeCell ref="S75:T75"/>
    <mergeCell ref="S76:T76"/>
    <mergeCell ref="A72:X73"/>
    <mergeCell ref="A63:X63"/>
  </mergeCells>
  <printOptions horizontalCentered="1" verticalCentered="1"/>
  <pageMargins left="0.25" right="0.25" top="0.75" bottom="0.75" header="0.3" footer="0.3"/>
  <pageSetup paperSize="8" scale="51" orientation="portrait" r:id="rId1"/>
  <headerFooter>
    <oddFooter>&amp;RMAJ 08/10/14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opLeftCell="A7" zoomScale="85" zoomScaleNormal="85" workbookViewId="0">
      <selection activeCell="R41" sqref="R41"/>
    </sheetView>
  </sheetViews>
  <sheetFormatPr baseColWidth="10" defaultColWidth="11.42578125" defaultRowHeight="12.75" x14ac:dyDescent="0.2"/>
  <cols>
    <col min="1" max="1" width="18" style="1" customWidth="1"/>
    <col min="2" max="2" width="65" style="1" customWidth="1"/>
    <col min="3" max="3" width="4.85546875" style="1" customWidth="1"/>
    <col min="4" max="4" width="21.140625" style="1" customWidth="1"/>
    <col min="5" max="5" width="8.5703125" style="1" customWidth="1"/>
    <col min="6" max="10" width="7.7109375" style="1" customWidth="1"/>
    <col min="11" max="11" width="8.7109375" style="1" customWidth="1"/>
    <col min="12" max="12" width="7.7109375" style="1" customWidth="1"/>
    <col min="13" max="13" width="11.85546875" style="1" customWidth="1"/>
    <col min="14" max="21" width="7.7109375" style="1" customWidth="1"/>
    <col min="22" max="22" width="13.85546875" style="1" customWidth="1"/>
    <col min="23" max="23" width="7.7109375" style="1" customWidth="1"/>
    <col min="24" max="24" width="8.140625" style="1" customWidth="1"/>
    <col min="25" max="16384" width="11.42578125" style="1"/>
  </cols>
  <sheetData>
    <row r="1" spans="1:24" ht="13.5" thickBot="1" x14ac:dyDescent="0.25">
      <c r="B1" s="906"/>
      <c r="C1" s="2"/>
      <c r="D1" s="2"/>
      <c r="E1" s="2"/>
      <c r="F1" s="2"/>
    </row>
    <row r="2" spans="1:24" ht="27" customHeight="1" x14ac:dyDescent="0.2">
      <c r="B2" s="906"/>
      <c r="C2" s="897" t="s">
        <v>237</v>
      </c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9"/>
    </row>
    <row r="3" spans="1:24" ht="28.5" customHeight="1" thickBot="1" x14ac:dyDescent="0.25">
      <c r="B3" s="906"/>
      <c r="C3" s="900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  <c r="X3" s="902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907" t="s">
        <v>238</v>
      </c>
      <c r="H6" s="908"/>
      <c r="I6" s="908"/>
      <c r="J6" s="908"/>
      <c r="K6" s="908"/>
      <c r="L6" s="908"/>
      <c r="M6" s="908"/>
      <c r="N6" s="908"/>
      <c r="O6" s="909"/>
      <c r="P6" s="1016" t="s">
        <v>239</v>
      </c>
      <c r="Q6" s="1017"/>
      <c r="R6" s="1017"/>
      <c r="S6" s="1017"/>
      <c r="T6" s="1017"/>
      <c r="U6" s="1017"/>
      <c r="V6" s="1017"/>
      <c r="W6" s="1017"/>
      <c r="X6" s="1018"/>
    </row>
    <row r="7" spans="1:24" ht="21" customHeight="1" x14ac:dyDescent="0.2">
      <c r="A7" s="1019" t="s">
        <v>3</v>
      </c>
      <c r="B7" s="1022" t="s">
        <v>4</v>
      </c>
      <c r="C7" s="1019" t="s">
        <v>148</v>
      </c>
      <c r="D7" s="1027" t="s">
        <v>149</v>
      </c>
      <c r="E7" s="1019" t="s">
        <v>150</v>
      </c>
      <c r="F7" s="1030" t="s">
        <v>151</v>
      </c>
      <c r="G7" s="959" t="s">
        <v>240</v>
      </c>
      <c r="H7" s="933" t="s">
        <v>10</v>
      </c>
      <c r="I7" s="962"/>
      <c r="J7" s="962"/>
      <c r="K7" s="962"/>
      <c r="L7" s="934"/>
      <c r="M7" s="933" t="s">
        <v>11</v>
      </c>
      <c r="N7" s="934"/>
      <c r="O7" s="964" t="s">
        <v>241</v>
      </c>
      <c r="P7" s="1008" t="s">
        <v>242</v>
      </c>
      <c r="Q7" s="999" t="s">
        <v>10</v>
      </c>
      <c r="R7" s="1000"/>
      <c r="S7" s="1000"/>
      <c r="T7" s="1000"/>
      <c r="U7" s="1001"/>
      <c r="V7" s="999" t="s">
        <v>11</v>
      </c>
      <c r="W7" s="1001"/>
      <c r="X7" s="1011" t="s">
        <v>243</v>
      </c>
    </row>
    <row r="8" spans="1:24" ht="11.25" customHeight="1" x14ac:dyDescent="0.2">
      <c r="A8" s="1020"/>
      <c r="B8" s="1023"/>
      <c r="C8" s="1025"/>
      <c r="D8" s="1028"/>
      <c r="E8" s="1025"/>
      <c r="F8" s="1031"/>
      <c r="G8" s="960"/>
      <c r="H8" s="935"/>
      <c r="I8" s="963"/>
      <c r="J8" s="963"/>
      <c r="K8" s="963"/>
      <c r="L8" s="936"/>
      <c r="M8" s="935"/>
      <c r="N8" s="936"/>
      <c r="O8" s="965"/>
      <c r="P8" s="1009"/>
      <c r="Q8" s="1002"/>
      <c r="R8" s="1003"/>
      <c r="S8" s="1003"/>
      <c r="T8" s="1003"/>
      <c r="U8" s="1004"/>
      <c r="V8" s="1002"/>
      <c r="W8" s="1004"/>
      <c r="X8" s="1012"/>
    </row>
    <row r="9" spans="1:24" ht="30.75" customHeight="1" x14ac:dyDescent="0.2">
      <c r="A9" s="1020"/>
      <c r="B9" s="1023"/>
      <c r="C9" s="1025"/>
      <c r="D9" s="1028"/>
      <c r="E9" s="1025"/>
      <c r="F9" s="1031"/>
      <c r="G9" s="960"/>
      <c r="H9" s="82" t="s">
        <v>15</v>
      </c>
      <c r="I9" s="83" t="s">
        <v>16</v>
      </c>
      <c r="J9" s="927" t="s">
        <v>17</v>
      </c>
      <c r="K9" s="928"/>
      <c r="L9" s="83" t="s">
        <v>18</v>
      </c>
      <c r="M9" s="929" t="s">
        <v>19</v>
      </c>
      <c r="N9" s="931" t="s">
        <v>20</v>
      </c>
      <c r="O9" s="965"/>
      <c r="P9" s="1009"/>
      <c r="Q9" s="274" t="s">
        <v>15</v>
      </c>
      <c r="R9" s="275" t="s">
        <v>16</v>
      </c>
      <c r="S9" s="1040" t="s">
        <v>17</v>
      </c>
      <c r="T9" s="1041"/>
      <c r="U9" s="275" t="s">
        <v>18</v>
      </c>
      <c r="V9" s="1042" t="s">
        <v>19</v>
      </c>
      <c r="W9" s="997" t="s">
        <v>20</v>
      </c>
      <c r="X9" s="1012"/>
    </row>
    <row r="10" spans="1:24" ht="26.25" customHeight="1" thickBot="1" x14ac:dyDescent="0.25">
      <c r="A10" s="1021"/>
      <c r="B10" s="1024"/>
      <c r="C10" s="1026"/>
      <c r="D10" s="1029"/>
      <c r="E10" s="1026"/>
      <c r="F10" s="1032"/>
      <c r="G10" s="961"/>
      <c r="H10" s="84" t="s">
        <v>20</v>
      </c>
      <c r="I10" s="85" t="s">
        <v>20</v>
      </c>
      <c r="J10" s="85" t="s">
        <v>20</v>
      </c>
      <c r="K10" s="86" t="s">
        <v>22</v>
      </c>
      <c r="L10" s="87" t="s">
        <v>20</v>
      </c>
      <c r="M10" s="930"/>
      <c r="N10" s="932"/>
      <c r="O10" s="966"/>
      <c r="P10" s="1010"/>
      <c r="Q10" s="276" t="s">
        <v>20</v>
      </c>
      <c r="R10" s="277" t="s">
        <v>20</v>
      </c>
      <c r="S10" s="277" t="s">
        <v>20</v>
      </c>
      <c r="T10" s="277" t="s">
        <v>22</v>
      </c>
      <c r="U10" s="278" t="s">
        <v>20</v>
      </c>
      <c r="V10" s="1043"/>
      <c r="W10" s="998"/>
      <c r="X10" s="1013"/>
    </row>
    <row r="11" spans="1:24" ht="15.75" customHeight="1" thickBot="1" x14ac:dyDescent="0.25">
      <c r="A11" s="76"/>
      <c r="B11" s="40"/>
      <c r="C11" s="79"/>
      <c r="D11" s="80"/>
      <c r="E11" s="79"/>
      <c r="F11" s="81"/>
      <c r="G11" s="268"/>
      <c r="H11" s="269"/>
      <c r="I11" s="270"/>
      <c r="J11" s="270"/>
      <c r="K11" s="271"/>
      <c r="L11" s="272"/>
      <c r="M11" s="269"/>
      <c r="N11" s="272"/>
      <c r="O11" s="273"/>
      <c r="P11" s="279"/>
      <c r="Q11" s="280"/>
      <c r="R11" s="281"/>
      <c r="S11" s="281"/>
      <c r="T11" s="281"/>
      <c r="U11" s="282"/>
      <c r="V11" s="280"/>
      <c r="W11" s="282"/>
      <c r="X11" s="729"/>
    </row>
    <row r="12" spans="1:24" s="10" customFormat="1" ht="19.5" customHeight="1" thickBot="1" x14ac:dyDescent="0.3">
      <c r="A12" s="879" t="s">
        <v>23</v>
      </c>
      <c r="B12" s="880"/>
      <c r="C12" s="880"/>
      <c r="D12" s="880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1054"/>
    </row>
    <row r="13" spans="1:24" s="10" customFormat="1" ht="14.25" customHeight="1" thickBot="1" x14ac:dyDescent="0.3">
      <c r="A13" s="283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730"/>
    </row>
    <row r="14" spans="1:24" s="10" customFormat="1" ht="19.5" customHeight="1" thickBot="1" x14ac:dyDescent="0.3">
      <c r="A14" s="93"/>
      <c r="B14" s="106" t="s">
        <v>24</v>
      </c>
      <c r="C14" s="94"/>
      <c r="D14" s="95"/>
      <c r="E14" s="95"/>
      <c r="F14" s="96"/>
      <c r="G14" s="97"/>
      <c r="H14" s="98"/>
      <c r="I14" s="99"/>
      <c r="J14" s="99"/>
      <c r="K14" s="99"/>
      <c r="L14" s="100"/>
      <c r="M14" s="101"/>
      <c r="N14" s="102"/>
      <c r="O14" s="103"/>
      <c r="P14" s="104"/>
      <c r="Q14" s="98"/>
      <c r="R14" s="99"/>
      <c r="S14" s="99"/>
      <c r="T14" s="99"/>
      <c r="U14" s="100"/>
      <c r="V14" s="101"/>
      <c r="W14" s="102"/>
      <c r="X14" s="103"/>
    </row>
    <row r="15" spans="1:24" s="10" customFormat="1" ht="32.25" customHeight="1" x14ac:dyDescent="0.25">
      <c r="A15" s="783" t="s">
        <v>244</v>
      </c>
      <c r="B15" s="117" t="s">
        <v>245</v>
      </c>
      <c r="C15" s="113" t="s">
        <v>27</v>
      </c>
      <c r="D15" s="118" t="s">
        <v>28</v>
      </c>
      <c r="E15" s="606">
        <v>30</v>
      </c>
      <c r="F15" s="364">
        <v>2</v>
      </c>
      <c r="G15" s="365">
        <v>30</v>
      </c>
      <c r="H15" s="366"/>
      <c r="I15" s="367"/>
      <c r="J15" s="1078" t="s">
        <v>246</v>
      </c>
      <c r="K15" s="1079"/>
      <c r="L15" s="368">
        <v>30</v>
      </c>
      <c r="M15" s="366" t="s">
        <v>30</v>
      </c>
      <c r="N15" s="368"/>
      <c r="O15" s="369">
        <v>2</v>
      </c>
      <c r="P15" s="370"/>
      <c r="Q15" s="371"/>
      <c r="R15" s="372"/>
      <c r="S15" s="372"/>
      <c r="T15" s="372"/>
      <c r="U15" s="373"/>
      <c r="V15" s="371"/>
      <c r="W15" s="373"/>
      <c r="X15" s="731"/>
    </row>
    <row r="16" spans="1:24" s="10" customFormat="1" ht="33.75" customHeight="1" thickBot="1" x14ac:dyDescent="0.3">
      <c r="A16" s="819" t="s">
        <v>247</v>
      </c>
      <c r="B16" s="608" t="s">
        <v>248</v>
      </c>
      <c r="C16" s="374" t="s">
        <v>27</v>
      </c>
      <c r="D16" s="375" t="s">
        <v>28</v>
      </c>
      <c r="E16" s="522">
        <v>30</v>
      </c>
      <c r="F16" s="376">
        <v>2</v>
      </c>
      <c r="G16" s="314"/>
      <c r="H16" s="315"/>
      <c r="I16" s="316"/>
      <c r="J16" s="316"/>
      <c r="K16" s="316"/>
      <c r="L16" s="317"/>
      <c r="M16" s="315"/>
      <c r="N16" s="317"/>
      <c r="O16" s="318"/>
      <c r="P16" s="539">
        <v>30</v>
      </c>
      <c r="Q16" s="172"/>
      <c r="R16" s="173"/>
      <c r="S16" s="1080" t="s">
        <v>246</v>
      </c>
      <c r="T16" s="870"/>
      <c r="U16" s="181">
        <v>30</v>
      </c>
      <c r="V16" s="172" t="s">
        <v>30</v>
      </c>
      <c r="W16" s="181"/>
      <c r="X16" s="732">
        <v>2</v>
      </c>
    </row>
    <row r="17" spans="1:24" s="10" customFormat="1" ht="20.25" customHeight="1" thickBot="1" x14ac:dyDescent="0.3">
      <c r="A17" s="384"/>
      <c r="B17" s="385"/>
      <c r="C17" s="386"/>
      <c r="D17" s="387"/>
      <c r="E17" s="387"/>
      <c r="F17" s="387"/>
      <c r="G17" s="388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733"/>
    </row>
    <row r="18" spans="1:24" s="10" customFormat="1" ht="18" customHeight="1" x14ac:dyDescent="0.25">
      <c r="A18" s="873" t="s">
        <v>35</v>
      </c>
      <c r="B18" s="874"/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1067"/>
    </row>
    <row r="19" spans="1:24" s="10" customFormat="1" ht="9" customHeight="1" x14ac:dyDescent="0.25">
      <c r="A19" s="876"/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1068"/>
    </row>
    <row r="20" spans="1:24" s="10" customFormat="1" ht="33" customHeight="1" x14ac:dyDescent="0.25">
      <c r="A20" s="771" t="s">
        <v>249</v>
      </c>
      <c r="B20" s="611" t="s">
        <v>250</v>
      </c>
      <c r="C20" s="321" t="s">
        <v>27</v>
      </c>
      <c r="D20" s="322" t="s">
        <v>38</v>
      </c>
      <c r="E20" s="323">
        <f>G20+P20</f>
        <v>40</v>
      </c>
      <c r="F20" s="324">
        <v>2</v>
      </c>
      <c r="G20" s="330">
        <f>SUM(H20:L20)+N20</f>
        <v>40</v>
      </c>
      <c r="H20" s="326"/>
      <c r="I20" s="327">
        <v>39.5</v>
      </c>
      <c r="J20" s="327"/>
      <c r="K20" s="327"/>
      <c r="L20" s="328"/>
      <c r="M20" s="326" t="s">
        <v>132</v>
      </c>
      <c r="N20" s="328">
        <v>0.5</v>
      </c>
      <c r="O20" s="329">
        <v>2</v>
      </c>
      <c r="P20" s="330"/>
      <c r="Q20" s="326"/>
      <c r="R20" s="327"/>
      <c r="S20" s="327"/>
      <c r="T20" s="327"/>
      <c r="U20" s="328"/>
      <c r="V20" s="326"/>
      <c r="W20" s="328"/>
      <c r="X20" s="329"/>
    </row>
    <row r="21" spans="1:24" s="10" customFormat="1" ht="15" customHeight="1" x14ac:dyDescent="0.25">
      <c r="A21" s="785"/>
      <c r="B21" s="331" t="s">
        <v>251</v>
      </c>
      <c r="C21" s="332"/>
      <c r="D21" s="332"/>
      <c r="E21" s="333"/>
      <c r="F21" s="334"/>
      <c r="G21" s="341"/>
      <c r="H21" s="335"/>
      <c r="I21" s="336"/>
      <c r="J21" s="336"/>
      <c r="K21" s="336"/>
      <c r="L21" s="337"/>
      <c r="M21" s="338"/>
      <c r="N21" s="339"/>
      <c r="O21" s="340"/>
      <c r="P21" s="341"/>
      <c r="Q21" s="335"/>
      <c r="R21" s="336"/>
      <c r="S21" s="336"/>
      <c r="T21" s="336"/>
      <c r="U21" s="337"/>
      <c r="V21" s="338"/>
      <c r="W21" s="339"/>
      <c r="X21" s="340"/>
    </row>
    <row r="22" spans="1:24" s="10" customFormat="1" ht="30.75" customHeight="1" x14ac:dyDescent="0.25">
      <c r="A22" s="765" t="s">
        <v>252</v>
      </c>
      <c r="B22" s="404" t="s">
        <v>253</v>
      </c>
      <c r="C22" s="301" t="s">
        <v>27</v>
      </c>
      <c r="D22" s="301" t="s">
        <v>43</v>
      </c>
      <c r="E22" s="302">
        <f>G22+P22</f>
        <v>20</v>
      </c>
      <c r="F22" s="303">
        <f>O22+X22</f>
        <v>2</v>
      </c>
      <c r="G22" s="717">
        <f>SUM(H22:L22)</f>
        <v>20</v>
      </c>
      <c r="H22" s="305">
        <v>6</v>
      </c>
      <c r="I22" s="306">
        <v>12</v>
      </c>
      <c r="J22" s="1081" t="s">
        <v>254</v>
      </c>
      <c r="K22" s="866"/>
      <c r="L22" s="307">
        <v>2</v>
      </c>
      <c r="M22" s="305" t="s">
        <v>44</v>
      </c>
      <c r="N22" s="307"/>
      <c r="O22" s="308">
        <v>2</v>
      </c>
      <c r="P22" s="309">
        <f>SUM(Q22:U22)</f>
        <v>0</v>
      </c>
      <c r="Q22" s="310" t="s">
        <v>45</v>
      </c>
      <c r="R22" s="311" t="s">
        <v>45</v>
      </c>
      <c r="S22" s="311" t="s">
        <v>45</v>
      </c>
      <c r="T22" s="311" t="s">
        <v>45</v>
      </c>
      <c r="U22" s="312" t="s">
        <v>45</v>
      </c>
      <c r="V22" s="310" t="s">
        <v>45</v>
      </c>
      <c r="W22" s="312" t="s">
        <v>45</v>
      </c>
      <c r="X22" s="734"/>
    </row>
    <row r="23" spans="1:24" s="10" customFormat="1" ht="20.25" customHeight="1" x14ac:dyDescent="0.25">
      <c r="A23" s="765" t="s">
        <v>255</v>
      </c>
      <c r="B23" s="649" t="s">
        <v>256</v>
      </c>
      <c r="C23" s="301" t="s">
        <v>27</v>
      </c>
      <c r="D23" s="301" t="s">
        <v>43</v>
      </c>
      <c r="E23" s="302">
        <f>G23+P23</f>
        <v>20</v>
      </c>
      <c r="F23" s="303">
        <f>O23+X23</f>
        <v>2</v>
      </c>
      <c r="G23" s="717">
        <f>SUM(H23:L23)</f>
        <v>0</v>
      </c>
      <c r="H23" s="305"/>
      <c r="I23" s="306"/>
      <c r="J23" s="306"/>
      <c r="K23" s="306"/>
      <c r="L23" s="307"/>
      <c r="M23" s="305"/>
      <c r="N23" s="307"/>
      <c r="O23" s="308"/>
      <c r="P23" s="309">
        <f>SUM(Q23:U23)</f>
        <v>20</v>
      </c>
      <c r="Q23" s="310">
        <v>6</v>
      </c>
      <c r="R23" s="311">
        <v>10</v>
      </c>
      <c r="S23" s="871" t="s">
        <v>29</v>
      </c>
      <c r="T23" s="872"/>
      <c r="U23" s="312">
        <v>4</v>
      </c>
      <c r="V23" s="310" t="s">
        <v>44</v>
      </c>
      <c r="W23" s="312"/>
      <c r="X23" s="734">
        <v>2</v>
      </c>
    </row>
    <row r="24" spans="1:24" s="10" customFormat="1" ht="21" customHeight="1" thickBot="1" x14ac:dyDescent="0.3">
      <c r="A24" s="820" t="s">
        <v>257</v>
      </c>
      <c r="B24" s="410" t="s">
        <v>258</v>
      </c>
      <c r="C24" s="467" t="s">
        <v>27</v>
      </c>
      <c r="D24" s="467" t="s">
        <v>43</v>
      </c>
      <c r="E24" s="529">
        <f>G24+P24</f>
        <v>20</v>
      </c>
      <c r="F24" s="468">
        <f>O24+X24</f>
        <v>2</v>
      </c>
      <c r="G24" s="720">
        <f>SUM(H24:L24)</f>
        <v>0</v>
      </c>
      <c r="H24" s="315" t="s">
        <v>45</v>
      </c>
      <c r="I24" s="316" t="s">
        <v>45</v>
      </c>
      <c r="J24" s="316" t="s">
        <v>45</v>
      </c>
      <c r="K24" s="316" t="s">
        <v>45</v>
      </c>
      <c r="L24" s="317" t="s">
        <v>45</v>
      </c>
      <c r="M24" s="315" t="s">
        <v>45</v>
      </c>
      <c r="N24" s="317" t="s">
        <v>45</v>
      </c>
      <c r="O24" s="318"/>
      <c r="P24" s="539">
        <f>SUM(Q24:U24)</f>
        <v>20</v>
      </c>
      <c r="Q24" s="172">
        <v>6</v>
      </c>
      <c r="R24" s="173">
        <v>12</v>
      </c>
      <c r="S24" s="869" t="s">
        <v>29</v>
      </c>
      <c r="T24" s="870"/>
      <c r="U24" s="181">
        <v>2</v>
      </c>
      <c r="V24" s="172" t="s">
        <v>44</v>
      </c>
      <c r="W24" s="181"/>
      <c r="X24" s="732">
        <v>2</v>
      </c>
    </row>
    <row r="25" spans="1:24" s="10" customFormat="1" ht="14.25" customHeight="1" thickBot="1" x14ac:dyDescent="0.3">
      <c r="A25" s="1061"/>
      <c r="B25" s="1062"/>
      <c r="C25" s="1062"/>
      <c r="D25" s="1062"/>
      <c r="E25" s="1062"/>
      <c r="F25" s="1062"/>
      <c r="G25" s="1062"/>
      <c r="H25" s="1062"/>
      <c r="I25" s="1062"/>
      <c r="J25" s="1062"/>
      <c r="K25" s="1062"/>
      <c r="L25" s="1062"/>
      <c r="M25" s="1062"/>
      <c r="N25" s="1062"/>
      <c r="O25" s="1062"/>
      <c r="P25" s="1062"/>
      <c r="Q25" s="1062"/>
      <c r="R25" s="1062"/>
      <c r="S25" s="1062"/>
      <c r="T25" s="1062"/>
      <c r="U25" s="1062"/>
      <c r="V25" s="1062"/>
      <c r="W25" s="1062"/>
      <c r="X25" s="1063"/>
    </row>
    <row r="26" spans="1:24" s="10" customFormat="1" ht="18.75" customHeight="1" thickBot="1" x14ac:dyDescent="0.3">
      <c r="A26" s="390"/>
      <c r="B26" s="391"/>
      <c r="C26" s="392"/>
      <c r="D26" s="391"/>
      <c r="E26" s="392"/>
      <c r="F26" s="392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735"/>
    </row>
    <row r="27" spans="1:24" s="10" customFormat="1" ht="19.5" customHeight="1" x14ac:dyDescent="0.25">
      <c r="A27" s="873" t="s">
        <v>59</v>
      </c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1067"/>
    </row>
    <row r="28" spans="1:24" s="10" customFormat="1" ht="7.5" customHeight="1" x14ac:dyDescent="0.25">
      <c r="A28" s="876"/>
      <c r="B28" s="877"/>
      <c r="C28" s="877"/>
      <c r="D28" s="877"/>
      <c r="E28" s="877"/>
      <c r="F28" s="877"/>
      <c r="G28" s="877"/>
      <c r="H28" s="877"/>
      <c r="I28" s="877"/>
      <c r="J28" s="877"/>
      <c r="K28" s="877"/>
      <c r="L28" s="877"/>
      <c r="M28" s="877"/>
      <c r="N28" s="877"/>
      <c r="O28" s="877"/>
      <c r="P28" s="877"/>
      <c r="Q28" s="877"/>
      <c r="R28" s="877"/>
      <c r="S28" s="877"/>
      <c r="T28" s="877"/>
      <c r="U28" s="877"/>
      <c r="V28" s="877"/>
      <c r="W28" s="877"/>
      <c r="X28" s="1068"/>
    </row>
    <row r="29" spans="1:24" s="10" customFormat="1" ht="18" customHeight="1" x14ac:dyDescent="0.25">
      <c r="A29" s="771" t="s">
        <v>259</v>
      </c>
      <c r="B29" s="320" t="s">
        <v>260</v>
      </c>
      <c r="C29" s="321" t="s">
        <v>27</v>
      </c>
      <c r="D29" s="322" t="s">
        <v>38</v>
      </c>
      <c r="E29" s="323">
        <f>G29+P29</f>
        <v>40</v>
      </c>
      <c r="F29" s="324">
        <v>2</v>
      </c>
      <c r="G29" s="330">
        <f>SUM(H29:L29)+N29</f>
        <v>40</v>
      </c>
      <c r="H29" s="326"/>
      <c r="I29" s="327">
        <v>39.5</v>
      </c>
      <c r="J29" s="1074" t="s">
        <v>74</v>
      </c>
      <c r="K29" s="938"/>
      <c r="L29" s="328"/>
      <c r="M29" s="326" t="s">
        <v>132</v>
      </c>
      <c r="N29" s="328">
        <v>0.5</v>
      </c>
      <c r="O29" s="329">
        <v>2</v>
      </c>
      <c r="P29" s="330"/>
      <c r="Q29" s="326"/>
      <c r="R29" s="327"/>
      <c r="S29" s="327"/>
      <c r="T29" s="327"/>
      <c r="U29" s="328"/>
      <c r="V29" s="326"/>
      <c r="W29" s="328"/>
      <c r="X29" s="329"/>
    </row>
    <row r="30" spans="1:24" s="10" customFormat="1" ht="17.25" customHeight="1" x14ac:dyDescent="0.25">
      <c r="A30" s="785"/>
      <c r="B30" s="344" t="s">
        <v>261</v>
      </c>
      <c r="C30" s="333"/>
      <c r="D30" s="332"/>
      <c r="E30" s="333"/>
      <c r="F30" s="334"/>
      <c r="G30" s="349"/>
      <c r="H30" s="345"/>
      <c r="I30" s="346"/>
      <c r="J30" s="346"/>
      <c r="K30" s="346"/>
      <c r="L30" s="347"/>
      <c r="M30" s="345"/>
      <c r="N30" s="347"/>
      <c r="O30" s="348"/>
      <c r="P30" s="349"/>
      <c r="Q30" s="345"/>
      <c r="R30" s="346"/>
      <c r="S30" s="346"/>
      <c r="T30" s="346"/>
      <c r="U30" s="347"/>
      <c r="V30" s="345"/>
      <c r="W30" s="347"/>
      <c r="X30" s="348"/>
    </row>
    <row r="31" spans="1:24" s="10" customFormat="1" ht="18" customHeight="1" x14ac:dyDescent="0.25">
      <c r="A31" s="821" t="s">
        <v>262</v>
      </c>
      <c r="B31" s="351" t="s">
        <v>263</v>
      </c>
      <c r="C31" s="352" t="s">
        <v>27</v>
      </c>
      <c r="D31" s="301" t="s">
        <v>43</v>
      </c>
      <c r="E31" s="302">
        <f>G31+P31</f>
        <v>20</v>
      </c>
      <c r="F31" s="303">
        <f>O31+X31</f>
        <v>2</v>
      </c>
      <c r="G31" s="717">
        <f>SUM(H31:L31)+N31</f>
        <v>20</v>
      </c>
      <c r="H31" s="305">
        <v>6</v>
      </c>
      <c r="I31" s="306">
        <v>12</v>
      </c>
      <c r="J31" s="865" t="s">
        <v>74</v>
      </c>
      <c r="K31" s="866"/>
      <c r="L31" s="307">
        <v>2</v>
      </c>
      <c r="M31" s="305" t="s">
        <v>44</v>
      </c>
      <c r="N31" s="307"/>
      <c r="O31" s="308">
        <v>2</v>
      </c>
      <c r="P31" s="309">
        <f>SUM(Q31:U31)</f>
        <v>0</v>
      </c>
      <c r="Q31" s="310"/>
      <c r="R31" s="311"/>
      <c r="S31" s="311"/>
      <c r="T31" s="311"/>
      <c r="U31" s="312"/>
      <c r="V31" s="310"/>
      <c r="W31" s="312"/>
      <c r="X31" s="734"/>
    </row>
    <row r="32" spans="1:24" s="10" customFormat="1" ht="18.75" customHeight="1" x14ac:dyDescent="0.25">
      <c r="A32" s="821" t="s">
        <v>264</v>
      </c>
      <c r="B32" s="463" t="s">
        <v>265</v>
      </c>
      <c r="C32" s="353" t="s">
        <v>27</v>
      </c>
      <c r="D32" s="301" t="s">
        <v>43</v>
      </c>
      <c r="E32" s="302">
        <f>G32+P32</f>
        <v>20</v>
      </c>
      <c r="F32" s="303">
        <f>O32+X32</f>
        <v>2</v>
      </c>
      <c r="G32" s="717">
        <f>SUM(H32:L32)</f>
        <v>20</v>
      </c>
      <c r="H32" s="305">
        <v>6</v>
      </c>
      <c r="I32" s="306">
        <v>12</v>
      </c>
      <c r="J32" s="865" t="s">
        <v>74</v>
      </c>
      <c r="K32" s="866"/>
      <c r="L32" s="307">
        <v>2</v>
      </c>
      <c r="M32" s="305" t="s">
        <v>44</v>
      </c>
      <c r="N32" s="307"/>
      <c r="O32" s="308">
        <v>2</v>
      </c>
      <c r="P32" s="309">
        <f>SUM(Q32:U32)</f>
        <v>0</v>
      </c>
      <c r="Q32" s="310"/>
      <c r="R32" s="311"/>
      <c r="S32" s="311"/>
      <c r="T32" s="311"/>
      <c r="U32" s="312"/>
      <c r="V32" s="310"/>
      <c r="W32" s="312"/>
      <c r="X32" s="734"/>
    </row>
    <row r="33" spans="1:24" s="10" customFormat="1" ht="15" customHeight="1" thickBot="1" x14ac:dyDescent="0.3">
      <c r="A33" s="822" t="s">
        <v>266</v>
      </c>
      <c r="B33" s="520" t="s">
        <v>267</v>
      </c>
      <c r="C33" s="411" t="s">
        <v>27</v>
      </c>
      <c r="D33" s="467" t="s">
        <v>43</v>
      </c>
      <c r="E33" s="529">
        <v>20</v>
      </c>
      <c r="F33" s="468">
        <v>2</v>
      </c>
      <c r="G33" s="718"/>
      <c r="H33" s="315"/>
      <c r="I33" s="316"/>
      <c r="J33" s="316"/>
      <c r="K33" s="316"/>
      <c r="L33" s="317"/>
      <c r="M33" s="315"/>
      <c r="N33" s="317"/>
      <c r="O33" s="318"/>
      <c r="P33" s="539">
        <v>20</v>
      </c>
      <c r="Q33" s="172">
        <v>6</v>
      </c>
      <c r="R33" s="173">
        <v>12</v>
      </c>
      <c r="S33" s="869" t="s">
        <v>69</v>
      </c>
      <c r="T33" s="870"/>
      <c r="U33" s="181">
        <v>1</v>
      </c>
      <c r="V33" s="172" t="s">
        <v>44</v>
      </c>
      <c r="W33" s="181"/>
      <c r="X33" s="732">
        <v>2</v>
      </c>
    </row>
    <row r="34" spans="1:24" s="10" customFormat="1" ht="12.75" customHeight="1" thickBot="1" x14ac:dyDescent="0.3">
      <c r="A34" s="1061"/>
      <c r="B34" s="1062"/>
      <c r="C34" s="1062"/>
      <c r="D34" s="1062"/>
      <c r="E34" s="1062"/>
      <c r="F34" s="1062"/>
      <c r="G34" s="1062"/>
      <c r="H34" s="1062"/>
      <c r="I34" s="1062"/>
      <c r="J34" s="1062"/>
      <c r="K34" s="1062"/>
      <c r="L34" s="1062"/>
      <c r="M34" s="1062"/>
      <c r="N34" s="1062"/>
      <c r="O34" s="1062"/>
      <c r="P34" s="1062"/>
      <c r="Q34" s="1062"/>
      <c r="R34" s="1062"/>
      <c r="S34" s="1062"/>
      <c r="T34" s="1062"/>
      <c r="U34" s="1062"/>
      <c r="V34" s="1062"/>
      <c r="W34" s="1062"/>
      <c r="X34" s="1063"/>
    </row>
    <row r="35" spans="1:24" s="10" customFormat="1" ht="18.75" customHeight="1" thickBot="1" x14ac:dyDescent="0.3">
      <c r="A35" s="390"/>
      <c r="B35" s="391"/>
      <c r="C35" s="392"/>
      <c r="D35" s="391"/>
      <c r="E35" s="392"/>
      <c r="F35" s="392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735"/>
    </row>
    <row r="36" spans="1:24" s="10" customFormat="1" ht="18" customHeight="1" x14ac:dyDescent="0.25">
      <c r="A36" s="873" t="s">
        <v>77</v>
      </c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1067"/>
    </row>
    <row r="37" spans="1:24" s="10" customFormat="1" ht="8.25" customHeight="1" x14ac:dyDescent="0.25">
      <c r="A37" s="876"/>
      <c r="B37" s="877"/>
      <c r="C37" s="877"/>
      <c r="D37" s="877"/>
      <c r="E37" s="877"/>
      <c r="F37" s="877"/>
      <c r="G37" s="877"/>
      <c r="H37" s="877"/>
      <c r="I37" s="877"/>
      <c r="J37" s="877"/>
      <c r="K37" s="877"/>
      <c r="L37" s="877"/>
      <c r="M37" s="877"/>
      <c r="N37" s="877"/>
      <c r="O37" s="877"/>
      <c r="P37" s="877"/>
      <c r="Q37" s="877"/>
      <c r="R37" s="877"/>
      <c r="S37" s="877"/>
      <c r="T37" s="877"/>
      <c r="U37" s="877"/>
      <c r="V37" s="877"/>
      <c r="W37" s="877"/>
      <c r="X37" s="1068"/>
    </row>
    <row r="38" spans="1:24" s="10" customFormat="1" ht="30.75" customHeight="1" thickBot="1" x14ac:dyDescent="0.3">
      <c r="A38" s="766" t="s">
        <v>268</v>
      </c>
      <c r="B38" s="648" t="s">
        <v>269</v>
      </c>
      <c r="C38" s="114" t="s">
        <v>27</v>
      </c>
      <c r="D38" s="120" t="s">
        <v>38</v>
      </c>
      <c r="E38" s="289">
        <f>G38+P38</f>
        <v>20</v>
      </c>
      <c r="F38" s="124">
        <v>2</v>
      </c>
      <c r="G38" s="719">
        <f>SUM(H38:L38)+N38</f>
        <v>10</v>
      </c>
      <c r="H38" s="141"/>
      <c r="I38" s="142">
        <v>10</v>
      </c>
      <c r="J38" s="1059" t="s">
        <v>270</v>
      </c>
      <c r="K38" s="1060"/>
      <c r="L38" s="143"/>
      <c r="M38" s="141"/>
      <c r="N38" s="143"/>
      <c r="O38" s="144"/>
      <c r="P38" s="170">
        <f>SUM(Q38:U38)+W38</f>
        <v>10</v>
      </c>
      <c r="Q38" s="155"/>
      <c r="R38" s="156">
        <v>9.5</v>
      </c>
      <c r="S38" s="156"/>
      <c r="T38" s="156"/>
      <c r="U38" s="157"/>
      <c r="V38" s="155" t="s">
        <v>39</v>
      </c>
      <c r="W38" s="157">
        <v>0.5</v>
      </c>
      <c r="X38" s="736">
        <v>2</v>
      </c>
    </row>
    <row r="39" spans="1:24" s="10" customFormat="1" ht="15" customHeight="1" x14ac:dyDescent="0.25">
      <c r="A39" s="759"/>
      <c r="B39" s="377" t="s">
        <v>271</v>
      </c>
      <c r="C39" s="297"/>
      <c r="D39" s="296"/>
      <c r="E39" s="297"/>
      <c r="F39" s="298"/>
      <c r="G39" s="382"/>
      <c r="H39" s="378"/>
      <c r="I39" s="379"/>
      <c r="J39" s="379"/>
      <c r="K39" s="379"/>
      <c r="L39" s="380"/>
      <c r="M39" s="378"/>
      <c r="N39" s="380"/>
      <c r="O39" s="381"/>
      <c r="P39" s="382"/>
      <c r="Q39" s="378"/>
      <c r="R39" s="379"/>
      <c r="S39" s="379"/>
      <c r="T39" s="379"/>
      <c r="U39" s="380"/>
      <c r="V39" s="378"/>
      <c r="W39" s="380"/>
      <c r="X39" s="381"/>
    </row>
    <row r="40" spans="1:24" s="10" customFormat="1" ht="15" customHeight="1" x14ac:dyDescent="0.25">
      <c r="A40" s="765" t="s">
        <v>272</v>
      </c>
      <c r="B40" s="351" t="s">
        <v>273</v>
      </c>
      <c r="C40" s="353" t="s">
        <v>27</v>
      </c>
      <c r="D40" s="301" t="s">
        <v>43</v>
      </c>
      <c r="E40" s="302">
        <f>G40+P40</f>
        <v>20</v>
      </c>
      <c r="F40" s="303">
        <f>O40+X40</f>
        <v>2</v>
      </c>
      <c r="G40" s="717">
        <f>SUM(H40:L40)+N40</f>
        <v>20</v>
      </c>
      <c r="H40" s="305">
        <v>6</v>
      </c>
      <c r="I40" s="306">
        <v>12</v>
      </c>
      <c r="J40" s="865" t="s">
        <v>270</v>
      </c>
      <c r="K40" s="866"/>
      <c r="L40" s="307">
        <v>2</v>
      </c>
      <c r="M40" s="305" t="s">
        <v>44</v>
      </c>
      <c r="N40" s="307"/>
      <c r="O40" s="308">
        <v>2</v>
      </c>
      <c r="P40" s="309">
        <f>SUM(Q40:U40)</f>
        <v>0</v>
      </c>
      <c r="Q40" s="310"/>
      <c r="R40" s="311"/>
      <c r="S40" s="311"/>
      <c r="T40" s="311"/>
      <c r="U40" s="312"/>
      <c r="V40" s="310"/>
      <c r="W40" s="312"/>
      <c r="X40" s="734"/>
    </row>
    <row r="41" spans="1:24" s="10" customFormat="1" ht="18" customHeight="1" thickBot="1" x14ac:dyDescent="0.3">
      <c r="A41" s="820" t="s">
        <v>274</v>
      </c>
      <c r="B41" s="750" t="s">
        <v>275</v>
      </c>
      <c r="C41" s="411" t="s">
        <v>27</v>
      </c>
      <c r="D41" s="467" t="s">
        <v>43</v>
      </c>
      <c r="E41" s="529">
        <f>G41+P41</f>
        <v>20</v>
      </c>
      <c r="F41" s="468">
        <f>O41+X41</f>
        <v>2</v>
      </c>
      <c r="G41" s="720">
        <f>SUM(H41:L41)</f>
        <v>0</v>
      </c>
      <c r="H41" s="315"/>
      <c r="I41" s="316"/>
      <c r="J41" s="316"/>
      <c r="K41" s="316"/>
      <c r="L41" s="317"/>
      <c r="M41" s="315"/>
      <c r="N41" s="317"/>
      <c r="O41" s="318"/>
      <c r="P41" s="539">
        <f>SUM(Q41:U41)</f>
        <v>20</v>
      </c>
      <c r="Q41" s="172">
        <v>6</v>
      </c>
      <c r="R41" s="173">
        <v>14</v>
      </c>
      <c r="S41" s="869" t="s">
        <v>270</v>
      </c>
      <c r="T41" s="870"/>
      <c r="U41" s="181"/>
      <c r="V41" s="172" t="s">
        <v>44</v>
      </c>
      <c r="W41" s="181"/>
      <c r="X41" s="732">
        <v>2</v>
      </c>
    </row>
    <row r="42" spans="1:24" s="10" customFormat="1" ht="15.75" customHeight="1" thickBot="1" x14ac:dyDescent="0.3">
      <c r="A42" s="1061"/>
      <c r="B42" s="1062"/>
      <c r="C42" s="1062"/>
      <c r="D42" s="1062"/>
      <c r="E42" s="1062"/>
      <c r="F42" s="1062"/>
      <c r="G42" s="1062"/>
      <c r="H42" s="1062"/>
      <c r="I42" s="1062"/>
      <c r="J42" s="1062"/>
      <c r="K42" s="1062"/>
      <c r="L42" s="1062"/>
      <c r="M42" s="1062"/>
      <c r="N42" s="1062"/>
      <c r="O42" s="1062"/>
      <c r="P42" s="1062"/>
      <c r="Q42" s="1062"/>
      <c r="R42" s="1062"/>
      <c r="S42" s="1062"/>
      <c r="T42" s="1062"/>
      <c r="U42" s="1062"/>
      <c r="V42" s="1062"/>
      <c r="W42" s="1062"/>
      <c r="X42" s="1063"/>
    </row>
    <row r="43" spans="1:24" s="10" customFormat="1" ht="21" customHeight="1" thickBot="1" x14ac:dyDescent="0.3">
      <c r="A43" s="394"/>
      <c r="B43" s="394"/>
      <c r="C43" s="851"/>
      <c r="D43" s="394"/>
      <c r="E43" s="851"/>
      <c r="F43" s="851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733"/>
    </row>
    <row r="44" spans="1:24" s="10" customFormat="1" ht="15" customHeight="1" x14ac:dyDescent="0.25">
      <c r="A44" s="873" t="s">
        <v>87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1067"/>
    </row>
    <row r="45" spans="1:24" s="10" customFormat="1" ht="9.75" customHeight="1" thickBot="1" x14ac:dyDescent="0.3">
      <c r="A45" s="876"/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1068"/>
    </row>
    <row r="46" spans="1:24" s="10" customFormat="1" ht="15" customHeight="1" x14ac:dyDescent="0.25">
      <c r="A46" s="294"/>
      <c r="B46" s="295" t="s">
        <v>199</v>
      </c>
      <c r="C46" s="297"/>
      <c r="D46" s="296"/>
      <c r="E46" s="297"/>
      <c r="F46" s="298"/>
      <c r="G46" s="382"/>
      <c r="H46" s="378"/>
      <c r="I46" s="379"/>
      <c r="J46" s="379"/>
      <c r="K46" s="379"/>
      <c r="L46" s="380"/>
      <c r="M46" s="378"/>
      <c r="N46" s="380"/>
      <c r="O46" s="381"/>
      <c r="P46" s="382"/>
      <c r="Q46" s="378"/>
      <c r="R46" s="379"/>
      <c r="S46" s="379"/>
      <c r="T46" s="379"/>
      <c r="U46" s="380"/>
      <c r="V46" s="378"/>
      <c r="W46" s="380"/>
      <c r="X46" s="381"/>
    </row>
    <row r="47" spans="1:24" s="10" customFormat="1" ht="15" customHeight="1" x14ac:dyDescent="0.25">
      <c r="A47" s="780" t="s">
        <v>276</v>
      </c>
      <c r="B47" s="395" t="s">
        <v>277</v>
      </c>
      <c r="C47" s="352" t="s">
        <v>27</v>
      </c>
      <c r="D47" s="301" t="s">
        <v>43</v>
      </c>
      <c r="E47" s="302">
        <f>G47+P47</f>
        <v>20</v>
      </c>
      <c r="F47" s="303">
        <f>O47+X47</f>
        <v>2</v>
      </c>
      <c r="G47" s="717">
        <f>SUM(H47:L47)</f>
        <v>20</v>
      </c>
      <c r="H47" s="305">
        <v>6</v>
      </c>
      <c r="I47" s="306">
        <v>12</v>
      </c>
      <c r="J47" s="306"/>
      <c r="K47" s="306"/>
      <c r="L47" s="307">
        <v>2</v>
      </c>
      <c r="M47" s="305" t="s">
        <v>44</v>
      </c>
      <c r="N47" s="307"/>
      <c r="O47" s="308">
        <v>2</v>
      </c>
      <c r="P47" s="309">
        <f>SUM(Q47:U47)</f>
        <v>0</v>
      </c>
      <c r="Q47" s="310"/>
      <c r="R47" s="311"/>
      <c r="S47" s="311"/>
      <c r="T47" s="311"/>
      <c r="U47" s="312"/>
      <c r="V47" s="310"/>
      <c r="W47" s="312"/>
      <c r="X47" s="734"/>
    </row>
    <row r="48" spans="1:24" s="10" customFormat="1" ht="15" customHeight="1" x14ac:dyDescent="0.25">
      <c r="A48" s="753" t="s">
        <v>278</v>
      </c>
      <c r="B48" s="300" t="s">
        <v>279</v>
      </c>
      <c r="C48" s="353" t="s">
        <v>27</v>
      </c>
      <c r="D48" s="301" t="s">
        <v>43</v>
      </c>
      <c r="E48" s="302">
        <f>G48+P48</f>
        <v>20</v>
      </c>
      <c r="F48" s="303">
        <f>O48+X48</f>
        <v>2</v>
      </c>
      <c r="G48" s="717">
        <f>SUM(H48:L48)</f>
        <v>20</v>
      </c>
      <c r="H48" s="305">
        <v>6</v>
      </c>
      <c r="I48" s="306">
        <v>12</v>
      </c>
      <c r="J48" s="306"/>
      <c r="K48" s="306"/>
      <c r="L48" s="307">
        <v>2</v>
      </c>
      <c r="M48" s="305" t="s">
        <v>44</v>
      </c>
      <c r="N48" s="307"/>
      <c r="O48" s="308">
        <v>2</v>
      </c>
      <c r="P48" s="309">
        <f>SUM(Q48:U48)</f>
        <v>0</v>
      </c>
      <c r="Q48" s="310"/>
      <c r="R48" s="311"/>
      <c r="S48" s="311"/>
      <c r="T48" s="311"/>
      <c r="U48" s="312"/>
      <c r="V48" s="310"/>
      <c r="W48" s="312"/>
      <c r="X48" s="734"/>
    </row>
    <row r="49" spans="1:24" s="10" customFormat="1" ht="15" customHeight="1" x14ac:dyDescent="0.25">
      <c r="A49" s="780" t="s">
        <v>280</v>
      </c>
      <c r="B49" s="404" t="s">
        <v>281</v>
      </c>
      <c r="C49" s="353" t="s">
        <v>27</v>
      </c>
      <c r="D49" s="301"/>
      <c r="E49" s="302">
        <f>G49+P49</f>
        <v>20</v>
      </c>
      <c r="F49" s="303">
        <f>O49+X49</f>
        <v>2</v>
      </c>
      <c r="G49" s="717">
        <f>SUM(H49:L49)</f>
        <v>10</v>
      </c>
      <c r="H49" s="305">
        <v>6</v>
      </c>
      <c r="I49" s="306">
        <v>4</v>
      </c>
      <c r="J49" s="306"/>
      <c r="K49" s="306"/>
      <c r="L49" s="307"/>
      <c r="M49" s="305"/>
      <c r="N49" s="307"/>
      <c r="O49" s="308"/>
      <c r="P49" s="309">
        <f>SUM(Q49:U49)</f>
        <v>10</v>
      </c>
      <c r="Q49" s="310">
        <v>6</v>
      </c>
      <c r="R49" s="311">
        <v>2</v>
      </c>
      <c r="S49" s="311"/>
      <c r="T49" s="311"/>
      <c r="U49" s="312">
        <v>2</v>
      </c>
      <c r="V49" s="310" t="s">
        <v>44</v>
      </c>
      <c r="W49" s="312"/>
      <c r="X49" s="734">
        <v>2</v>
      </c>
    </row>
    <row r="50" spans="1:24" s="10" customFormat="1" ht="15" customHeight="1" x14ac:dyDescent="0.25">
      <c r="A50" s="760"/>
      <c r="B50" s="721" t="s">
        <v>282</v>
      </c>
      <c r="C50" s="290"/>
      <c r="D50" s="354"/>
      <c r="E50" s="577"/>
      <c r="F50" s="578"/>
      <c r="G50" s="573"/>
      <c r="H50" s="291"/>
      <c r="I50" s="292"/>
      <c r="J50" s="292"/>
      <c r="K50" s="292"/>
      <c r="L50" s="293"/>
      <c r="M50" s="291"/>
      <c r="N50" s="293"/>
      <c r="O50" s="722"/>
      <c r="P50" s="573"/>
      <c r="Q50" s="291"/>
      <c r="R50" s="292"/>
      <c r="S50" s="292"/>
      <c r="T50" s="292"/>
      <c r="U50" s="293"/>
      <c r="V50" s="291"/>
      <c r="W50" s="293"/>
      <c r="X50" s="722"/>
    </row>
    <row r="51" spans="1:24" s="10" customFormat="1" ht="15" customHeight="1" x14ac:dyDescent="0.25">
      <c r="A51" s="753" t="s">
        <v>283</v>
      </c>
      <c r="B51" s="300" t="s">
        <v>284</v>
      </c>
      <c r="C51" s="353" t="s">
        <v>27</v>
      </c>
      <c r="D51" s="301"/>
      <c r="E51" s="302">
        <f>G51+P51</f>
        <v>20</v>
      </c>
      <c r="F51" s="303">
        <f>O51+X51</f>
        <v>2</v>
      </c>
      <c r="G51" s="717">
        <f>SUM(H51:L51)+N51</f>
        <v>20</v>
      </c>
      <c r="H51" s="305">
        <v>8</v>
      </c>
      <c r="I51" s="306">
        <v>10</v>
      </c>
      <c r="J51" s="306"/>
      <c r="K51" s="306"/>
      <c r="L51" s="307">
        <v>2</v>
      </c>
      <c r="M51" s="305" t="s">
        <v>44</v>
      </c>
      <c r="N51" s="307"/>
      <c r="O51" s="308">
        <v>2</v>
      </c>
      <c r="P51" s="309">
        <f>SUM(Q51:U51)</f>
        <v>0</v>
      </c>
      <c r="Q51" s="310"/>
      <c r="R51" s="311"/>
      <c r="S51" s="311"/>
      <c r="T51" s="311"/>
      <c r="U51" s="312"/>
      <c r="V51" s="310"/>
      <c r="W51" s="312"/>
      <c r="X51" s="734"/>
    </row>
    <row r="52" spans="1:24" s="10" customFormat="1" ht="15" customHeight="1" thickBot="1" x14ac:dyDescent="0.3">
      <c r="A52" s="753" t="s">
        <v>285</v>
      </c>
      <c r="B52" s="300" t="s">
        <v>286</v>
      </c>
      <c r="C52" s="353" t="s">
        <v>27</v>
      </c>
      <c r="D52" s="301"/>
      <c r="E52" s="302">
        <f>G52+P52</f>
        <v>20</v>
      </c>
      <c r="F52" s="303">
        <f>O52+X52</f>
        <v>2</v>
      </c>
      <c r="G52" s="720"/>
      <c r="H52" s="305"/>
      <c r="I52" s="306"/>
      <c r="J52" s="306"/>
      <c r="K52" s="306"/>
      <c r="L52" s="307"/>
      <c r="M52" s="305"/>
      <c r="N52" s="307"/>
      <c r="O52" s="308"/>
      <c r="P52" s="309">
        <f>SUM(Q52:U52)</f>
        <v>20</v>
      </c>
      <c r="Q52" s="310">
        <v>8</v>
      </c>
      <c r="R52" s="311">
        <v>10</v>
      </c>
      <c r="S52" s="869" t="s">
        <v>287</v>
      </c>
      <c r="T52" s="870"/>
      <c r="U52" s="312">
        <v>2</v>
      </c>
      <c r="V52" s="310" t="s">
        <v>44</v>
      </c>
      <c r="W52" s="312"/>
      <c r="X52" s="734">
        <v>2</v>
      </c>
    </row>
    <row r="53" spans="1:24" s="10" customFormat="1" ht="15" customHeight="1" thickBot="1" x14ac:dyDescent="0.3">
      <c r="A53" s="1085"/>
      <c r="B53" s="1086"/>
      <c r="C53" s="1086"/>
      <c r="D53" s="1086"/>
      <c r="E53" s="1086"/>
      <c r="F53" s="1086"/>
      <c r="G53" s="1086"/>
      <c r="H53" s="1086"/>
      <c r="I53" s="1086"/>
      <c r="J53" s="1086"/>
      <c r="K53" s="1086"/>
      <c r="L53" s="1086"/>
      <c r="M53" s="1086"/>
      <c r="N53" s="1086"/>
      <c r="O53" s="1086"/>
      <c r="P53" s="1086"/>
      <c r="Q53" s="1086"/>
      <c r="R53" s="1086"/>
      <c r="S53" s="1086"/>
      <c r="T53" s="1086"/>
      <c r="U53" s="1086"/>
      <c r="V53" s="1086"/>
      <c r="W53" s="1086"/>
      <c r="X53" s="1087"/>
    </row>
    <row r="54" spans="1:24" s="10" customFormat="1" ht="18" customHeight="1" thickBot="1" x14ac:dyDescent="0.3">
      <c r="A54" s="1088"/>
      <c r="B54" s="1089"/>
      <c r="C54" s="1089"/>
      <c r="D54" s="1089"/>
      <c r="E54" s="1089"/>
      <c r="F54" s="1089"/>
      <c r="G54" s="1089"/>
      <c r="H54" s="1089"/>
      <c r="I54" s="1089"/>
      <c r="J54" s="1089"/>
      <c r="K54" s="1089"/>
      <c r="L54" s="1089"/>
      <c r="M54" s="1089"/>
      <c r="N54" s="1089"/>
      <c r="O54" s="1089"/>
      <c r="P54" s="1089"/>
      <c r="Q54" s="1089"/>
      <c r="R54" s="1089"/>
      <c r="S54" s="1089"/>
      <c r="T54" s="1089"/>
      <c r="U54" s="1089"/>
      <c r="V54" s="1089"/>
      <c r="W54" s="1089"/>
      <c r="X54" s="1090"/>
    </row>
    <row r="55" spans="1:24" s="10" customFormat="1" ht="18" customHeight="1" x14ac:dyDescent="0.25">
      <c r="A55" s="873" t="s">
        <v>99</v>
      </c>
      <c r="B55" s="874"/>
      <c r="C55" s="874"/>
      <c r="D55" s="874"/>
      <c r="E55" s="874"/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1067"/>
    </row>
    <row r="56" spans="1:24" s="10" customFormat="1" ht="4.5" customHeight="1" thickBot="1" x14ac:dyDescent="0.3">
      <c r="A56" s="887"/>
      <c r="B56" s="888"/>
      <c r="C56" s="888"/>
      <c r="D56" s="888"/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1091"/>
    </row>
    <row r="57" spans="1:24" s="10" customFormat="1" ht="15" customHeight="1" x14ac:dyDescent="0.25">
      <c r="A57" s="396"/>
      <c r="B57" s="295" t="s">
        <v>100</v>
      </c>
      <c r="C57" s="397"/>
      <c r="D57" s="319"/>
      <c r="E57" s="297"/>
      <c r="F57" s="298"/>
      <c r="G57" s="403"/>
      <c r="H57" s="399"/>
      <c r="I57" s="400"/>
      <c r="J57" s="400"/>
      <c r="K57" s="400"/>
      <c r="L57" s="401"/>
      <c r="M57" s="399"/>
      <c r="N57" s="401"/>
      <c r="O57" s="402"/>
      <c r="P57" s="403"/>
      <c r="Q57" s="399"/>
      <c r="R57" s="400"/>
      <c r="S57" s="400"/>
      <c r="T57" s="400"/>
      <c r="U57" s="401"/>
      <c r="V57" s="399"/>
      <c r="W57" s="401"/>
      <c r="X57" s="402"/>
    </row>
    <row r="58" spans="1:24" s="10" customFormat="1" ht="15" customHeight="1" x14ac:dyDescent="0.25">
      <c r="A58" s="780" t="s">
        <v>288</v>
      </c>
      <c r="B58" s="395" t="s">
        <v>289</v>
      </c>
      <c r="C58" s="353" t="s">
        <v>103</v>
      </c>
      <c r="D58" s="301"/>
      <c r="E58" s="302">
        <f>G58+P58</f>
        <v>20</v>
      </c>
      <c r="F58" s="303">
        <f>O58+X58</f>
        <v>2</v>
      </c>
      <c r="G58" s="717">
        <f>SUM(H58:L58)</f>
        <v>10</v>
      </c>
      <c r="H58" s="848">
        <v>6</v>
      </c>
      <c r="I58" s="306">
        <v>4</v>
      </c>
      <c r="J58" s="865" t="s">
        <v>214</v>
      </c>
      <c r="K58" s="866"/>
      <c r="L58" s="418"/>
      <c r="M58" s="419"/>
      <c r="N58" s="421"/>
      <c r="O58" s="420"/>
      <c r="P58" s="531">
        <f>SUM(Q58:U58)</f>
        <v>10</v>
      </c>
      <c r="Q58" s="532">
        <v>6</v>
      </c>
      <c r="R58" s="530">
        <v>2</v>
      </c>
      <c r="S58" s="871" t="s">
        <v>214</v>
      </c>
      <c r="T58" s="872"/>
      <c r="U58" s="537">
        <v>2</v>
      </c>
      <c r="V58" s="450" t="s">
        <v>44</v>
      </c>
      <c r="W58" s="537"/>
      <c r="X58" s="734">
        <v>2</v>
      </c>
    </row>
    <row r="59" spans="1:24" s="10" customFormat="1" ht="15" customHeight="1" x14ac:dyDescent="0.25">
      <c r="A59" s="780" t="s">
        <v>290</v>
      </c>
      <c r="B59" s="404" t="s">
        <v>291</v>
      </c>
      <c r="C59" s="353" t="s">
        <v>103</v>
      </c>
      <c r="D59" s="301"/>
      <c r="E59" s="302">
        <f>G59+P59</f>
        <v>20</v>
      </c>
      <c r="F59" s="303">
        <f>O59+X59</f>
        <v>2</v>
      </c>
      <c r="G59" s="717">
        <v>10</v>
      </c>
      <c r="H59" s="848">
        <v>6</v>
      </c>
      <c r="I59" s="306">
        <v>4</v>
      </c>
      <c r="J59" s="865" t="s">
        <v>214</v>
      </c>
      <c r="K59" s="866"/>
      <c r="L59" s="418"/>
      <c r="M59" s="419"/>
      <c r="N59" s="421"/>
      <c r="O59" s="420"/>
      <c r="P59" s="531">
        <f>SUM(Q59:U59)+W59</f>
        <v>10</v>
      </c>
      <c r="Q59" s="532">
        <v>6</v>
      </c>
      <c r="R59" s="530">
        <v>2</v>
      </c>
      <c r="S59" s="1072" t="s">
        <v>214</v>
      </c>
      <c r="T59" s="1073"/>
      <c r="U59" s="537">
        <v>2</v>
      </c>
      <c r="V59" s="450" t="s">
        <v>44</v>
      </c>
      <c r="W59" s="537"/>
      <c r="X59" s="734">
        <v>2</v>
      </c>
    </row>
    <row r="60" spans="1:24" s="10" customFormat="1" ht="15" customHeight="1" x14ac:dyDescent="0.25">
      <c r="A60" s="760"/>
      <c r="B60" s="451" t="s">
        <v>217</v>
      </c>
      <c r="C60" s="290"/>
      <c r="D60" s="827"/>
      <c r="E60" s="577"/>
      <c r="F60" s="578"/>
      <c r="G60" s="573"/>
      <c r="H60" s="570"/>
      <c r="I60" s="574"/>
      <c r="J60" s="452"/>
      <c r="K60" s="452"/>
      <c r="L60" s="361"/>
      <c r="M60" s="360"/>
      <c r="N60" s="361"/>
      <c r="O60" s="362"/>
      <c r="P60" s="363"/>
      <c r="Q60" s="360"/>
      <c r="R60" s="452"/>
      <c r="S60" s="452"/>
      <c r="T60" s="452"/>
      <c r="U60" s="361"/>
      <c r="V60" s="360"/>
      <c r="W60" s="361"/>
      <c r="X60" s="722"/>
    </row>
    <row r="61" spans="1:24" s="10" customFormat="1" ht="15" customHeight="1" x14ac:dyDescent="0.25">
      <c r="A61" s="780" t="s">
        <v>292</v>
      </c>
      <c r="B61" s="395" t="s">
        <v>293</v>
      </c>
      <c r="C61" s="353" t="s">
        <v>27</v>
      </c>
      <c r="D61" s="301"/>
      <c r="E61" s="302">
        <f>G61+P61</f>
        <v>20</v>
      </c>
      <c r="F61" s="303">
        <f>O61+X61</f>
        <v>2</v>
      </c>
      <c r="G61" s="717">
        <f>SUM(H61:L61)</f>
        <v>10</v>
      </c>
      <c r="H61" s="305">
        <v>6</v>
      </c>
      <c r="I61" s="306">
        <v>4</v>
      </c>
      <c r="J61" s="865" t="s">
        <v>110</v>
      </c>
      <c r="K61" s="866"/>
      <c r="L61" s="439"/>
      <c r="M61" s="419"/>
      <c r="N61" s="421"/>
      <c r="O61" s="448"/>
      <c r="P61" s="449">
        <f>SUM(Q61:U61)</f>
        <v>10</v>
      </c>
      <c r="Q61" s="532">
        <v>6</v>
      </c>
      <c r="R61" s="530">
        <v>2</v>
      </c>
      <c r="S61" s="871" t="s">
        <v>110</v>
      </c>
      <c r="T61" s="872"/>
      <c r="U61" s="533">
        <v>2</v>
      </c>
      <c r="V61" s="450" t="s">
        <v>44</v>
      </c>
      <c r="W61" s="443"/>
      <c r="X61" s="734">
        <v>2</v>
      </c>
    </row>
    <row r="62" spans="1:24" s="10" customFormat="1" ht="15" customHeight="1" thickBot="1" x14ac:dyDescent="0.3">
      <c r="A62" s="762" t="s">
        <v>294</v>
      </c>
      <c r="B62" s="410" t="s">
        <v>295</v>
      </c>
      <c r="C62" s="411" t="s">
        <v>27</v>
      </c>
      <c r="D62" s="467" t="s">
        <v>43</v>
      </c>
      <c r="E62" s="529">
        <f>G62+P62</f>
        <v>20</v>
      </c>
      <c r="F62" s="468">
        <f>O62+X62</f>
        <v>2</v>
      </c>
      <c r="G62" s="720">
        <f>SUM(H62:L62)</f>
        <v>10</v>
      </c>
      <c r="H62" s="315">
        <v>6</v>
      </c>
      <c r="I62" s="316">
        <v>4</v>
      </c>
      <c r="J62" s="955" t="s">
        <v>110</v>
      </c>
      <c r="K62" s="956"/>
      <c r="L62" s="414"/>
      <c r="M62" s="415"/>
      <c r="N62" s="416"/>
      <c r="O62" s="417"/>
      <c r="P62" s="446">
        <f>SUM(Q62:U62)+W62</f>
        <v>10</v>
      </c>
      <c r="Q62" s="534">
        <v>4</v>
      </c>
      <c r="R62" s="535">
        <v>4</v>
      </c>
      <c r="S62" s="869" t="s">
        <v>110</v>
      </c>
      <c r="T62" s="870"/>
      <c r="U62" s="536">
        <v>2</v>
      </c>
      <c r="V62" s="447" t="s">
        <v>44</v>
      </c>
      <c r="W62" s="445"/>
      <c r="X62" s="732">
        <v>2</v>
      </c>
    </row>
    <row r="63" spans="1:24" s="10" customFormat="1" ht="15" customHeight="1" thickBot="1" x14ac:dyDescent="0.3">
      <c r="A63" s="1092"/>
      <c r="B63" s="1092"/>
      <c r="C63" s="1092"/>
      <c r="D63" s="1092"/>
      <c r="E63" s="1092"/>
      <c r="F63" s="1092"/>
      <c r="G63" s="1092"/>
      <c r="H63" s="1092"/>
      <c r="I63" s="1092"/>
      <c r="J63" s="1092"/>
      <c r="K63" s="1092"/>
      <c r="L63" s="1092"/>
      <c r="M63" s="1092"/>
      <c r="N63" s="1092"/>
      <c r="O63" s="1092"/>
      <c r="P63" s="1092"/>
      <c r="Q63" s="1092"/>
      <c r="R63" s="1092"/>
      <c r="S63" s="1092"/>
      <c r="T63" s="1092"/>
      <c r="U63" s="1092"/>
      <c r="V63" s="1092"/>
      <c r="W63" s="1092"/>
      <c r="X63" s="1093"/>
    </row>
    <row r="64" spans="1:24" s="10" customFormat="1" ht="15" customHeight="1" x14ac:dyDescent="0.25">
      <c r="A64" s="810"/>
      <c r="B64" s="811"/>
      <c r="C64" s="811"/>
      <c r="D64" s="811"/>
      <c r="E64" s="811"/>
      <c r="F64" s="811"/>
      <c r="G64" s="811"/>
      <c r="H64" s="811"/>
      <c r="I64" s="811"/>
      <c r="J64" s="811"/>
      <c r="K64" s="811"/>
      <c r="L64" s="811"/>
      <c r="M64" s="811"/>
      <c r="N64" s="811"/>
      <c r="O64" s="811"/>
      <c r="P64" s="811"/>
      <c r="Q64" s="811"/>
      <c r="R64" s="811"/>
      <c r="S64" s="811"/>
      <c r="T64" s="811"/>
      <c r="U64" s="811"/>
      <c r="V64" s="811"/>
      <c r="W64" s="811"/>
      <c r="X64" s="812"/>
    </row>
    <row r="65" spans="1:24" s="10" customFormat="1" ht="15" customHeight="1" x14ac:dyDescent="0.25">
      <c r="A65" s="813"/>
      <c r="B65" s="814"/>
      <c r="C65" s="814"/>
      <c r="D65" s="814"/>
      <c r="E65" s="814"/>
      <c r="F65" s="814"/>
      <c r="G65" s="814"/>
      <c r="H65" s="814"/>
      <c r="I65" s="814"/>
      <c r="J65" s="814"/>
      <c r="K65" s="814"/>
      <c r="L65" s="814"/>
      <c r="M65" s="814"/>
      <c r="N65" s="814"/>
      <c r="O65" s="814"/>
      <c r="P65" s="814"/>
      <c r="Q65" s="814"/>
      <c r="R65" s="814"/>
      <c r="S65" s="814"/>
      <c r="T65" s="814"/>
      <c r="U65" s="814"/>
      <c r="V65" s="814"/>
      <c r="W65" s="814"/>
      <c r="X65" s="815"/>
    </row>
    <row r="66" spans="1:24" s="10" customFormat="1" ht="15" customHeight="1" x14ac:dyDescent="0.25">
      <c r="A66" s="813"/>
      <c r="B66" s="814"/>
      <c r="C66" s="814"/>
      <c r="D66" s="814"/>
      <c r="E66" s="814"/>
      <c r="F66" s="814"/>
      <c r="G66" s="814"/>
      <c r="H66" s="814"/>
      <c r="I66" s="814"/>
      <c r="J66" s="814"/>
      <c r="K66" s="814"/>
      <c r="L66" s="814"/>
      <c r="M66" s="814"/>
      <c r="N66" s="814"/>
      <c r="O66" s="814"/>
      <c r="P66" s="814"/>
      <c r="Q66" s="814"/>
      <c r="R66" s="814"/>
      <c r="S66" s="814"/>
      <c r="T66" s="814"/>
      <c r="U66" s="814"/>
      <c r="V66" s="814"/>
      <c r="W66" s="814"/>
      <c r="X66" s="815"/>
    </row>
    <row r="67" spans="1:24" s="10" customFormat="1" ht="15" customHeight="1" x14ac:dyDescent="0.25">
      <c r="A67" s="813"/>
      <c r="B67" s="814"/>
      <c r="C67" s="814"/>
      <c r="D67" s="814"/>
      <c r="E67" s="814"/>
      <c r="F67" s="814"/>
      <c r="G67" s="814"/>
      <c r="H67" s="814"/>
      <c r="I67" s="814"/>
      <c r="J67" s="814"/>
      <c r="K67" s="814"/>
      <c r="L67" s="814"/>
      <c r="M67" s="814"/>
      <c r="N67" s="814"/>
      <c r="O67" s="814"/>
      <c r="P67" s="814"/>
      <c r="Q67" s="814"/>
      <c r="R67" s="814"/>
      <c r="S67" s="814"/>
      <c r="T67" s="814"/>
      <c r="U67" s="814"/>
      <c r="V67" s="814"/>
      <c r="W67" s="814"/>
      <c r="X67" s="815"/>
    </row>
    <row r="68" spans="1:24" s="10" customFormat="1" ht="15" customHeight="1" x14ac:dyDescent="0.25">
      <c r="A68" s="813"/>
      <c r="B68" s="814"/>
      <c r="C68" s="814"/>
      <c r="D68" s="814"/>
      <c r="E68" s="814"/>
      <c r="F68" s="814"/>
      <c r="G68" s="814"/>
      <c r="H68" s="814"/>
      <c r="I68" s="814"/>
      <c r="J68" s="814"/>
      <c r="K68" s="814"/>
      <c r="L68" s="814"/>
      <c r="M68" s="814"/>
      <c r="N68" s="814"/>
      <c r="O68" s="814"/>
      <c r="P68" s="814"/>
      <c r="Q68" s="814"/>
      <c r="R68" s="814"/>
      <c r="S68" s="814"/>
      <c r="T68" s="814"/>
      <c r="U68" s="814"/>
      <c r="V68" s="814"/>
      <c r="W68" s="814"/>
      <c r="X68" s="815"/>
    </row>
    <row r="69" spans="1:24" s="10" customFormat="1" ht="15" customHeight="1" thickBot="1" x14ac:dyDescent="0.3">
      <c r="A69" s="816"/>
      <c r="B69" s="817"/>
      <c r="C69" s="817"/>
      <c r="D69" s="817"/>
      <c r="E69" s="817"/>
      <c r="F69" s="817"/>
      <c r="G69" s="817"/>
      <c r="H69" s="817"/>
      <c r="I69" s="817"/>
      <c r="J69" s="817"/>
      <c r="K69" s="817"/>
      <c r="L69" s="817"/>
      <c r="M69" s="817"/>
      <c r="N69" s="817"/>
      <c r="O69" s="817"/>
      <c r="P69" s="817"/>
      <c r="Q69" s="817"/>
      <c r="R69" s="817"/>
      <c r="S69" s="817"/>
      <c r="T69" s="817"/>
      <c r="U69" s="817"/>
      <c r="V69" s="817"/>
      <c r="W69" s="817"/>
      <c r="X69" s="818"/>
    </row>
    <row r="70" spans="1:24" s="10" customFormat="1" ht="21.75" customHeight="1" thickBot="1" x14ac:dyDescent="0.3">
      <c r="A70" s="879" t="s">
        <v>296</v>
      </c>
      <c r="B70" s="880"/>
      <c r="C70" s="880"/>
      <c r="D70" s="880"/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80"/>
      <c r="S70" s="880"/>
      <c r="T70" s="880"/>
      <c r="U70" s="880"/>
      <c r="V70" s="880"/>
      <c r="W70" s="880"/>
      <c r="X70" s="1054"/>
    </row>
    <row r="71" spans="1:24" s="10" customFormat="1" ht="15.75" customHeight="1" thickBot="1" x14ac:dyDescent="0.3">
      <c r="A71" s="884"/>
      <c r="B71" s="885"/>
      <c r="C71" s="885"/>
      <c r="D71" s="885"/>
      <c r="E71" s="885"/>
      <c r="F71" s="885"/>
      <c r="G71" s="885"/>
      <c r="H71" s="885"/>
      <c r="I71" s="885"/>
      <c r="J71" s="885"/>
      <c r="K71" s="885"/>
      <c r="L71" s="885"/>
      <c r="M71" s="885"/>
      <c r="N71" s="885"/>
      <c r="O71" s="885"/>
      <c r="P71" s="885"/>
      <c r="Q71" s="885"/>
      <c r="R71" s="885"/>
      <c r="S71" s="885"/>
      <c r="T71" s="885"/>
      <c r="U71" s="885"/>
      <c r="V71" s="885"/>
      <c r="W71" s="885"/>
      <c r="X71" s="1055"/>
    </row>
    <row r="72" spans="1:24" s="10" customFormat="1" ht="21" customHeight="1" thickBot="1" x14ac:dyDescent="0.3">
      <c r="A72" s="1056" t="s">
        <v>297</v>
      </c>
      <c r="B72" s="1057"/>
      <c r="C72" s="1057"/>
      <c r="D72" s="1057"/>
      <c r="E72" s="1057"/>
      <c r="F72" s="1057"/>
      <c r="G72" s="1057"/>
      <c r="H72" s="1057"/>
      <c r="I72" s="1057"/>
      <c r="J72" s="1057"/>
      <c r="K72" s="1057"/>
      <c r="L72" s="1057"/>
      <c r="M72" s="1057"/>
      <c r="N72" s="1057"/>
      <c r="O72" s="1057"/>
      <c r="P72" s="1057"/>
      <c r="Q72" s="1057"/>
      <c r="R72" s="1057"/>
      <c r="S72" s="1057"/>
      <c r="T72" s="1057"/>
      <c r="U72" s="1057"/>
      <c r="V72" s="1057"/>
      <c r="W72" s="1057"/>
      <c r="X72" s="1058"/>
    </row>
    <row r="73" spans="1:24" s="10" customFormat="1" ht="43.5" customHeight="1" thickBot="1" x14ac:dyDescent="0.3">
      <c r="A73" s="766" t="s">
        <v>298</v>
      </c>
      <c r="B73" s="648" t="s">
        <v>299</v>
      </c>
      <c r="C73" s="114" t="s">
        <v>27</v>
      </c>
      <c r="D73" s="120" t="s">
        <v>38</v>
      </c>
      <c r="E73" s="289">
        <f>G73+P73</f>
        <v>40</v>
      </c>
      <c r="F73" s="124">
        <v>4</v>
      </c>
      <c r="G73" s="723">
        <f>SUM(H73:L73)+N73</f>
        <v>0</v>
      </c>
      <c r="H73" s="141"/>
      <c r="I73" s="142"/>
      <c r="J73" s="142"/>
      <c r="K73" s="142"/>
      <c r="L73" s="143"/>
      <c r="M73" s="141"/>
      <c r="N73" s="143"/>
      <c r="O73" s="144"/>
      <c r="P73" s="170">
        <f>SUM(Q73:U73)+W73</f>
        <v>40</v>
      </c>
      <c r="Q73" s="155"/>
      <c r="R73" s="156">
        <v>39.5</v>
      </c>
      <c r="S73" s="1084" t="s">
        <v>300</v>
      </c>
      <c r="T73" s="1053"/>
      <c r="U73" s="157"/>
      <c r="V73" s="155" t="s">
        <v>39</v>
      </c>
      <c r="W73" s="157">
        <v>0.5</v>
      </c>
      <c r="X73" s="736">
        <v>2</v>
      </c>
    </row>
    <row r="74" spans="1:24" s="10" customFormat="1" ht="15" customHeight="1" x14ac:dyDescent="0.25">
      <c r="A74" s="758"/>
      <c r="B74" s="295" t="s">
        <v>301</v>
      </c>
      <c r="C74" s="297"/>
      <c r="D74" s="540"/>
      <c r="E74" s="297"/>
      <c r="F74" s="298"/>
      <c r="G74" s="426"/>
      <c r="H74" s="422"/>
      <c r="I74" s="423"/>
      <c r="J74" s="423"/>
      <c r="K74" s="423"/>
      <c r="L74" s="424"/>
      <c r="M74" s="422"/>
      <c r="N74" s="424"/>
      <c r="O74" s="425"/>
      <c r="P74" s="459"/>
      <c r="Q74" s="422"/>
      <c r="R74" s="423"/>
      <c r="S74" s="854"/>
      <c r="T74" s="855"/>
      <c r="U74" s="854"/>
      <c r="V74" s="422"/>
      <c r="W74" s="854"/>
      <c r="X74" s="737"/>
    </row>
    <row r="75" spans="1:24" s="10" customFormat="1" ht="15" customHeight="1" x14ac:dyDescent="0.25">
      <c r="A75" s="780" t="s">
        <v>302</v>
      </c>
      <c r="B75" s="300" t="s">
        <v>303</v>
      </c>
      <c r="C75" s="352" t="s">
        <v>27</v>
      </c>
      <c r="D75" s="301" t="s">
        <v>43</v>
      </c>
      <c r="E75" s="302">
        <f>G75+P75</f>
        <v>20</v>
      </c>
      <c r="F75" s="303">
        <f>O75+X75</f>
        <v>2</v>
      </c>
      <c r="G75" s="717">
        <f>SUM(H75:L75)</f>
        <v>0</v>
      </c>
      <c r="H75" s="438"/>
      <c r="I75" s="409"/>
      <c r="J75" s="409"/>
      <c r="K75" s="409"/>
      <c r="L75" s="439"/>
      <c r="M75" s="438"/>
      <c r="N75" s="439"/>
      <c r="O75" s="440"/>
      <c r="P75" s="531">
        <f>SUM(Q75:U75)</f>
        <v>20</v>
      </c>
      <c r="Q75" s="532">
        <v>6</v>
      </c>
      <c r="R75" s="530">
        <v>12</v>
      </c>
      <c r="S75" s="1072"/>
      <c r="T75" s="1073"/>
      <c r="U75" s="863">
        <v>2</v>
      </c>
      <c r="V75" s="532" t="s">
        <v>44</v>
      </c>
      <c r="W75" s="442"/>
      <c r="X75" s="738">
        <v>2</v>
      </c>
    </row>
    <row r="76" spans="1:24" s="10" customFormat="1" ht="15" customHeight="1" x14ac:dyDescent="0.25">
      <c r="A76" s="780" t="s">
        <v>304</v>
      </c>
      <c r="B76" s="395" t="s">
        <v>305</v>
      </c>
      <c r="C76" s="352" t="s">
        <v>27</v>
      </c>
      <c r="D76" s="301" t="s">
        <v>43</v>
      </c>
      <c r="E76" s="302">
        <f>G76+P76</f>
        <v>20</v>
      </c>
      <c r="F76" s="303">
        <f>O76+X76</f>
        <v>2</v>
      </c>
      <c r="G76" s="717">
        <f>SUM(H76:L76)</f>
        <v>0</v>
      </c>
      <c r="H76" s="438"/>
      <c r="I76" s="409"/>
      <c r="J76" s="409"/>
      <c r="K76" s="409"/>
      <c r="L76" s="439"/>
      <c r="M76" s="438"/>
      <c r="N76" s="439"/>
      <c r="O76" s="440"/>
      <c r="P76" s="531">
        <f>SUM(Q76:U76)</f>
        <v>20</v>
      </c>
      <c r="Q76" s="532">
        <v>6</v>
      </c>
      <c r="R76" s="530">
        <v>12</v>
      </c>
      <c r="S76" s="1072"/>
      <c r="T76" s="1073"/>
      <c r="U76" s="863">
        <v>2</v>
      </c>
      <c r="V76" s="532" t="s">
        <v>44</v>
      </c>
      <c r="W76" s="442"/>
      <c r="X76" s="738">
        <v>2</v>
      </c>
    </row>
    <row r="77" spans="1:24" s="10" customFormat="1" ht="15" customHeight="1" thickBot="1" x14ac:dyDescent="0.3">
      <c r="A77" s="823" t="s">
        <v>306</v>
      </c>
      <c r="B77" s="649" t="s">
        <v>307</v>
      </c>
      <c r="C77" s="411" t="s">
        <v>27</v>
      </c>
      <c r="D77" s="467" t="s">
        <v>43</v>
      </c>
      <c r="E77" s="529">
        <f>G77+P77</f>
        <v>20</v>
      </c>
      <c r="F77" s="468">
        <f>O77+X77</f>
        <v>2</v>
      </c>
      <c r="G77" s="720">
        <f>SUM(H77:L77)</f>
        <v>0</v>
      </c>
      <c r="H77" s="412"/>
      <c r="I77" s="413"/>
      <c r="J77" s="413"/>
      <c r="K77" s="413"/>
      <c r="L77" s="414"/>
      <c r="M77" s="412"/>
      <c r="N77" s="414"/>
      <c r="O77" s="441"/>
      <c r="P77" s="538">
        <f>SUM(Q77:U77)+W77</f>
        <v>20</v>
      </c>
      <c r="Q77" s="534">
        <v>6</v>
      </c>
      <c r="R77" s="535">
        <v>12</v>
      </c>
      <c r="S77" s="1082"/>
      <c r="T77" s="1083"/>
      <c r="U77" s="864">
        <v>2</v>
      </c>
      <c r="V77" s="534" t="s">
        <v>44</v>
      </c>
      <c r="W77" s="444"/>
      <c r="X77" s="739">
        <v>2</v>
      </c>
    </row>
    <row r="78" spans="1:24" s="10" customFormat="1" ht="15" customHeight="1" thickBot="1" x14ac:dyDescent="0.3">
      <c r="A78" s="1064"/>
      <c r="B78" s="1065"/>
      <c r="C78" s="1065"/>
      <c r="D78" s="1065"/>
      <c r="E78" s="1065"/>
      <c r="F78" s="1065"/>
      <c r="G78" s="1065"/>
      <c r="H78" s="1065"/>
      <c r="I78" s="1065"/>
      <c r="J78" s="1065"/>
      <c r="K78" s="1065"/>
      <c r="L78" s="1065"/>
      <c r="M78" s="1065"/>
      <c r="N78" s="1065"/>
      <c r="O78" s="1065"/>
      <c r="P78" s="1065"/>
      <c r="Q78" s="1065"/>
      <c r="R78" s="1065"/>
      <c r="S78" s="1065"/>
      <c r="T78" s="1065"/>
      <c r="U78" s="1065"/>
      <c r="V78" s="1065"/>
      <c r="W78" s="1065"/>
      <c r="X78" s="1066"/>
    </row>
    <row r="79" spans="1:24" s="10" customFormat="1" ht="15" customHeight="1" thickBot="1" x14ac:dyDescent="0.3">
      <c r="A79" s="435"/>
      <c r="B79" s="394"/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851"/>
      <c r="Q79" s="851"/>
      <c r="R79" s="851"/>
      <c r="S79" s="851"/>
      <c r="T79" s="851"/>
      <c r="U79" s="851"/>
      <c r="V79" s="851"/>
      <c r="W79" s="851"/>
      <c r="X79" s="861"/>
    </row>
    <row r="80" spans="1:24" s="10" customFormat="1" ht="21.75" customHeight="1" thickBot="1" x14ac:dyDescent="0.3">
      <c r="A80" s="1056" t="s">
        <v>308</v>
      </c>
      <c r="B80" s="1057"/>
      <c r="C80" s="1057"/>
      <c r="D80" s="1057"/>
      <c r="E80" s="1057"/>
      <c r="F80" s="1057"/>
      <c r="G80" s="1057"/>
      <c r="H80" s="1057"/>
      <c r="I80" s="1057"/>
      <c r="J80" s="1057"/>
      <c r="K80" s="1057"/>
      <c r="L80" s="1057"/>
      <c r="M80" s="1057"/>
      <c r="N80" s="1057"/>
      <c r="O80" s="1057"/>
      <c r="P80" s="1057"/>
      <c r="Q80" s="1057"/>
      <c r="R80" s="1057"/>
      <c r="S80" s="1057"/>
      <c r="T80" s="1057"/>
      <c r="U80" s="1057"/>
      <c r="V80" s="1057"/>
      <c r="W80" s="1057"/>
      <c r="X80" s="1058"/>
    </row>
    <row r="81" spans="1:24" s="10" customFormat="1" ht="33" customHeight="1" thickBot="1" x14ac:dyDescent="0.3">
      <c r="A81" s="766" t="s">
        <v>309</v>
      </c>
      <c r="B81" s="648" t="s">
        <v>310</v>
      </c>
      <c r="C81" s="114" t="s">
        <v>27</v>
      </c>
      <c r="D81" s="120" t="s">
        <v>38</v>
      </c>
      <c r="E81" s="289">
        <f>G81+P81</f>
        <v>40</v>
      </c>
      <c r="F81" s="124">
        <v>4</v>
      </c>
      <c r="G81" s="723"/>
      <c r="H81" s="689"/>
      <c r="I81" s="142"/>
      <c r="J81" s="142"/>
      <c r="K81" s="142"/>
      <c r="L81" s="143"/>
      <c r="M81" s="141"/>
      <c r="N81" s="143"/>
      <c r="O81" s="144"/>
      <c r="P81" s="170">
        <f>SUM(Q81:U81)+W81</f>
        <v>40</v>
      </c>
      <c r="Q81" s="155"/>
      <c r="R81" s="156">
        <v>39.5</v>
      </c>
      <c r="S81" s="1052" t="s">
        <v>29</v>
      </c>
      <c r="T81" s="1053"/>
      <c r="U81" s="157"/>
      <c r="V81" s="155" t="s">
        <v>39</v>
      </c>
      <c r="W81" s="157">
        <v>0.5</v>
      </c>
      <c r="X81" s="736">
        <v>2</v>
      </c>
    </row>
    <row r="82" spans="1:24" s="10" customFormat="1" ht="15" customHeight="1" x14ac:dyDescent="0.25">
      <c r="A82" s="758"/>
      <c r="B82" s="295" t="s">
        <v>311</v>
      </c>
      <c r="C82" s="297"/>
      <c r="D82" s="540"/>
      <c r="E82" s="297"/>
      <c r="F82" s="298"/>
      <c r="G82" s="426"/>
      <c r="H82" s="855"/>
      <c r="I82" s="423"/>
      <c r="J82" s="423"/>
      <c r="K82" s="423"/>
      <c r="L82" s="424"/>
      <c r="M82" s="422"/>
      <c r="N82" s="424"/>
      <c r="O82" s="425"/>
      <c r="P82" s="426"/>
      <c r="Q82" s="422"/>
      <c r="R82" s="423"/>
      <c r="S82" s="423"/>
      <c r="T82" s="423"/>
      <c r="U82" s="424"/>
      <c r="V82" s="422"/>
      <c r="W82" s="424"/>
      <c r="X82" s="425"/>
    </row>
    <row r="83" spans="1:24" s="10" customFormat="1" ht="15" customHeight="1" x14ac:dyDescent="0.25">
      <c r="A83" s="780" t="s">
        <v>312</v>
      </c>
      <c r="B83" s="300" t="s">
        <v>313</v>
      </c>
      <c r="C83" s="352" t="s">
        <v>27</v>
      </c>
      <c r="D83" s="301" t="s">
        <v>43</v>
      </c>
      <c r="E83" s="302">
        <f>G83+P83</f>
        <v>20</v>
      </c>
      <c r="F83" s="303">
        <f>O83+X83</f>
        <v>2</v>
      </c>
      <c r="G83" s="717">
        <f>SUM(H83:L83)</f>
        <v>0</v>
      </c>
      <c r="H83" s="690"/>
      <c r="I83" s="409"/>
      <c r="J83" s="409"/>
      <c r="K83" s="409"/>
      <c r="L83" s="439"/>
      <c r="M83" s="438"/>
      <c r="N83" s="439"/>
      <c r="O83" s="440"/>
      <c r="P83" s="449">
        <f>SUM(Q83:U83)</f>
        <v>20</v>
      </c>
      <c r="Q83" s="532">
        <v>6</v>
      </c>
      <c r="R83" s="530">
        <v>12</v>
      </c>
      <c r="S83" s="871" t="s">
        <v>29</v>
      </c>
      <c r="T83" s="872"/>
      <c r="U83" s="533">
        <v>2</v>
      </c>
      <c r="V83" s="532" t="s">
        <v>44</v>
      </c>
      <c r="W83" s="443"/>
      <c r="X83" s="740">
        <v>2</v>
      </c>
    </row>
    <row r="84" spans="1:24" s="10" customFormat="1" ht="15" customHeight="1" x14ac:dyDescent="0.25">
      <c r="A84" s="780" t="s">
        <v>314</v>
      </c>
      <c r="B84" s="652" t="s">
        <v>315</v>
      </c>
      <c r="C84" s="352" t="s">
        <v>27</v>
      </c>
      <c r="D84" s="301" t="s">
        <v>43</v>
      </c>
      <c r="E84" s="302">
        <f>G84+P84</f>
        <v>20</v>
      </c>
      <c r="F84" s="303">
        <f>O84+X84</f>
        <v>2</v>
      </c>
      <c r="G84" s="717">
        <f>SUM(H84:L84)</f>
        <v>0</v>
      </c>
      <c r="H84" s="690"/>
      <c r="I84" s="409"/>
      <c r="J84" s="409"/>
      <c r="K84" s="409"/>
      <c r="L84" s="439"/>
      <c r="M84" s="438"/>
      <c r="N84" s="439"/>
      <c r="O84" s="440"/>
      <c r="P84" s="449">
        <f>SUM(Q84:U84)</f>
        <v>20</v>
      </c>
      <c r="Q84" s="532">
        <v>6</v>
      </c>
      <c r="R84" s="530">
        <v>12</v>
      </c>
      <c r="S84" s="871" t="s">
        <v>29</v>
      </c>
      <c r="T84" s="872"/>
      <c r="U84" s="533">
        <v>2</v>
      </c>
      <c r="V84" s="532" t="s">
        <v>44</v>
      </c>
      <c r="W84" s="443"/>
      <c r="X84" s="740">
        <v>2</v>
      </c>
    </row>
    <row r="85" spans="1:24" s="10" customFormat="1" ht="15" customHeight="1" thickBot="1" x14ac:dyDescent="0.3">
      <c r="A85" s="762" t="s">
        <v>316</v>
      </c>
      <c r="B85" s="651" t="s">
        <v>317</v>
      </c>
      <c r="C85" s="411" t="s">
        <v>27</v>
      </c>
      <c r="D85" s="467" t="s">
        <v>43</v>
      </c>
      <c r="E85" s="529">
        <f>G85+P85</f>
        <v>20</v>
      </c>
      <c r="F85" s="468">
        <f>O85+X85</f>
        <v>2</v>
      </c>
      <c r="G85" s="720">
        <f>SUM(H85:L85)</f>
        <v>0</v>
      </c>
      <c r="H85" s="691"/>
      <c r="I85" s="413"/>
      <c r="J85" s="413"/>
      <c r="K85" s="413"/>
      <c r="L85" s="414"/>
      <c r="M85" s="412"/>
      <c r="N85" s="414"/>
      <c r="O85" s="441"/>
      <c r="P85" s="446">
        <f>SUM(Q85:U85)+W85</f>
        <v>20</v>
      </c>
      <c r="Q85" s="534">
        <v>6</v>
      </c>
      <c r="R85" s="535">
        <v>12</v>
      </c>
      <c r="S85" s="535"/>
      <c r="T85" s="535"/>
      <c r="U85" s="536">
        <v>2</v>
      </c>
      <c r="V85" s="534" t="s">
        <v>44</v>
      </c>
      <c r="W85" s="445"/>
      <c r="X85" s="741">
        <v>2</v>
      </c>
    </row>
    <row r="86" spans="1:24" s="10" customFormat="1" ht="15" customHeight="1" thickBot="1" x14ac:dyDescent="0.3">
      <c r="A86" s="1094"/>
      <c r="B86" s="1092"/>
      <c r="C86" s="1092"/>
      <c r="D86" s="1092"/>
      <c r="E86" s="1092"/>
      <c r="F86" s="1092"/>
      <c r="G86" s="1092"/>
      <c r="H86" s="1092"/>
      <c r="I86" s="1092"/>
      <c r="J86" s="1092"/>
      <c r="K86" s="1092"/>
      <c r="L86" s="1092"/>
      <c r="M86" s="1092"/>
      <c r="N86" s="1092"/>
      <c r="O86" s="1092"/>
      <c r="P86" s="1092"/>
      <c r="Q86" s="1092"/>
      <c r="R86" s="1092"/>
      <c r="S86" s="1092"/>
      <c r="T86" s="1092"/>
      <c r="U86" s="1092"/>
      <c r="V86" s="1092"/>
      <c r="W86" s="1092"/>
      <c r="X86" s="1093"/>
    </row>
    <row r="87" spans="1:24" s="10" customFormat="1" ht="15" customHeight="1" thickBot="1" x14ac:dyDescent="0.3">
      <c r="A87" s="884"/>
      <c r="B87" s="885"/>
      <c r="C87" s="885"/>
      <c r="D87" s="885"/>
      <c r="E87" s="885"/>
      <c r="F87" s="885"/>
      <c r="G87" s="885"/>
      <c r="H87" s="885"/>
      <c r="I87" s="885"/>
      <c r="J87" s="885"/>
      <c r="K87" s="885"/>
      <c r="L87" s="885"/>
      <c r="M87" s="885"/>
      <c r="N87" s="885"/>
      <c r="O87" s="885"/>
      <c r="P87" s="885"/>
      <c r="Q87" s="885"/>
      <c r="R87" s="885"/>
      <c r="S87" s="885"/>
      <c r="T87" s="885"/>
      <c r="U87" s="885"/>
      <c r="V87" s="885"/>
      <c r="W87" s="885"/>
      <c r="X87" s="1055"/>
    </row>
    <row r="88" spans="1:24" s="10" customFormat="1" ht="21.75" customHeight="1" thickBot="1" x14ac:dyDescent="0.3">
      <c r="A88" s="879" t="s">
        <v>318</v>
      </c>
      <c r="B88" s="880"/>
      <c r="C88" s="880"/>
      <c r="D88" s="880"/>
      <c r="E88" s="880"/>
      <c r="F88" s="880"/>
      <c r="G88" s="880"/>
      <c r="H88" s="880"/>
      <c r="I88" s="880"/>
      <c r="J88" s="880"/>
      <c r="K88" s="880"/>
      <c r="L88" s="880"/>
      <c r="M88" s="880"/>
      <c r="N88" s="880"/>
      <c r="O88" s="880"/>
      <c r="P88" s="880"/>
      <c r="Q88" s="880"/>
      <c r="R88" s="880"/>
      <c r="S88" s="880"/>
      <c r="T88" s="880"/>
      <c r="U88" s="880"/>
      <c r="V88" s="880"/>
      <c r="W88" s="880"/>
      <c r="X88" s="1054"/>
    </row>
    <row r="89" spans="1:24" s="10" customFormat="1" ht="15" customHeight="1" thickBot="1" x14ac:dyDescent="0.3">
      <c r="A89" s="1069"/>
      <c r="B89" s="1070"/>
      <c r="C89" s="1070"/>
      <c r="D89" s="1070"/>
      <c r="E89" s="1070"/>
      <c r="F89" s="1070"/>
      <c r="G89" s="1070"/>
      <c r="H89" s="1070"/>
      <c r="I89" s="1070"/>
      <c r="J89" s="1070"/>
      <c r="K89" s="1070"/>
      <c r="L89" s="1070"/>
      <c r="M89" s="1070"/>
      <c r="N89" s="1070"/>
      <c r="O89" s="1070"/>
      <c r="P89" s="1070"/>
      <c r="Q89" s="1070"/>
      <c r="R89" s="1070"/>
      <c r="S89" s="1070"/>
      <c r="T89" s="1070"/>
      <c r="U89" s="1070"/>
      <c r="V89" s="1070"/>
      <c r="W89" s="1070"/>
      <c r="X89" s="1071"/>
    </row>
    <row r="90" spans="1:24" s="10" customFormat="1" ht="16.5" customHeight="1" x14ac:dyDescent="0.25">
      <c r="A90" s="436"/>
      <c r="B90" s="462" t="s">
        <v>319</v>
      </c>
      <c r="C90" s="437"/>
      <c r="D90" s="437"/>
      <c r="E90" s="437"/>
      <c r="F90" s="437"/>
      <c r="G90" s="437"/>
      <c r="H90" s="437"/>
      <c r="I90" s="437"/>
      <c r="J90" s="437"/>
      <c r="K90" s="437"/>
      <c r="L90" s="437"/>
      <c r="M90" s="437"/>
      <c r="N90" s="437"/>
      <c r="O90" s="437"/>
      <c r="P90" s="437"/>
      <c r="Q90" s="437"/>
      <c r="R90" s="437"/>
      <c r="S90" s="437"/>
      <c r="T90" s="437"/>
      <c r="U90" s="437"/>
      <c r="V90" s="437"/>
      <c r="W90" s="437"/>
      <c r="X90" s="742"/>
    </row>
    <row r="91" spans="1:24" s="10" customFormat="1" ht="15" customHeight="1" x14ac:dyDescent="0.25">
      <c r="A91" s="765" t="s">
        <v>320</v>
      </c>
      <c r="B91" s="463" t="s">
        <v>321</v>
      </c>
      <c r="C91" s="301" t="s">
        <v>27</v>
      </c>
      <c r="D91" s="301" t="s">
        <v>119</v>
      </c>
      <c r="E91" s="302">
        <v>20</v>
      </c>
      <c r="F91" s="303">
        <v>2</v>
      </c>
      <c r="G91" s="725"/>
      <c r="H91" s="848"/>
      <c r="I91" s="306"/>
      <c r="J91" s="306"/>
      <c r="K91" s="306"/>
      <c r="L91" s="307"/>
      <c r="M91" s="305"/>
      <c r="N91" s="307"/>
      <c r="O91" s="308"/>
      <c r="P91" s="309">
        <v>20</v>
      </c>
      <c r="Q91" s="310">
        <v>6</v>
      </c>
      <c r="R91" s="311">
        <v>14</v>
      </c>
      <c r="S91" s="311"/>
      <c r="T91" s="311"/>
      <c r="U91" s="312"/>
      <c r="V91" s="310" t="s">
        <v>44</v>
      </c>
      <c r="W91" s="312"/>
      <c r="X91" s="734">
        <v>2</v>
      </c>
    </row>
    <row r="92" spans="1:24" s="10" customFormat="1" ht="15" customHeight="1" thickBot="1" x14ac:dyDescent="0.3">
      <c r="A92" s="820" t="s">
        <v>322</v>
      </c>
      <c r="B92" s="466" t="s">
        <v>323</v>
      </c>
      <c r="C92" s="467" t="s">
        <v>27</v>
      </c>
      <c r="D92" s="467" t="s">
        <v>119</v>
      </c>
      <c r="E92" s="529">
        <v>20</v>
      </c>
      <c r="F92" s="468">
        <v>2</v>
      </c>
      <c r="G92" s="718"/>
      <c r="H92" s="853"/>
      <c r="I92" s="316"/>
      <c r="J92" s="316"/>
      <c r="K92" s="316"/>
      <c r="L92" s="317"/>
      <c r="M92" s="315"/>
      <c r="N92" s="317"/>
      <c r="O92" s="318"/>
      <c r="P92" s="539">
        <v>20</v>
      </c>
      <c r="Q92" s="172">
        <v>6</v>
      </c>
      <c r="R92" s="173">
        <v>14</v>
      </c>
      <c r="S92" s="173"/>
      <c r="T92" s="173"/>
      <c r="U92" s="181"/>
      <c r="V92" s="172" t="s">
        <v>44</v>
      </c>
      <c r="W92" s="181"/>
      <c r="X92" s="732">
        <v>2</v>
      </c>
    </row>
    <row r="93" spans="1:24" s="10" customFormat="1" ht="15" customHeight="1" thickBot="1" x14ac:dyDescent="0.3">
      <c r="A93" s="33"/>
      <c r="B93" s="60"/>
      <c r="C93" s="34"/>
      <c r="D93" s="34"/>
      <c r="E93" s="267"/>
      <c r="F93" s="579"/>
      <c r="G93" s="39"/>
      <c r="H93" s="692"/>
      <c r="I93" s="44"/>
      <c r="J93" s="44"/>
      <c r="K93" s="44"/>
      <c r="L93" s="38"/>
      <c r="M93" s="37"/>
      <c r="N93" s="38"/>
      <c r="O93" s="49"/>
      <c r="P93" s="62"/>
      <c r="Q93" s="37"/>
      <c r="R93" s="44"/>
      <c r="S93" s="44"/>
      <c r="T93" s="44"/>
      <c r="U93" s="38"/>
      <c r="V93" s="37"/>
      <c r="W93" s="38"/>
      <c r="X93" s="49"/>
    </row>
    <row r="94" spans="1:24" s="10" customFormat="1" ht="15" customHeight="1" x14ac:dyDescent="0.25">
      <c r="A94" s="469"/>
      <c r="B94" s="471" t="s">
        <v>324</v>
      </c>
      <c r="C94" s="383"/>
      <c r="D94" s="383"/>
      <c r="E94" s="383"/>
      <c r="F94" s="470"/>
      <c r="G94" s="726"/>
      <c r="H94" s="693"/>
      <c r="I94" s="379"/>
      <c r="J94" s="379"/>
      <c r="K94" s="379"/>
      <c r="L94" s="380"/>
      <c r="M94" s="378"/>
      <c r="N94" s="380"/>
      <c r="O94" s="381"/>
      <c r="P94" s="382"/>
      <c r="Q94" s="378"/>
      <c r="R94" s="379"/>
      <c r="S94" s="379"/>
      <c r="T94" s="379"/>
      <c r="U94" s="380"/>
      <c r="V94" s="378"/>
      <c r="W94" s="380"/>
      <c r="X94" s="381"/>
    </row>
    <row r="95" spans="1:24" s="10" customFormat="1" ht="23.25" customHeight="1" x14ac:dyDescent="0.25">
      <c r="A95" s="821" t="s">
        <v>325</v>
      </c>
      <c r="B95" s="650" t="s">
        <v>326</v>
      </c>
      <c r="C95" s="301" t="s">
        <v>27</v>
      </c>
      <c r="D95" s="301" t="s">
        <v>119</v>
      </c>
      <c r="E95" s="302">
        <v>20</v>
      </c>
      <c r="F95" s="303">
        <v>2</v>
      </c>
      <c r="G95" s="725"/>
      <c r="H95" s="848"/>
      <c r="I95" s="306"/>
      <c r="J95" s="306"/>
      <c r="K95" s="306"/>
      <c r="L95" s="307"/>
      <c r="M95" s="305"/>
      <c r="N95" s="307"/>
      <c r="O95" s="308"/>
      <c r="P95" s="309">
        <v>20</v>
      </c>
      <c r="Q95" s="310">
        <v>6</v>
      </c>
      <c r="R95" s="311">
        <v>14</v>
      </c>
      <c r="S95" s="871" t="s">
        <v>69</v>
      </c>
      <c r="T95" s="872"/>
      <c r="U95" s="312"/>
      <c r="V95" s="310" t="s">
        <v>44</v>
      </c>
      <c r="W95" s="312"/>
      <c r="X95" s="734">
        <v>2</v>
      </c>
    </row>
    <row r="96" spans="1:24" s="10" customFormat="1" ht="15" customHeight="1" thickBot="1" x14ac:dyDescent="0.3">
      <c r="A96" s="762" t="s">
        <v>327</v>
      </c>
      <c r="B96" s="410" t="s">
        <v>328</v>
      </c>
      <c r="C96" s="467" t="s">
        <v>27</v>
      </c>
      <c r="D96" s="467" t="s">
        <v>119</v>
      </c>
      <c r="E96" s="529">
        <v>20</v>
      </c>
      <c r="F96" s="468">
        <v>2</v>
      </c>
      <c r="G96" s="718"/>
      <c r="H96" s="853"/>
      <c r="I96" s="316"/>
      <c r="J96" s="316"/>
      <c r="K96" s="316"/>
      <c r="L96" s="317"/>
      <c r="M96" s="315"/>
      <c r="N96" s="317"/>
      <c r="O96" s="318"/>
      <c r="P96" s="539">
        <v>20</v>
      </c>
      <c r="Q96" s="172">
        <v>6</v>
      </c>
      <c r="R96" s="173">
        <v>14</v>
      </c>
      <c r="S96" s="173"/>
      <c r="T96" s="173"/>
      <c r="U96" s="181"/>
      <c r="V96" s="172" t="s">
        <v>44</v>
      </c>
      <c r="W96" s="181"/>
      <c r="X96" s="732">
        <v>2</v>
      </c>
    </row>
    <row r="97" spans="1:24" s="10" customFormat="1" ht="15" customHeight="1" thickBot="1" x14ac:dyDescent="0.3">
      <c r="A97" s="33"/>
      <c r="B97" s="60"/>
      <c r="C97" s="34"/>
      <c r="D97" s="34"/>
      <c r="E97" s="267"/>
      <c r="F97" s="579"/>
      <c r="G97" s="39"/>
      <c r="H97" s="692"/>
      <c r="I97" s="44"/>
      <c r="J97" s="44"/>
      <c r="K97" s="44"/>
      <c r="L97" s="38"/>
      <c r="M97" s="37"/>
      <c r="N97" s="38"/>
      <c r="O97" s="49"/>
      <c r="P97" s="62"/>
      <c r="Q97" s="37"/>
      <c r="R97" s="44"/>
      <c r="S97" s="44"/>
      <c r="T97" s="44"/>
      <c r="U97" s="38"/>
      <c r="V97" s="37"/>
      <c r="W97" s="38"/>
      <c r="X97" s="49"/>
    </row>
    <row r="98" spans="1:24" s="10" customFormat="1" ht="15" customHeight="1" x14ac:dyDescent="0.25">
      <c r="A98" s="469"/>
      <c r="B98" s="471" t="s">
        <v>329</v>
      </c>
      <c r="C98" s="383"/>
      <c r="D98" s="383"/>
      <c r="E98" s="383"/>
      <c r="F98" s="470"/>
      <c r="G98" s="726"/>
      <c r="H98" s="693"/>
      <c r="I98" s="379"/>
      <c r="J98" s="379"/>
      <c r="K98" s="379"/>
      <c r="L98" s="380"/>
      <c r="M98" s="378"/>
      <c r="N98" s="380"/>
      <c r="O98" s="381"/>
      <c r="P98" s="382"/>
      <c r="Q98" s="378"/>
      <c r="R98" s="379"/>
      <c r="S98" s="379"/>
      <c r="T98" s="379"/>
      <c r="U98" s="380"/>
      <c r="V98" s="378"/>
      <c r="W98" s="380"/>
      <c r="X98" s="381"/>
    </row>
    <row r="99" spans="1:24" s="10" customFormat="1" ht="15" customHeight="1" x14ac:dyDescent="0.25">
      <c r="A99" s="765" t="s">
        <v>330</v>
      </c>
      <c r="B99" s="464" t="s">
        <v>331</v>
      </c>
      <c r="C99" s="301" t="s">
        <v>27</v>
      </c>
      <c r="D99" s="301" t="s">
        <v>119</v>
      </c>
      <c r="E99" s="302">
        <v>20</v>
      </c>
      <c r="F99" s="303">
        <v>2</v>
      </c>
      <c r="G99" s="725"/>
      <c r="H99" s="848"/>
      <c r="I99" s="306"/>
      <c r="J99" s="306"/>
      <c r="K99" s="306"/>
      <c r="L99" s="307"/>
      <c r="M99" s="305"/>
      <c r="N99" s="307"/>
      <c r="O99" s="308"/>
      <c r="P99" s="309">
        <v>20</v>
      </c>
      <c r="Q99" s="310">
        <v>6</v>
      </c>
      <c r="R99" s="311">
        <v>14</v>
      </c>
      <c r="S99" s="311"/>
      <c r="T99" s="311"/>
      <c r="U99" s="312"/>
      <c r="V99" s="310" t="s">
        <v>44</v>
      </c>
      <c r="W99" s="312"/>
      <c r="X99" s="734">
        <v>2</v>
      </c>
    </row>
    <row r="100" spans="1:24" s="10" customFormat="1" ht="15" customHeight="1" thickBot="1" x14ac:dyDescent="0.3">
      <c r="A100" s="820" t="s">
        <v>332</v>
      </c>
      <c r="B100" s="466" t="s">
        <v>333</v>
      </c>
      <c r="C100" s="467" t="s">
        <v>27</v>
      </c>
      <c r="D100" s="467" t="s">
        <v>119</v>
      </c>
      <c r="E100" s="529">
        <v>20</v>
      </c>
      <c r="F100" s="468">
        <v>2</v>
      </c>
      <c r="G100" s="718"/>
      <c r="H100" s="853"/>
      <c r="I100" s="316"/>
      <c r="J100" s="316"/>
      <c r="K100" s="316"/>
      <c r="L100" s="317"/>
      <c r="M100" s="315"/>
      <c r="N100" s="317"/>
      <c r="O100" s="318"/>
      <c r="P100" s="539">
        <v>20</v>
      </c>
      <c r="Q100" s="172">
        <v>6</v>
      </c>
      <c r="R100" s="173">
        <v>14</v>
      </c>
      <c r="S100" s="173"/>
      <c r="T100" s="173"/>
      <c r="U100" s="181"/>
      <c r="V100" s="172" t="s">
        <v>44</v>
      </c>
      <c r="W100" s="181"/>
      <c r="X100" s="732">
        <v>2</v>
      </c>
    </row>
    <row r="101" spans="1:24" s="10" customFormat="1" ht="15" customHeight="1" thickBot="1" x14ac:dyDescent="0.3">
      <c r="A101" s="1075"/>
      <c r="B101" s="1076"/>
      <c r="C101" s="1076"/>
      <c r="D101" s="1076"/>
      <c r="E101" s="1076"/>
      <c r="F101" s="1076"/>
      <c r="G101" s="1076"/>
      <c r="H101" s="1076"/>
      <c r="I101" s="1076"/>
      <c r="J101" s="1076"/>
      <c r="K101" s="1076"/>
      <c r="L101" s="1076"/>
      <c r="M101" s="1076"/>
      <c r="N101" s="1076"/>
      <c r="O101" s="1076"/>
      <c r="P101" s="1076"/>
      <c r="Q101" s="1076"/>
      <c r="R101" s="1076"/>
      <c r="S101" s="1076"/>
      <c r="T101" s="1076"/>
      <c r="U101" s="1076"/>
      <c r="V101" s="1076"/>
      <c r="W101" s="1076"/>
      <c r="X101" s="1077"/>
    </row>
    <row r="102" spans="1:24" s="10" customFormat="1" ht="15" customHeight="1" thickBot="1" x14ac:dyDescent="0.3">
      <c r="A102" s="884"/>
      <c r="B102" s="885"/>
      <c r="C102" s="885"/>
      <c r="D102" s="885"/>
      <c r="E102" s="885"/>
      <c r="F102" s="885"/>
      <c r="G102" s="885"/>
      <c r="H102" s="885"/>
      <c r="I102" s="885"/>
      <c r="J102" s="885"/>
      <c r="K102" s="885"/>
      <c r="L102" s="885"/>
      <c r="M102" s="885"/>
      <c r="N102" s="885"/>
      <c r="O102" s="885"/>
      <c r="P102" s="885"/>
      <c r="Q102" s="885"/>
      <c r="R102" s="885"/>
      <c r="S102" s="885"/>
      <c r="T102" s="885"/>
      <c r="U102" s="885"/>
      <c r="V102" s="885"/>
      <c r="W102" s="885"/>
      <c r="X102" s="1055"/>
    </row>
    <row r="103" spans="1:24" s="10" customFormat="1" ht="21" customHeight="1" thickBot="1" x14ac:dyDescent="0.3">
      <c r="A103" s="879" t="s">
        <v>115</v>
      </c>
      <c r="B103" s="880"/>
      <c r="C103" s="880"/>
      <c r="D103" s="880"/>
      <c r="E103" s="880"/>
      <c r="F103" s="880"/>
      <c r="G103" s="880"/>
      <c r="H103" s="880"/>
      <c r="I103" s="880"/>
      <c r="J103" s="880"/>
      <c r="K103" s="880"/>
      <c r="L103" s="880"/>
      <c r="M103" s="880"/>
      <c r="N103" s="880"/>
      <c r="O103" s="880"/>
      <c r="P103" s="880"/>
      <c r="Q103" s="880"/>
      <c r="R103" s="880"/>
      <c r="S103" s="880"/>
      <c r="T103" s="880"/>
      <c r="U103" s="880"/>
      <c r="V103" s="880"/>
      <c r="W103" s="880"/>
      <c r="X103" s="1054"/>
    </row>
    <row r="104" spans="1:24" s="10" customFormat="1" ht="15" customHeight="1" thickBot="1" x14ac:dyDescent="0.3">
      <c r="A104" s="460"/>
      <c r="B104" s="460"/>
      <c r="C104" s="458"/>
      <c r="D104" s="460"/>
      <c r="E104" s="458"/>
      <c r="F104" s="461"/>
      <c r="G104" s="457"/>
      <c r="H104" s="694"/>
      <c r="I104" s="454"/>
      <c r="J104" s="454"/>
      <c r="K104" s="454"/>
      <c r="L104" s="455"/>
      <c r="M104" s="453"/>
      <c r="N104" s="455"/>
      <c r="O104" s="456"/>
      <c r="P104" s="457"/>
      <c r="Q104" s="453"/>
      <c r="R104" s="454"/>
      <c r="S104" s="454"/>
      <c r="T104" s="454"/>
      <c r="U104" s="455"/>
      <c r="V104" s="453"/>
      <c r="W104" s="455"/>
      <c r="X104" s="456"/>
    </row>
    <row r="105" spans="1:24" s="10" customFormat="1" ht="15" customHeight="1" thickBot="1" x14ac:dyDescent="0.3">
      <c r="A105" s="472"/>
      <c r="B105" s="904" t="s">
        <v>116</v>
      </c>
      <c r="C105" s="904"/>
      <c r="D105" s="904"/>
      <c r="E105" s="473"/>
      <c r="F105" s="473"/>
      <c r="G105" s="727"/>
      <c r="H105" s="473"/>
      <c r="I105" s="473"/>
      <c r="J105" s="473"/>
      <c r="K105" s="473"/>
      <c r="L105" s="473"/>
      <c r="M105" s="473"/>
      <c r="N105" s="473"/>
      <c r="O105" s="473"/>
      <c r="P105" s="473"/>
      <c r="Q105" s="473"/>
      <c r="R105" s="473"/>
      <c r="S105" s="473"/>
      <c r="T105" s="473"/>
      <c r="U105" s="473"/>
      <c r="V105" s="473"/>
      <c r="W105" s="473"/>
      <c r="X105" s="743"/>
    </row>
    <row r="106" spans="1:24" s="10" customFormat="1" ht="15" customHeight="1" x14ac:dyDescent="0.25">
      <c r="A106" s="824"/>
      <c r="B106" s="474" t="s">
        <v>118</v>
      </c>
      <c r="C106" s="475" t="s">
        <v>27</v>
      </c>
      <c r="D106" s="828" t="s">
        <v>119</v>
      </c>
      <c r="E106" s="581">
        <v>6</v>
      </c>
      <c r="F106" s="582"/>
      <c r="G106" s="483">
        <f>SUM(H106:I106)</f>
        <v>6</v>
      </c>
      <c r="H106" s="695">
        <v>2</v>
      </c>
      <c r="I106" s="477">
        <v>4</v>
      </c>
      <c r="J106" s="478" t="s">
        <v>45</v>
      </c>
      <c r="K106" s="477" t="s">
        <v>45</v>
      </c>
      <c r="L106" s="479" t="s">
        <v>45</v>
      </c>
      <c r="M106" s="480"/>
      <c r="N106" s="481"/>
      <c r="O106" s="482"/>
      <c r="P106" s="483"/>
      <c r="Q106" s="476" t="s">
        <v>45</v>
      </c>
      <c r="R106" s="477" t="s">
        <v>45</v>
      </c>
      <c r="S106" s="477" t="s">
        <v>45</v>
      </c>
      <c r="T106" s="477" t="s">
        <v>45</v>
      </c>
      <c r="U106" s="479" t="s">
        <v>45</v>
      </c>
      <c r="V106" s="476" t="s">
        <v>45</v>
      </c>
      <c r="W106" s="479" t="s">
        <v>120</v>
      </c>
      <c r="X106" s="744"/>
    </row>
    <row r="107" spans="1:24" s="10" customFormat="1" ht="15" customHeight="1" x14ac:dyDescent="0.25">
      <c r="A107" s="825"/>
      <c r="B107" s="484" t="s">
        <v>122</v>
      </c>
      <c r="C107" s="485" t="s">
        <v>27</v>
      </c>
      <c r="D107" s="829" t="s">
        <v>119</v>
      </c>
      <c r="E107" s="583">
        <v>4</v>
      </c>
      <c r="F107" s="687"/>
      <c r="G107" s="427"/>
      <c r="H107" s="696" t="s">
        <v>45</v>
      </c>
      <c r="I107" s="488"/>
      <c r="J107" s="429" t="s">
        <v>45</v>
      </c>
      <c r="K107" s="429" t="s">
        <v>45</v>
      </c>
      <c r="L107" s="489" t="s">
        <v>45</v>
      </c>
      <c r="M107" s="428" t="s">
        <v>45</v>
      </c>
      <c r="N107" s="430" t="s">
        <v>45</v>
      </c>
      <c r="O107" s="486"/>
      <c r="P107" s="427">
        <f>SUM(Q107:U107)</f>
        <v>4</v>
      </c>
      <c r="Q107" s="487"/>
      <c r="R107" s="488">
        <v>4</v>
      </c>
      <c r="S107" s="488"/>
      <c r="T107" s="488"/>
      <c r="U107" s="489"/>
      <c r="V107" s="428"/>
      <c r="W107" s="430"/>
      <c r="X107" s="745"/>
    </row>
    <row r="108" spans="1:24" s="10" customFormat="1" ht="15" customHeight="1" thickBot="1" x14ac:dyDescent="0.3">
      <c r="A108" s="826" t="s">
        <v>334</v>
      </c>
      <c r="B108" s="490" t="s">
        <v>124</v>
      </c>
      <c r="C108" s="491" t="s">
        <v>27</v>
      </c>
      <c r="D108" s="830" t="s">
        <v>119</v>
      </c>
      <c r="E108" s="584"/>
      <c r="F108" s="585">
        <v>2</v>
      </c>
      <c r="G108" s="431"/>
      <c r="H108" s="697"/>
      <c r="I108" s="493"/>
      <c r="J108" s="433"/>
      <c r="K108" s="433"/>
      <c r="L108" s="494"/>
      <c r="M108" s="432"/>
      <c r="N108" s="434"/>
      <c r="O108" s="495"/>
      <c r="P108" s="431"/>
      <c r="Q108" s="492"/>
      <c r="R108" s="493"/>
      <c r="S108" s="493"/>
      <c r="T108" s="493"/>
      <c r="U108" s="494"/>
      <c r="V108" s="432"/>
      <c r="W108" s="434"/>
      <c r="X108" s="746">
        <v>2</v>
      </c>
    </row>
    <row r="109" spans="1:24" s="10" customFormat="1" ht="17.25" customHeight="1" thickBot="1" x14ac:dyDescent="0.3">
      <c r="A109" s="33"/>
      <c r="B109" s="33"/>
      <c r="C109" s="34"/>
      <c r="D109" s="34"/>
      <c r="E109" s="586"/>
      <c r="F109" s="587"/>
      <c r="G109" s="39"/>
      <c r="H109" s="692"/>
      <c r="I109" s="44"/>
      <c r="J109" s="44"/>
      <c r="K109" s="44"/>
      <c r="L109" s="38"/>
      <c r="M109" s="37"/>
      <c r="N109" s="38"/>
      <c r="O109" s="49"/>
      <c r="P109" s="39"/>
      <c r="Q109" s="37"/>
      <c r="R109" s="44"/>
      <c r="S109" s="44"/>
      <c r="T109" s="44"/>
      <c r="U109" s="38"/>
      <c r="V109" s="37"/>
      <c r="W109" s="38"/>
      <c r="X109" s="49"/>
    </row>
    <row r="110" spans="1:24" s="10" customFormat="1" ht="14.25" customHeight="1" x14ac:dyDescent="0.25">
      <c r="A110" s="215"/>
      <c r="B110" s="219" t="s">
        <v>125</v>
      </c>
      <c r="C110" s="113"/>
      <c r="D110" s="112"/>
      <c r="E110" s="113"/>
      <c r="F110" s="580"/>
      <c r="G110" s="218"/>
      <c r="H110" s="698"/>
      <c r="I110" s="109"/>
      <c r="J110" s="109"/>
      <c r="K110" s="109"/>
      <c r="L110" s="110"/>
      <c r="M110" s="108"/>
      <c r="N110" s="110"/>
      <c r="O110" s="111"/>
      <c r="P110" s="218"/>
      <c r="Q110" s="108"/>
      <c r="R110" s="109"/>
      <c r="S110" s="109"/>
      <c r="T110" s="109"/>
      <c r="U110" s="110"/>
      <c r="V110" s="108"/>
      <c r="W110" s="110"/>
      <c r="X110" s="747"/>
    </row>
    <row r="111" spans="1:24" s="10" customFormat="1" ht="15" customHeight="1" x14ac:dyDescent="0.25">
      <c r="A111" s="786" t="s">
        <v>335</v>
      </c>
      <c r="B111" s="496" t="s">
        <v>127</v>
      </c>
      <c r="C111" s="497" t="s">
        <v>27</v>
      </c>
      <c r="D111" s="498" t="s">
        <v>128</v>
      </c>
      <c r="E111" s="498"/>
      <c r="F111" s="499">
        <f>O111+X111</f>
        <v>2</v>
      </c>
      <c r="G111" s="505"/>
      <c r="H111" s="699" t="s">
        <v>45</v>
      </c>
      <c r="I111" s="501" t="s">
        <v>45</v>
      </c>
      <c r="J111" s="501" t="s">
        <v>45</v>
      </c>
      <c r="K111" s="502" t="s">
        <v>45</v>
      </c>
      <c r="L111" s="503" t="s">
        <v>45</v>
      </c>
      <c r="M111" s="500" t="s">
        <v>45</v>
      </c>
      <c r="N111" s="503" t="s">
        <v>45</v>
      </c>
      <c r="O111" s="504"/>
      <c r="P111" s="505"/>
      <c r="Q111" s="500" t="s">
        <v>45</v>
      </c>
      <c r="R111" s="502" t="s">
        <v>45</v>
      </c>
      <c r="S111" s="502" t="s">
        <v>45</v>
      </c>
      <c r="T111" s="502" t="s">
        <v>45</v>
      </c>
      <c r="U111" s="503" t="s">
        <v>45</v>
      </c>
      <c r="V111" s="506" t="s">
        <v>129</v>
      </c>
      <c r="W111" s="507" t="s">
        <v>45</v>
      </c>
      <c r="X111" s="748">
        <v>2</v>
      </c>
    </row>
    <row r="112" spans="1:24" s="10" customFormat="1" ht="15" customHeight="1" thickBot="1" x14ac:dyDescent="0.3">
      <c r="A112" s="787" t="s">
        <v>336</v>
      </c>
      <c r="B112" s="508" t="s">
        <v>131</v>
      </c>
      <c r="C112" s="509" t="s">
        <v>27</v>
      </c>
      <c r="D112" s="509" t="s">
        <v>128</v>
      </c>
      <c r="E112" s="509"/>
      <c r="F112" s="688">
        <f>O112+X112</f>
        <v>2</v>
      </c>
      <c r="G112" s="514"/>
      <c r="H112" s="700" t="s">
        <v>45</v>
      </c>
      <c r="I112" s="511" t="s">
        <v>45</v>
      </c>
      <c r="J112" s="511" t="s">
        <v>45</v>
      </c>
      <c r="K112" s="511" t="s">
        <v>45</v>
      </c>
      <c r="L112" s="512" t="s">
        <v>45</v>
      </c>
      <c r="M112" s="510" t="s">
        <v>45</v>
      </c>
      <c r="N112" s="512" t="s">
        <v>45</v>
      </c>
      <c r="O112" s="513"/>
      <c r="P112" s="514"/>
      <c r="Q112" s="510" t="s">
        <v>45</v>
      </c>
      <c r="R112" s="511" t="s">
        <v>45</v>
      </c>
      <c r="S112" s="511" t="s">
        <v>45</v>
      </c>
      <c r="T112" s="511" t="s">
        <v>45</v>
      </c>
      <c r="U112" s="512" t="s">
        <v>45</v>
      </c>
      <c r="V112" s="515" t="s">
        <v>132</v>
      </c>
      <c r="W112" s="516">
        <v>1</v>
      </c>
      <c r="X112" s="749">
        <v>2</v>
      </c>
    </row>
    <row r="113" spans="1:24" s="10" customFormat="1" ht="16.5" customHeight="1" x14ac:dyDescent="0.25">
      <c r="A113" s="50"/>
      <c r="B113" s="72"/>
      <c r="C113" s="51"/>
      <c r="D113" s="50"/>
      <c r="E113" s="50"/>
      <c r="F113" s="73"/>
      <c r="G113" s="56"/>
      <c r="H113" s="701"/>
      <c r="I113" s="53"/>
      <c r="J113" s="53"/>
      <c r="K113" s="53"/>
      <c r="L113" s="54"/>
      <c r="M113" s="52"/>
      <c r="N113" s="54"/>
      <c r="O113" s="55"/>
      <c r="P113" s="56"/>
      <c r="Q113" s="52"/>
      <c r="R113" s="53"/>
      <c r="S113" s="53"/>
      <c r="T113" s="53"/>
      <c r="U113" s="54"/>
      <c r="V113" s="52"/>
      <c r="W113" s="54"/>
      <c r="X113" s="55"/>
    </row>
    <row r="114" spans="1:24" s="10" customFormat="1" ht="15" customHeight="1" x14ac:dyDescent="0.25">
      <c r="A114" s="69"/>
      <c r="B114" s="70"/>
      <c r="C114" s="857"/>
      <c r="D114" s="70"/>
      <c r="E114" s="70"/>
      <c r="F114" s="71"/>
      <c r="G114" s="57"/>
      <c r="H114" s="702"/>
      <c r="I114" s="23"/>
      <c r="J114" s="23"/>
      <c r="K114" s="23"/>
      <c r="L114" s="24"/>
      <c r="M114" s="58"/>
      <c r="N114" s="59"/>
      <c r="O114" s="25"/>
      <c r="P114" s="57"/>
      <c r="Q114" s="22"/>
      <c r="R114" s="23"/>
      <c r="S114" s="23"/>
      <c r="T114" s="23"/>
      <c r="U114" s="24"/>
      <c r="V114" s="58"/>
      <c r="W114" s="59"/>
      <c r="X114" s="25"/>
    </row>
    <row r="115" spans="1:24" s="13" customFormat="1" ht="27" customHeight="1" thickBot="1" x14ac:dyDescent="0.35">
      <c r="A115" s="12"/>
      <c r="B115" s="11" t="s">
        <v>133</v>
      </c>
      <c r="C115" s="11"/>
      <c r="D115" s="11"/>
      <c r="E115" s="662">
        <f>SUM(E105:E112,E98:E100,E81:E85,E58:E62,E46:E52,E38:E41,E29:E33,E20:E24,E15:E16)</f>
        <v>650</v>
      </c>
      <c r="F115" s="724">
        <f>SUM(F105:F112,F98:F100,F81:F85,F58:F62,F46:F52,F38:F41,F29:F33,F20:F24,F15:F16)</f>
        <v>64</v>
      </c>
      <c r="G115" s="728">
        <f>SUM(G106:G112,G98:G100,G81:G85,G57:G62,G46:G52,G38:G41,G29:G33,G20:G24,G14:G16)</f>
        <v>316</v>
      </c>
      <c r="H115" s="663">
        <f>SUM(H106:H112,H98:H100,H82:H84,H85,H57:H62,H46:H52,H38:H41,H29:H33,H20:H24,H14:H16)</f>
        <v>76</v>
      </c>
      <c r="I115" s="664">
        <f>SUM(I106:I112,I98:I100,I81:I85,I57:I62,I46:I52,I38:I41,I29:I33,I20:I24,I14:I16)</f>
        <v>195</v>
      </c>
      <c r="J115" s="664">
        <f>SUM(J105:J112,J98:J100,J81:J85,J58:J62,J46:J52,J38:J41,J29:J33,J20:J24,J15:J16)</f>
        <v>0</v>
      </c>
      <c r="K115" s="664">
        <f>SUM(K105:K112,K98:K100,K81:K85,K58:K62,K46:K52,K38:K41,K29:K33,K20:K24,K15:K16)</f>
        <v>0</v>
      </c>
      <c r="L115" s="665">
        <f>SUM(L106:L112,L98:L100,L81:L85,L57:L62,L46:L52,L38:L41,L29:L33,L20:L24,L14:L15)</f>
        <v>44</v>
      </c>
      <c r="M115" s="666"/>
      <c r="N115" s="665">
        <f>SUM(N105:N112,N98:N100,N81:N85,N58:N62,N46:N52,N38:N41,N29:N33,N20:N24,N15:N16)</f>
        <v>1</v>
      </c>
      <c r="O115" s="667">
        <f>SUM(O106:O113,O91:O100,O81:O85,O73:O77,O57:O62,O46:O52,O38:O41,O29:O33,O20:O24,O14:O16)</f>
        <v>20</v>
      </c>
      <c r="P115" s="662">
        <f t="shared" ref="P115:U115" si="0">SUM(P105:P112,P98:P100,P81:P85,P58:P62,P46:P52,P38:P41,P29:P33,P20:P24,P15:P16)</f>
        <v>334</v>
      </c>
      <c r="Q115" s="662">
        <f t="shared" si="0"/>
        <v>90</v>
      </c>
      <c r="R115" s="662">
        <f t="shared" si="0"/>
        <v>187</v>
      </c>
      <c r="S115" s="662">
        <f t="shared" si="0"/>
        <v>0</v>
      </c>
      <c r="T115" s="662">
        <f t="shared" si="0"/>
        <v>0</v>
      </c>
      <c r="U115" s="662">
        <f t="shared" si="0"/>
        <v>55</v>
      </c>
      <c r="V115" s="668"/>
      <c r="W115" s="662">
        <f>SUM(W105:W112,W98:W100,W81:W85,W58:W62,W46:W52,W38:W41,W29:W33,W20:W24,W15:W16)</f>
        <v>2</v>
      </c>
      <c r="X115" s="667">
        <f>SUM(X105:X112,X99,X100,X81:X85,X57:X62,X46:X52,X38:X41,X29:X33,X20:X24,X14:X16)</f>
        <v>42</v>
      </c>
    </row>
    <row r="117" spans="1:24" x14ac:dyDescent="0.2">
      <c r="B117" s="5"/>
      <c r="C117" s="5"/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X117" s="3"/>
    </row>
    <row r="118" spans="1:24" x14ac:dyDescent="0.2">
      <c r="B118" s="856"/>
      <c r="C118" s="856"/>
      <c r="D118" s="856"/>
      <c r="E118" s="856"/>
      <c r="F118" s="856"/>
      <c r="G118" s="6"/>
      <c r="H118" s="3"/>
      <c r="I118" s="3"/>
      <c r="J118" s="3"/>
      <c r="K118" s="3"/>
      <c r="L118" s="3"/>
      <c r="M118" s="6"/>
      <c r="N118" s="6"/>
      <c r="O118" s="3"/>
      <c r="P118" s="3"/>
      <c r="Q118" s="3"/>
      <c r="R118" s="3"/>
      <c r="S118" s="3"/>
      <c r="T118" s="3"/>
      <c r="U118" s="3"/>
      <c r="V118" s="6"/>
      <c r="W118" s="6"/>
      <c r="X118" s="3"/>
    </row>
    <row r="119" spans="1:24" ht="15.75" customHeight="1" x14ac:dyDescent="0.2">
      <c r="B119" s="856"/>
      <c r="C119" s="856"/>
      <c r="D119" s="7"/>
      <c r="E119" s="7"/>
      <c r="F119" s="7"/>
      <c r="G119" s="994"/>
      <c r="H119" s="994"/>
      <c r="I119" s="994"/>
      <c r="J119" s="994"/>
      <c r="K119" s="994"/>
      <c r="L119" s="994"/>
      <c r="M119" s="994"/>
      <c r="N119" s="994"/>
      <c r="O119" s="994"/>
      <c r="P119" s="994"/>
      <c r="Q119" s="3"/>
      <c r="R119" s="3"/>
      <c r="S119" s="3"/>
      <c r="T119" s="3"/>
      <c r="U119" s="3"/>
      <c r="V119" s="8"/>
      <c r="W119" s="8"/>
      <c r="X119" s="3"/>
    </row>
    <row r="120" spans="1:24" x14ac:dyDescent="0.2">
      <c r="B120" s="856"/>
      <c r="C120" s="856"/>
      <c r="D120" s="856"/>
      <c r="E120" s="3"/>
      <c r="F120" s="3"/>
      <c r="G120" s="6"/>
      <c r="H120" s="6"/>
      <c r="I120" s="6"/>
      <c r="J120" s="3"/>
      <c r="K120" s="8"/>
      <c r="L120" s="3"/>
      <c r="M120" s="8"/>
      <c r="N120" s="8"/>
      <c r="O120" s="3"/>
      <c r="P120" s="3"/>
      <c r="Q120" s="3"/>
      <c r="R120" s="3"/>
      <c r="S120" s="3"/>
      <c r="T120" s="3"/>
      <c r="U120" s="3"/>
      <c r="V120" s="8"/>
      <c r="W120" s="8"/>
      <c r="X120" s="3"/>
    </row>
    <row r="121" spans="1:24" x14ac:dyDescent="0.2">
      <c r="B121" s="6"/>
      <c r="C121" s="6"/>
      <c r="D121" s="8"/>
      <c r="E121" s="8"/>
      <c r="F121" s="8"/>
      <c r="G121" s="995"/>
      <c r="H121" s="995"/>
      <c r="I121" s="995"/>
      <c r="J121" s="995"/>
      <c r="K121" s="995"/>
      <c r="L121" s="995"/>
      <c r="M121" s="995"/>
      <c r="N121" s="995"/>
      <c r="O121" s="995"/>
      <c r="P121" s="995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B122" s="6"/>
      <c r="C122" s="6"/>
      <c r="D122" s="8"/>
      <c r="E122" s="8"/>
      <c r="F122" s="8"/>
      <c r="G122" s="8"/>
      <c r="H122" s="6"/>
      <c r="I122" s="8"/>
      <c r="J122" s="3"/>
      <c r="K122" s="8"/>
      <c r="L122" s="3"/>
      <c r="M122" s="3"/>
      <c r="N122" s="3"/>
      <c r="O122" s="8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B123" s="7"/>
      <c r="C123" s="7"/>
      <c r="D123" s="7"/>
      <c r="E123" s="7"/>
      <c r="F123" s="7"/>
      <c r="G123" s="8"/>
      <c r="H123" s="8"/>
      <c r="I123" s="8"/>
      <c r="J123" s="3"/>
      <c r="K123" s="8"/>
      <c r="L123" s="3"/>
      <c r="M123" s="3"/>
      <c r="N123" s="3"/>
      <c r="O123" s="7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customHeight="1" x14ac:dyDescent="0.2">
      <c r="B124" s="7"/>
      <c r="C124" s="7"/>
      <c r="D124" s="7"/>
      <c r="E124" s="3"/>
      <c r="F124" s="3"/>
      <c r="G124" s="996"/>
      <c r="H124" s="996"/>
      <c r="I124" s="996"/>
      <c r="J124" s="996"/>
      <c r="K124" s="996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56.25" customHeight="1" x14ac:dyDescent="0.2">
      <c r="B125" s="893"/>
      <c r="C125" s="893"/>
      <c r="D125" s="893"/>
      <c r="E125" s="893"/>
      <c r="F125" s="3"/>
      <c r="G125" s="894"/>
      <c r="H125" s="894"/>
      <c r="I125" s="894"/>
      <c r="J125" s="894"/>
      <c r="K125" s="89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5.5" customHeight="1" x14ac:dyDescent="0.2">
      <c r="B126" s="895"/>
      <c r="C126" s="895"/>
      <c r="D126" s="895"/>
      <c r="E126" s="895"/>
      <c r="F126" s="3"/>
      <c r="G126" s="896"/>
      <c r="H126" s="896"/>
      <c r="I126" s="896"/>
      <c r="J126" s="896"/>
      <c r="K126" s="896"/>
      <c r="L126" s="896"/>
      <c r="M126" s="896"/>
      <c r="N126" s="896"/>
      <c r="O126" s="896"/>
      <c r="P126" s="896"/>
      <c r="Q126" s="3"/>
      <c r="R126" s="3"/>
      <c r="S126" s="3"/>
      <c r="T126" s="3"/>
      <c r="U126" s="3"/>
      <c r="X126" s="3"/>
    </row>
    <row r="127" spans="1:24" ht="15" customHeight="1" x14ac:dyDescent="0.2">
      <c r="B127" s="3"/>
      <c r="C127" s="3"/>
      <c r="D127" s="3"/>
      <c r="E127" s="3"/>
      <c r="F127" s="3"/>
      <c r="G127" s="14"/>
      <c r="H127" s="9"/>
      <c r="I127" s="9"/>
      <c r="J127" s="3"/>
      <c r="K127" s="8"/>
      <c r="L127" s="4"/>
      <c r="M127" s="3"/>
      <c r="N127" s="3"/>
      <c r="O127" s="3"/>
      <c r="P127" s="3"/>
      <c r="Q127" s="3"/>
      <c r="R127" s="3"/>
      <c r="S127" s="3"/>
      <c r="T127" s="3"/>
      <c r="U127" s="3"/>
      <c r="X127" s="3"/>
    </row>
    <row r="128" spans="1:24" x14ac:dyDescent="0.2">
      <c r="B128" s="5"/>
      <c r="C128" s="5"/>
      <c r="D128" s="3"/>
      <c r="E128" s="3"/>
      <c r="F128" s="3"/>
      <c r="G128" s="8"/>
      <c r="H128" s="8"/>
      <c r="I128" s="8"/>
      <c r="J128" s="3"/>
      <c r="K128" s="8"/>
      <c r="L128" s="4"/>
      <c r="M128" s="3"/>
      <c r="N128" s="3"/>
      <c r="O128" s="3"/>
      <c r="P128" s="3"/>
      <c r="Q128" s="3"/>
      <c r="R128" s="3"/>
      <c r="S128" s="3"/>
      <c r="T128" s="3"/>
      <c r="U128" s="3"/>
      <c r="X128" s="3"/>
    </row>
    <row r="129" spans="2:24" x14ac:dyDescent="0.2">
      <c r="B129" s="3"/>
      <c r="C129" s="3"/>
      <c r="D129" s="3"/>
      <c r="E129" s="3"/>
      <c r="F129" s="3"/>
      <c r="G129" s="3"/>
      <c r="H129" s="6"/>
      <c r="I129" s="8"/>
      <c r="J129" s="3"/>
      <c r="K129" s="8"/>
      <c r="L129" s="4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2:24" ht="33.75" customHeight="1" x14ac:dyDescent="0.2">
      <c r="B130" s="3"/>
      <c r="C130" s="3"/>
      <c r="D130" s="3"/>
      <c r="E130" s="3"/>
      <c r="G130" s="892"/>
      <c r="H130" s="892"/>
      <c r="I130" s="892"/>
      <c r="J130" s="892"/>
      <c r="K130" s="892"/>
      <c r="L130" s="4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2:24" x14ac:dyDescent="0.2">
      <c r="B131" s="3"/>
      <c r="C131" s="3"/>
      <c r="D131" s="3"/>
      <c r="E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2:24" x14ac:dyDescent="0.2">
      <c r="B132" s="3"/>
      <c r="C132" s="3"/>
      <c r="D132" s="3"/>
      <c r="E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2:24" x14ac:dyDescent="0.2">
      <c r="G133" s="3"/>
      <c r="H133" s="3"/>
      <c r="I133" s="3"/>
      <c r="J133" s="3"/>
      <c r="K133" s="3"/>
      <c r="L133" s="3"/>
      <c r="M133" s="3"/>
      <c r="N133" s="3"/>
      <c r="O133" s="3"/>
      <c r="P133" s="3"/>
    </row>
  </sheetData>
  <mergeCells count="86">
    <mergeCell ref="S95:T95"/>
    <mergeCell ref="A27:X28"/>
    <mergeCell ref="A25:X25"/>
    <mergeCell ref="A34:X34"/>
    <mergeCell ref="A36:X37"/>
    <mergeCell ref="S33:T33"/>
    <mergeCell ref="J31:K31"/>
    <mergeCell ref="A88:X88"/>
    <mergeCell ref="S77:T77"/>
    <mergeCell ref="S73:T73"/>
    <mergeCell ref="A53:X53"/>
    <mergeCell ref="A54:X54"/>
    <mergeCell ref="A55:X56"/>
    <mergeCell ref="A63:X63"/>
    <mergeCell ref="S76:T76"/>
    <mergeCell ref="A86:X86"/>
    <mergeCell ref="J15:K15"/>
    <mergeCell ref="S16:T16"/>
    <mergeCell ref="J22:K22"/>
    <mergeCell ref="S23:T23"/>
    <mergeCell ref="S24:T24"/>
    <mergeCell ref="A18:X19"/>
    <mergeCell ref="G130:K130"/>
    <mergeCell ref="G119:P119"/>
    <mergeCell ref="G121:P121"/>
    <mergeCell ref="G124:K124"/>
    <mergeCell ref="A103:X103"/>
    <mergeCell ref="B125:E125"/>
    <mergeCell ref="G125:K125"/>
    <mergeCell ref="B126:E126"/>
    <mergeCell ref="G126:P126"/>
    <mergeCell ref="B105:D105"/>
    <mergeCell ref="A89:X89"/>
    <mergeCell ref="A102:X102"/>
    <mergeCell ref="S9:T9"/>
    <mergeCell ref="V9:V10"/>
    <mergeCell ref="S58:T58"/>
    <mergeCell ref="S59:T59"/>
    <mergeCell ref="S62:T62"/>
    <mergeCell ref="S75:T75"/>
    <mergeCell ref="J29:K29"/>
    <mergeCell ref="J58:K58"/>
    <mergeCell ref="J59:K59"/>
    <mergeCell ref="J61:K61"/>
    <mergeCell ref="J62:K62"/>
    <mergeCell ref="J32:K32"/>
    <mergeCell ref="J9:K9"/>
    <mergeCell ref="A101:X101"/>
    <mergeCell ref="A87:X87"/>
    <mergeCell ref="M9:M10"/>
    <mergeCell ref="N9:N10"/>
    <mergeCell ref="A70:X70"/>
    <mergeCell ref="A72:X72"/>
    <mergeCell ref="J40:K40"/>
    <mergeCell ref="S41:T41"/>
    <mergeCell ref="J38:K38"/>
    <mergeCell ref="S52:T52"/>
    <mergeCell ref="S83:T83"/>
    <mergeCell ref="S84:T84"/>
    <mergeCell ref="A80:X80"/>
    <mergeCell ref="A42:X42"/>
    <mergeCell ref="A78:X78"/>
    <mergeCell ref="A71:X71"/>
    <mergeCell ref="A44:X45"/>
    <mergeCell ref="O7:O10"/>
    <mergeCell ref="P7:P10"/>
    <mergeCell ref="V7:W8"/>
    <mergeCell ref="X7:X10"/>
    <mergeCell ref="W9:W10"/>
    <mergeCell ref="Q7:U8"/>
    <mergeCell ref="S81:T81"/>
    <mergeCell ref="S61:T61"/>
    <mergeCell ref="C2:X3"/>
    <mergeCell ref="A12:X12"/>
    <mergeCell ref="B1:B3"/>
    <mergeCell ref="G6:O6"/>
    <mergeCell ref="P6:X6"/>
    <mergeCell ref="A7:A10"/>
    <mergeCell ref="B7:B10"/>
    <mergeCell ref="C7:C10"/>
    <mergeCell ref="D7:D10"/>
    <mergeCell ref="E7:E10"/>
    <mergeCell ref="F7:F10"/>
    <mergeCell ref="G7:G10"/>
    <mergeCell ref="H7:L8"/>
    <mergeCell ref="M7:N8"/>
  </mergeCells>
  <printOptions horizontalCentered="1" verticalCentered="1"/>
  <pageMargins left="0" right="0" top="0" bottom="0" header="0" footer="0"/>
  <pageSetup paperSize="8" scale="70" orientation="landscape" r:id="rId1"/>
  <headerFooter>
    <oddFooter>&amp;RMAJ 08/10/14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33"/>
  <sheetViews>
    <sheetView tabSelected="1" zoomScale="80" zoomScaleNormal="80" workbookViewId="0">
      <pane ySplit="10" topLeftCell="A20" activePane="bottomLeft" state="frozen"/>
      <selection pane="bottomLeft" activeCell="B33" sqref="B33"/>
    </sheetView>
  </sheetViews>
  <sheetFormatPr baseColWidth="10" defaultColWidth="11.42578125" defaultRowHeight="12.75" x14ac:dyDescent="0.2"/>
  <cols>
    <col min="1" max="1" width="18" style="1" customWidth="1"/>
    <col min="2" max="2" width="65" style="1" customWidth="1"/>
    <col min="3" max="3" width="4.85546875" style="1" customWidth="1"/>
    <col min="4" max="4" width="21.140625" style="1" customWidth="1"/>
    <col min="5" max="5" width="8.5703125" style="1" customWidth="1"/>
    <col min="6" max="10" width="7.7109375" style="1" customWidth="1"/>
    <col min="11" max="11" width="8.7109375" style="1" customWidth="1"/>
    <col min="12" max="12" width="7.7109375" style="1" customWidth="1"/>
    <col min="13" max="13" width="11.85546875" style="1" customWidth="1"/>
    <col min="14" max="21" width="7.7109375" style="1" customWidth="1"/>
    <col min="22" max="22" width="13.85546875" style="1" customWidth="1"/>
    <col min="23" max="23" width="7.7109375" style="1" customWidth="1"/>
    <col min="24" max="24" width="8.140625" style="1" customWidth="1"/>
    <col min="25" max="16384" width="11.42578125" style="1"/>
  </cols>
  <sheetData>
    <row r="1" spans="1:24" ht="13.5" thickBot="1" x14ac:dyDescent="0.25">
      <c r="B1" s="906"/>
      <c r="C1" s="2"/>
      <c r="D1" s="2"/>
      <c r="E1" s="2"/>
      <c r="F1" s="2"/>
    </row>
    <row r="2" spans="1:24" ht="27" customHeight="1" x14ac:dyDescent="0.2">
      <c r="B2" s="906"/>
      <c r="C2" s="897" t="s">
        <v>337</v>
      </c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8"/>
      <c r="R2" s="898"/>
      <c r="S2" s="898"/>
      <c r="T2" s="898"/>
      <c r="U2" s="898"/>
      <c r="V2" s="898"/>
      <c r="W2" s="898"/>
      <c r="X2" s="899"/>
    </row>
    <row r="3" spans="1:24" ht="28.5" customHeight="1" thickBot="1" x14ac:dyDescent="0.25">
      <c r="B3" s="906"/>
      <c r="C3" s="900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  <c r="X3" s="902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907" t="s">
        <v>238</v>
      </c>
      <c r="H6" s="908"/>
      <c r="I6" s="908"/>
      <c r="J6" s="908"/>
      <c r="K6" s="908"/>
      <c r="L6" s="908"/>
      <c r="M6" s="908"/>
      <c r="N6" s="908"/>
      <c r="O6" s="909"/>
      <c r="P6" s="1016" t="s">
        <v>239</v>
      </c>
      <c r="Q6" s="1017"/>
      <c r="R6" s="1017"/>
      <c r="S6" s="1017"/>
      <c r="T6" s="1017"/>
      <c r="U6" s="1017"/>
      <c r="V6" s="1017"/>
      <c r="W6" s="1017"/>
      <c r="X6" s="1018"/>
    </row>
    <row r="7" spans="1:24" ht="21" customHeight="1" x14ac:dyDescent="0.2">
      <c r="A7" s="1019" t="s">
        <v>3</v>
      </c>
      <c r="B7" s="1022" t="s">
        <v>4</v>
      </c>
      <c r="C7" s="1019" t="s">
        <v>148</v>
      </c>
      <c r="D7" s="1027" t="s">
        <v>149</v>
      </c>
      <c r="E7" s="1019" t="s">
        <v>150</v>
      </c>
      <c r="F7" s="1030" t="s">
        <v>151</v>
      </c>
      <c r="G7" s="959" t="s">
        <v>240</v>
      </c>
      <c r="H7" s="933" t="s">
        <v>10</v>
      </c>
      <c r="I7" s="962"/>
      <c r="J7" s="962"/>
      <c r="K7" s="962"/>
      <c r="L7" s="934"/>
      <c r="M7" s="933" t="s">
        <v>11</v>
      </c>
      <c r="N7" s="934"/>
      <c r="O7" s="964" t="s">
        <v>241</v>
      </c>
      <c r="P7" s="1008" t="s">
        <v>242</v>
      </c>
      <c r="Q7" s="999" t="s">
        <v>10</v>
      </c>
      <c r="R7" s="1000"/>
      <c r="S7" s="1000"/>
      <c r="T7" s="1000"/>
      <c r="U7" s="1001"/>
      <c r="V7" s="999" t="s">
        <v>11</v>
      </c>
      <c r="W7" s="1001"/>
      <c r="X7" s="1011" t="s">
        <v>243</v>
      </c>
    </row>
    <row r="8" spans="1:24" ht="11.25" customHeight="1" x14ac:dyDescent="0.2">
      <c r="A8" s="1020"/>
      <c r="B8" s="1023"/>
      <c r="C8" s="1025"/>
      <c r="D8" s="1028"/>
      <c r="E8" s="1025"/>
      <c r="F8" s="1031"/>
      <c r="G8" s="960"/>
      <c r="H8" s="935"/>
      <c r="I8" s="963"/>
      <c r="J8" s="963"/>
      <c r="K8" s="963"/>
      <c r="L8" s="936"/>
      <c r="M8" s="935"/>
      <c r="N8" s="936"/>
      <c r="O8" s="965"/>
      <c r="P8" s="1009"/>
      <c r="Q8" s="1002"/>
      <c r="R8" s="1003"/>
      <c r="S8" s="1003"/>
      <c r="T8" s="1003"/>
      <c r="U8" s="1004"/>
      <c r="V8" s="1002"/>
      <c r="W8" s="1004"/>
      <c r="X8" s="1012"/>
    </row>
    <row r="9" spans="1:24" ht="30.75" customHeight="1" x14ac:dyDescent="0.2">
      <c r="A9" s="1020"/>
      <c r="B9" s="1023"/>
      <c r="C9" s="1025"/>
      <c r="D9" s="1028"/>
      <c r="E9" s="1025"/>
      <c r="F9" s="1031"/>
      <c r="G9" s="960"/>
      <c r="H9" s="82" t="s">
        <v>15</v>
      </c>
      <c r="I9" s="83" t="s">
        <v>16</v>
      </c>
      <c r="J9" s="927" t="s">
        <v>17</v>
      </c>
      <c r="K9" s="928"/>
      <c r="L9" s="83" t="s">
        <v>18</v>
      </c>
      <c r="M9" s="929" t="s">
        <v>19</v>
      </c>
      <c r="N9" s="931" t="s">
        <v>20</v>
      </c>
      <c r="O9" s="965"/>
      <c r="P9" s="1009"/>
      <c r="Q9" s="274" t="s">
        <v>15</v>
      </c>
      <c r="R9" s="275" t="s">
        <v>16</v>
      </c>
      <c r="S9" s="1040" t="s">
        <v>17</v>
      </c>
      <c r="T9" s="1041"/>
      <c r="U9" s="275" t="s">
        <v>18</v>
      </c>
      <c r="V9" s="1042" t="s">
        <v>19</v>
      </c>
      <c r="W9" s="997" t="s">
        <v>20</v>
      </c>
      <c r="X9" s="1012"/>
    </row>
    <row r="10" spans="1:24" ht="26.25" customHeight="1" thickBot="1" x14ac:dyDescent="0.25">
      <c r="A10" s="1021"/>
      <c r="B10" s="1024"/>
      <c r="C10" s="1026"/>
      <c r="D10" s="1029"/>
      <c r="E10" s="1026"/>
      <c r="F10" s="1032"/>
      <c r="G10" s="961"/>
      <c r="H10" s="84" t="s">
        <v>20</v>
      </c>
      <c r="I10" s="85" t="s">
        <v>20</v>
      </c>
      <c r="J10" s="85" t="s">
        <v>20</v>
      </c>
      <c r="K10" s="86" t="s">
        <v>22</v>
      </c>
      <c r="L10" s="87" t="s">
        <v>20</v>
      </c>
      <c r="M10" s="930"/>
      <c r="N10" s="932"/>
      <c r="O10" s="966"/>
      <c r="P10" s="1010"/>
      <c r="Q10" s="276" t="s">
        <v>20</v>
      </c>
      <c r="R10" s="277" t="s">
        <v>20</v>
      </c>
      <c r="S10" s="277" t="s">
        <v>20</v>
      </c>
      <c r="T10" s="277" t="s">
        <v>22</v>
      </c>
      <c r="U10" s="278" t="s">
        <v>20</v>
      </c>
      <c r="V10" s="1043"/>
      <c r="W10" s="998"/>
      <c r="X10" s="1013"/>
    </row>
    <row r="11" spans="1:24" ht="15.75" customHeight="1" thickBot="1" x14ac:dyDescent="0.25">
      <c r="A11" s="76"/>
      <c r="B11" s="40"/>
      <c r="C11" s="79"/>
      <c r="D11" s="80"/>
      <c r="E11" s="79"/>
      <c r="F11" s="81"/>
      <c r="G11" s="268"/>
      <c r="H11" s="269"/>
      <c r="I11" s="270"/>
      <c r="J11" s="270"/>
      <c r="K11" s="271"/>
      <c r="L11" s="272"/>
      <c r="M11" s="269"/>
      <c r="N11" s="272"/>
      <c r="O11" s="273"/>
      <c r="P11" s="279"/>
      <c r="Q11" s="280"/>
      <c r="R11" s="281"/>
      <c r="S11" s="281"/>
      <c r="T11" s="281"/>
      <c r="U11" s="282"/>
      <c r="V11" s="280"/>
      <c r="W11" s="282"/>
      <c r="X11" s="729"/>
    </row>
    <row r="12" spans="1:24" s="10" customFormat="1" ht="19.5" customHeight="1" thickBot="1" x14ac:dyDescent="0.3">
      <c r="A12" s="879" t="s">
        <v>23</v>
      </c>
      <c r="B12" s="880"/>
      <c r="C12" s="880"/>
      <c r="D12" s="880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1054"/>
    </row>
    <row r="13" spans="1:24" s="10" customFormat="1" ht="14.25" customHeight="1" thickBot="1" x14ac:dyDescent="0.3">
      <c r="A13" s="283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730"/>
    </row>
    <row r="14" spans="1:24" s="10" customFormat="1" ht="19.5" customHeight="1" thickBot="1" x14ac:dyDescent="0.3">
      <c r="A14" s="93"/>
      <c r="B14" s="106" t="s">
        <v>24</v>
      </c>
      <c r="C14" s="94"/>
      <c r="D14" s="95"/>
      <c r="E14" s="95"/>
      <c r="F14" s="96"/>
      <c r="G14" s="97"/>
      <c r="H14" s="98"/>
      <c r="I14" s="99"/>
      <c r="J14" s="99"/>
      <c r="K14" s="99"/>
      <c r="L14" s="100"/>
      <c r="M14" s="101"/>
      <c r="N14" s="102"/>
      <c r="O14" s="103"/>
      <c r="P14" s="104"/>
      <c r="Q14" s="98"/>
      <c r="R14" s="99"/>
      <c r="S14" s="99"/>
      <c r="T14" s="99"/>
      <c r="U14" s="100"/>
      <c r="V14" s="101"/>
      <c r="W14" s="102"/>
      <c r="X14" s="103"/>
    </row>
    <row r="15" spans="1:24" s="10" customFormat="1" ht="32.25" customHeight="1" x14ac:dyDescent="0.25">
      <c r="A15" s="783" t="s">
        <v>244</v>
      </c>
      <c r="B15" s="117" t="s">
        <v>245</v>
      </c>
      <c r="C15" s="113" t="s">
        <v>27</v>
      </c>
      <c r="D15" s="118" t="s">
        <v>28</v>
      </c>
      <c r="E15" s="606">
        <v>30</v>
      </c>
      <c r="F15" s="364">
        <v>2</v>
      </c>
      <c r="G15" s="365">
        <v>30</v>
      </c>
      <c r="H15" s="366"/>
      <c r="I15" s="367"/>
      <c r="J15" s="1078" t="s">
        <v>246</v>
      </c>
      <c r="K15" s="1079"/>
      <c r="L15" s="368">
        <v>30</v>
      </c>
      <c r="M15" s="366" t="s">
        <v>30</v>
      </c>
      <c r="N15" s="368"/>
      <c r="O15" s="369">
        <v>2</v>
      </c>
      <c r="P15" s="370"/>
      <c r="Q15" s="371"/>
      <c r="R15" s="372"/>
      <c r="S15" s="372"/>
      <c r="T15" s="372"/>
      <c r="U15" s="373"/>
      <c r="V15" s="371"/>
      <c r="W15" s="373"/>
      <c r="X15" s="731"/>
    </row>
    <row r="16" spans="1:24" s="10" customFormat="1" ht="33.75" customHeight="1" thickBot="1" x14ac:dyDescent="0.3">
      <c r="A16" s="819" t="s">
        <v>247</v>
      </c>
      <c r="B16" s="608" t="s">
        <v>248</v>
      </c>
      <c r="C16" s="374" t="s">
        <v>27</v>
      </c>
      <c r="D16" s="375" t="s">
        <v>28</v>
      </c>
      <c r="E16" s="522">
        <v>30</v>
      </c>
      <c r="F16" s="376">
        <v>2</v>
      </c>
      <c r="G16" s="314"/>
      <c r="H16" s="315"/>
      <c r="I16" s="316"/>
      <c r="J16" s="316"/>
      <c r="K16" s="316"/>
      <c r="L16" s="317"/>
      <c r="M16" s="315"/>
      <c r="N16" s="317"/>
      <c r="O16" s="318"/>
      <c r="P16" s="539">
        <v>30</v>
      </c>
      <c r="Q16" s="172"/>
      <c r="R16" s="173"/>
      <c r="S16" s="1080" t="s">
        <v>246</v>
      </c>
      <c r="T16" s="870"/>
      <c r="U16" s="181">
        <v>30</v>
      </c>
      <c r="V16" s="172" t="s">
        <v>30</v>
      </c>
      <c r="W16" s="181"/>
      <c r="X16" s="732">
        <v>2</v>
      </c>
    </row>
    <row r="17" spans="1:24" s="10" customFormat="1" ht="20.25" customHeight="1" thickBot="1" x14ac:dyDescent="0.3">
      <c r="A17" s="384"/>
      <c r="B17" s="385"/>
      <c r="C17" s="386"/>
      <c r="D17" s="387"/>
      <c r="E17" s="387"/>
      <c r="F17" s="387"/>
      <c r="G17" s="388"/>
      <c r="H17" s="386"/>
      <c r="I17" s="386"/>
      <c r="J17" s="386"/>
      <c r="K17" s="386"/>
      <c r="L17" s="386"/>
      <c r="M17" s="386"/>
      <c r="N17" s="386"/>
      <c r="O17" s="386"/>
      <c r="P17" s="386"/>
      <c r="Q17" s="386"/>
      <c r="R17" s="386"/>
      <c r="S17" s="386"/>
      <c r="T17" s="386"/>
      <c r="U17" s="386"/>
      <c r="V17" s="386"/>
      <c r="W17" s="386"/>
      <c r="X17" s="733"/>
    </row>
    <row r="18" spans="1:24" s="10" customFormat="1" ht="18" customHeight="1" x14ac:dyDescent="0.25">
      <c r="A18" s="873" t="s">
        <v>35</v>
      </c>
      <c r="B18" s="874"/>
      <c r="C18" s="874"/>
      <c r="D18" s="874"/>
      <c r="E18" s="874"/>
      <c r="F18" s="874"/>
      <c r="G18" s="874"/>
      <c r="H18" s="874"/>
      <c r="I18" s="874"/>
      <c r="J18" s="874"/>
      <c r="K18" s="874"/>
      <c r="L18" s="874"/>
      <c r="M18" s="874"/>
      <c r="N18" s="874"/>
      <c r="O18" s="874"/>
      <c r="P18" s="874"/>
      <c r="Q18" s="874"/>
      <c r="R18" s="874"/>
      <c r="S18" s="874"/>
      <c r="T18" s="874"/>
      <c r="U18" s="874"/>
      <c r="V18" s="874"/>
      <c r="W18" s="874"/>
      <c r="X18" s="1067"/>
    </row>
    <row r="19" spans="1:24" s="10" customFormat="1" ht="9" customHeight="1" x14ac:dyDescent="0.25">
      <c r="A19" s="876"/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1068"/>
    </row>
    <row r="20" spans="1:24" s="10" customFormat="1" ht="33" customHeight="1" x14ac:dyDescent="0.25">
      <c r="A20" s="771" t="s">
        <v>249</v>
      </c>
      <c r="B20" s="611" t="s">
        <v>250</v>
      </c>
      <c r="C20" s="321" t="s">
        <v>27</v>
      </c>
      <c r="D20" s="322" t="s">
        <v>38</v>
      </c>
      <c r="E20" s="323">
        <f>G20+P20</f>
        <v>40</v>
      </c>
      <c r="F20" s="324">
        <v>2</v>
      </c>
      <c r="G20" s="330">
        <f>SUM(H20:L20)+N20</f>
        <v>40</v>
      </c>
      <c r="H20" s="326"/>
      <c r="I20" s="327">
        <v>39.5</v>
      </c>
      <c r="J20" s="327"/>
      <c r="K20" s="327"/>
      <c r="L20" s="328"/>
      <c r="M20" s="326" t="s">
        <v>132</v>
      </c>
      <c r="N20" s="328">
        <v>0.5</v>
      </c>
      <c r="O20" s="329">
        <v>2</v>
      </c>
      <c r="P20" s="330"/>
      <c r="Q20" s="326"/>
      <c r="R20" s="327"/>
      <c r="S20" s="327"/>
      <c r="T20" s="327"/>
      <c r="U20" s="328"/>
      <c r="V20" s="326"/>
      <c r="W20" s="328"/>
      <c r="X20" s="329"/>
    </row>
    <row r="21" spans="1:24" s="10" customFormat="1" ht="15" customHeight="1" x14ac:dyDescent="0.25">
      <c r="A21" s="785"/>
      <c r="B21" s="331" t="s">
        <v>251</v>
      </c>
      <c r="C21" s="332"/>
      <c r="D21" s="332"/>
      <c r="E21" s="333"/>
      <c r="F21" s="334"/>
      <c r="G21" s="341"/>
      <c r="H21" s="335"/>
      <c r="I21" s="336"/>
      <c r="J21" s="336"/>
      <c r="K21" s="336"/>
      <c r="L21" s="337"/>
      <c r="M21" s="338"/>
      <c r="N21" s="339"/>
      <c r="O21" s="340"/>
      <c r="P21" s="341"/>
      <c r="Q21" s="335"/>
      <c r="R21" s="336"/>
      <c r="S21" s="336"/>
      <c r="T21" s="336"/>
      <c r="U21" s="337"/>
      <c r="V21" s="338"/>
      <c r="W21" s="339"/>
      <c r="X21" s="340"/>
    </row>
    <row r="22" spans="1:24" s="10" customFormat="1" ht="30.75" customHeight="1" x14ac:dyDescent="0.25">
      <c r="A22" s="765" t="s">
        <v>252</v>
      </c>
      <c r="B22" s="404" t="s">
        <v>253</v>
      </c>
      <c r="C22" s="301" t="s">
        <v>27</v>
      </c>
      <c r="D22" s="301" t="s">
        <v>43</v>
      </c>
      <c r="E22" s="302">
        <f>G22+P22</f>
        <v>20</v>
      </c>
      <c r="F22" s="303">
        <f>O22+X22</f>
        <v>2</v>
      </c>
      <c r="G22" s="717">
        <f>SUM(H22:L22)</f>
        <v>20</v>
      </c>
      <c r="H22" s="305">
        <v>6</v>
      </c>
      <c r="I22" s="306">
        <v>12</v>
      </c>
      <c r="J22" s="1081" t="s">
        <v>254</v>
      </c>
      <c r="K22" s="866"/>
      <c r="L22" s="307">
        <v>2</v>
      </c>
      <c r="M22" s="305" t="s">
        <v>44</v>
      </c>
      <c r="N22" s="307"/>
      <c r="O22" s="308">
        <v>2</v>
      </c>
      <c r="P22" s="309">
        <f>SUM(Q22:U22)</f>
        <v>0</v>
      </c>
      <c r="Q22" s="310" t="s">
        <v>45</v>
      </c>
      <c r="R22" s="311" t="s">
        <v>45</v>
      </c>
      <c r="S22" s="311" t="s">
        <v>45</v>
      </c>
      <c r="T22" s="311" t="s">
        <v>45</v>
      </c>
      <c r="U22" s="312" t="s">
        <v>45</v>
      </c>
      <c r="V22" s="310" t="s">
        <v>45</v>
      </c>
      <c r="W22" s="312" t="s">
        <v>45</v>
      </c>
      <c r="X22" s="734"/>
    </row>
    <row r="23" spans="1:24" s="10" customFormat="1" ht="20.25" customHeight="1" x14ac:dyDescent="0.25">
      <c r="A23" s="765" t="s">
        <v>255</v>
      </c>
      <c r="B23" s="649" t="s">
        <v>256</v>
      </c>
      <c r="C23" s="301" t="s">
        <v>27</v>
      </c>
      <c r="D23" s="301" t="s">
        <v>43</v>
      </c>
      <c r="E23" s="302">
        <f>G23+P23</f>
        <v>20</v>
      </c>
      <c r="F23" s="303">
        <f>O23+X23</f>
        <v>2</v>
      </c>
      <c r="G23" s="717">
        <f>SUM(H23:L23)</f>
        <v>0</v>
      </c>
      <c r="H23" s="305"/>
      <c r="I23" s="306"/>
      <c r="J23" s="306"/>
      <c r="K23" s="306"/>
      <c r="L23" s="307"/>
      <c r="M23" s="305"/>
      <c r="N23" s="307"/>
      <c r="O23" s="308"/>
      <c r="P23" s="309">
        <f>SUM(Q23:U23)</f>
        <v>20</v>
      </c>
      <c r="Q23" s="310">
        <v>6</v>
      </c>
      <c r="R23" s="311">
        <v>10</v>
      </c>
      <c r="S23" s="871" t="s">
        <v>29</v>
      </c>
      <c r="T23" s="872"/>
      <c r="U23" s="312">
        <v>4</v>
      </c>
      <c r="V23" s="310" t="s">
        <v>44</v>
      </c>
      <c r="W23" s="312"/>
      <c r="X23" s="734">
        <v>2</v>
      </c>
    </row>
    <row r="24" spans="1:24" s="10" customFormat="1" ht="21" customHeight="1" thickBot="1" x14ac:dyDescent="0.3">
      <c r="A24" s="820" t="s">
        <v>257</v>
      </c>
      <c r="B24" s="410" t="s">
        <v>258</v>
      </c>
      <c r="C24" s="467" t="s">
        <v>27</v>
      </c>
      <c r="D24" s="467" t="s">
        <v>43</v>
      </c>
      <c r="E24" s="529">
        <f>G24+P24</f>
        <v>20</v>
      </c>
      <c r="F24" s="468">
        <f>O24+X24</f>
        <v>2</v>
      </c>
      <c r="G24" s="720">
        <f>SUM(H24:L24)</f>
        <v>0</v>
      </c>
      <c r="H24" s="315" t="s">
        <v>45</v>
      </c>
      <c r="I24" s="316" t="s">
        <v>45</v>
      </c>
      <c r="J24" s="316" t="s">
        <v>45</v>
      </c>
      <c r="K24" s="316" t="s">
        <v>45</v>
      </c>
      <c r="L24" s="317" t="s">
        <v>45</v>
      </c>
      <c r="M24" s="315" t="s">
        <v>45</v>
      </c>
      <c r="N24" s="317" t="s">
        <v>45</v>
      </c>
      <c r="O24" s="318"/>
      <c r="P24" s="539">
        <f>SUM(Q24:U24)</f>
        <v>20</v>
      </c>
      <c r="Q24" s="172">
        <v>6</v>
      </c>
      <c r="R24" s="173">
        <v>12</v>
      </c>
      <c r="S24" s="869" t="s">
        <v>29</v>
      </c>
      <c r="T24" s="870"/>
      <c r="U24" s="181">
        <v>2</v>
      </c>
      <c r="V24" s="172" t="s">
        <v>44</v>
      </c>
      <c r="W24" s="181"/>
      <c r="X24" s="732">
        <v>2</v>
      </c>
    </row>
    <row r="25" spans="1:24" s="10" customFormat="1" ht="14.25" customHeight="1" thickBot="1" x14ac:dyDescent="0.3">
      <c r="A25" s="1061"/>
      <c r="B25" s="1062"/>
      <c r="C25" s="1062"/>
      <c r="D25" s="1062"/>
      <c r="E25" s="1062"/>
      <c r="F25" s="1062"/>
      <c r="G25" s="1062"/>
      <c r="H25" s="1062"/>
      <c r="I25" s="1062"/>
      <c r="J25" s="1062"/>
      <c r="K25" s="1062"/>
      <c r="L25" s="1062"/>
      <c r="M25" s="1062"/>
      <c r="N25" s="1062"/>
      <c r="O25" s="1062"/>
      <c r="P25" s="1062"/>
      <c r="Q25" s="1062"/>
      <c r="R25" s="1062"/>
      <c r="S25" s="1062"/>
      <c r="T25" s="1062"/>
      <c r="U25" s="1062"/>
      <c r="V25" s="1062"/>
      <c r="W25" s="1062"/>
      <c r="X25" s="1063"/>
    </row>
    <row r="26" spans="1:24" s="10" customFormat="1" ht="18.75" customHeight="1" thickBot="1" x14ac:dyDescent="0.3">
      <c r="A26" s="390"/>
      <c r="B26" s="391"/>
      <c r="C26" s="392"/>
      <c r="D26" s="391"/>
      <c r="E26" s="392"/>
      <c r="F26" s="392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735"/>
    </row>
    <row r="27" spans="1:24" s="10" customFormat="1" ht="19.5" customHeight="1" x14ac:dyDescent="0.25">
      <c r="A27" s="873" t="s">
        <v>59</v>
      </c>
      <c r="B27" s="874"/>
      <c r="C27" s="874"/>
      <c r="D27" s="874"/>
      <c r="E27" s="874"/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874"/>
      <c r="U27" s="874"/>
      <c r="V27" s="874"/>
      <c r="W27" s="874"/>
      <c r="X27" s="1067"/>
    </row>
    <row r="28" spans="1:24" s="10" customFormat="1" ht="7.5" customHeight="1" x14ac:dyDescent="0.25">
      <c r="A28" s="876"/>
      <c r="B28" s="877"/>
      <c r="C28" s="877"/>
      <c r="D28" s="877"/>
      <c r="E28" s="877"/>
      <c r="F28" s="877"/>
      <c r="G28" s="877"/>
      <c r="H28" s="877"/>
      <c r="I28" s="877"/>
      <c r="J28" s="877"/>
      <c r="K28" s="877"/>
      <c r="L28" s="877"/>
      <c r="M28" s="877"/>
      <c r="N28" s="877"/>
      <c r="O28" s="877"/>
      <c r="P28" s="877"/>
      <c r="Q28" s="877"/>
      <c r="R28" s="877"/>
      <c r="S28" s="877"/>
      <c r="T28" s="877"/>
      <c r="U28" s="877"/>
      <c r="V28" s="877"/>
      <c r="W28" s="877"/>
      <c r="X28" s="1068"/>
    </row>
    <row r="29" spans="1:24" s="10" customFormat="1" ht="18" customHeight="1" x14ac:dyDescent="0.25">
      <c r="A29" s="771" t="s">
        <v>259</v>
      </c>
      <c r="B29" s="320" t="s">
        <v>260</v>
      </c>
      <c r="C29" s="321" t="s">
        <v>27</v>
      </c>
      <c r="D29" s="322" t="s">
        <v>38</v>
      </c>
      <c r="E29" s="323">
        <f>G29+P29</f>
        <v>40</v>
      </c>
      <c r="F29" s="324">
        <v>2</v>
      </c>
      <c r="G29" s="330">
        <f>SUM(H29:L29)+N29</f>
        <v>40</v>
      </c>
      <c r="H29" s="326"/>
      <c r="I29" s="327">
        <v>39.5</v>
      </c>
      <c r="J29" s="1074" t="s">
        <v>74</v>
      </c>
      <c r="K29" s="938"/>
      <c r="L29" s="328"/>
      <c r="M29" s="326" t="s">
        <v>132</v>
      </c>
      <c r="N29" s="328">
        <v>0.5</v>
      </c>
      <c r="O29" s="329">
        <v>2</v>
      </c>
      <c r="P29" s="330"/>
      <c r="Q29" s="326"/>
      <c r="R29" s="327"/>
      <c r="S29" s="327"/>
      <c r="T29" s="327"/>
      <c r="U29" s="328"/>
      <c r="V29" s="326"/>
      <c r="W29" s="328"/>
      <c r="X29" s="329"/>
    </row>
    <row r="30" spans="1:24" s="10" customFormat="1" ht="17.25" customHeight="1" x14ac:dyDescent="0.25">
      <c r="A30" s="785"/>
      <c r="B30" s="344" t="s">
        <v>261</v>
      </c>
      <c r="C30" s="333"/>
      <c r="D30" s="332"/>
      <c r="E30" s="333"/>
      <c r="F30" s="334"/>
      <c r="G30" s="349"/>
      <c r="H30" s="345"/>
      <c r="I30" s="346"/>
      <c r="J30" s="346"/>
      <c r="K30" s="346"/>
      <c r="L30" s="347"/>
      <c r="M30" s="345"/>
      <c r="N30" s="347"/>
      <c r="O30" s="348"/>
      <c r="P30" s="349"/>
      <c r="Q30" s="345"/>
      <c r="R30" s="346"/>
      <c r="S30" s="346"/>
      <c r="T30" s="346"/>
      <c r="U30" s="347"/>
      <c r="V30" s="345"/>
      <c r="W30" s="347"/>
      <c r="X30" s="348"/>
    </row>
    <row r="31" spans="1:24" s="10" customFormat="1" ht="18" customHeight="1" x14ac:dyDescent="0.25">
      <c r="A31" s="821" t="s">
        <v>262</v>
      </c>
      <c r="B31" s="351" t="s">
        <v>263</v>
      </c>
      <c r="C31" s="352" t="s">
        <v>27</v>
      </c>
      <c r="D31" s="301" t="s">
        <v>43</v>
      </c>
      <c r="E31" s="302">
        <f>G31+P31</f>
        <v>20</v>
      </c>
      <c r="F31" s="303">
        <f>O31+X31</f>
        <v>2</v>
      </c>
      <c r="G31" s="717">
        <f>SUM(H31:L31)+N31</f>
        <v>20</v>
      </c>
      <c r="H31" s="305">
        <v>6</v>
      </c>
      <c r="I31" s="306">
        <v>12</v>
      </c>
      <c r="J31" s="865" t="s">
        <v>74</v>
      </c>
      <c r="K31" s="866"/>
      <c r="L31" s="307">
        <v>2</v>
      </c>
      <c r="M31" s="305" t="s">
        <v>44</v>
      </c>
      <c r="N31" s="307"/>
      <c r="O31" s="308">
        <v>2</v>
      </c>
      <c r="P31" s="309">
        <f>SUM(Q31:U31)</f>
        <v>0</v>
      </c>
      <c r="Q31" s="310"/>
      <c r="R31" s="311"/>
      <c r="S31" s="311"/>
      <c r="T31" s="311"/>
      <c r="U31" s="312"/>
      <c r="V31" s="310"/>
      <c r="W31" s="312"/>
      <c r="X31" s="734"/>
    </row>
    <row r="32" spans="1:24" s="10" customFormat="1" ht="18.75" customHeight="1" x14ac:dyDescent="0.25">
      <c r="A32" s="821" t="s">
        <v>264</v>
      </c>
      <c r="B32" s="463" t="s">
        <v>265</v>
      </c>
      <c r="C32" s="353" t="s">
        <v>27</v>
      </c>
      <c r="D32" s="301" t="s">
        <v>43</v>
      </c>
      <c r="E32" s="302">
        <f>G32+P32</f>
        <v>20</v>
      </c>
      <c r="F32" s="303">
        <f>O32+X32</f>
        <v>2</v>
      </c>
      <c r="G32" s="717">
        <f>SUM(H32:L32)</f>
        <v>20</v>
      </c>
      <c r="H32" s="305">
        <v>6</v>
      </c>
      <c r="I32" s="306">
        <v>12</v>
      </c>
      <c r="J32" s="865" t="s">
        <v>74</v>
      </c>
      <c r="K32" s="866"/>
      <c r="L32" s="307">
        <v>2</v>
      </c>
      <c r="M32" s="305" t="s">
        <v>44</v>
      </c>
      <c r="N32" s="307"/>
      <c r="O32" s="308">
        <v>2</v>
      </c>
      <c r="P32" s="309">
        <f>SUM(Q32:U32)</f>
        <v>0</v>
      </c>
      <c r="Q32" s="310"/>
      <c r="R32" s="311"/>
      <c r="S32" s="311"/>
      <c r="T32" s="311"/>
      <c r="U32" s="312"/>
      <c r="V32" s="310"/>
      <c r="W32" s="312"/>
      <c r="X32" s="734"/>
    </row>
    <row r="33" spans="1:24" s="10" customFormat="1" ht="15" customHeight="1" thickBot="1" x14ac:dyDescent="0.3">
      <c r="A33" s="822" t="s">
        <v>266</v>
      </c>
      <c r="B33" s="520" t="s">
        <v>267</v>
      </c>
      <c r="C33" s="411" t="s">
        <v>27</v>
      </c>
      <c r="D33" s="467" t="s">
        <v>43</v>
      </c>
      <c r="E33" s="529">
        <v>20</v>
      </c>
      <c r="F33" s="468">
        <v>2</v>
      </c>
      <c r="G33" s="718"/>
      <c r="H33" s="315"/>
      <c r="I33" s="316"/>
      <c r="J33" s="316"/>
      <c r="K33" s="316"/>
      <c r="L33" s="317"/>
      <c r="M33" s="315"/>
      <c r="N33" s="317"/>
      <c r="O33" s="318"/>
      <c r="P33" s="539">
        <v>20</v>
      </c>
      <c r="Q33" s="172">
        <v>6</v>
      </c>
      <c r="R33" s="173">
        <v>12</v>
      </c>
      <c r="S33" s="869" t="s">
        <v>69</v>
      </c>
      <c r="T33" s="870"/>
      <c r="U33" s="181">
        <v>1</v>
      </c>
      <c r="V33" s="172" t="s">
        <v>44</v>
      </c>
      <c r="W33" s="181"/>
      <c r="X33" s="732">
        <v>2</v>
      </c>
    </row>
    <row r="34" spans="1:24" s="10" customFormat="1" ht="12.75" customHeight="1" thickBot="1" x14ac:dyDescent="0.3">
      <c r="A34" s="1061"/>
      <c r="B34" s="1062"/>
      <c r="C34" s="1062"/>
      <c r="D34" s="1062"/>
      <c r="E34" s="1062"/>
      <c r="F34" s="1062"/>
      <c r="G34" s="1062"/>
      <c r="H34" s="1062"/>
      <c r="I34" s="1062"/>
      <c r="J34" s="1062"/>
      <c r="K34" s="1062"/>
      <c r="L34" s="1062"/>
      <c r="M34" s="1062"/>
      <c r="N34" s="1062"/>
      <c r="O34" s="1062"/>
      <c r="P34" s="1062"/>
      <c r="Q34" s="1062"/>
      <c r="R34" s="1062"/>
      <c r="S34" s="1062"/>
      <c r="T34" s="1062"/>
      <c r="U34" s="1062"/>
      <c r="V34" s="1062"/>
      <c r="W34" s="1062"/>
      <c r="X34" s="1063"/>
    </row>
    <row r="35" spans="1:24" s="10" customFormat="1" ht="18.75" customHeight="1" thickBot="1" x14ac:dyDescent="0.3">
      <c r="A35" s="390"/>
      <c r="B35" s="391"/>
      <c r="C35" s="392"/>
      <c r="D35" s="391"/>
      <c r="E35" s="392"/>
      <c r="F35" s="392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735"/>
    </row>
    <row r="36" spans="1:24" s="10" customFormat="1" ht="18" customHeight="1" x14ac:dyDescent="0.25">
      <c r="A36" s="873" t="s">
        <v>77</v>
      </c>
      <c r="B36" s="874"/>
      <c r="C36" s="874"/>
      <c r="D36" s="874"/>
      <c r="E36" s="874"/>
      <c r="F36" s="874"/>
      <c r="G36" s="874"/>
      <c r="H36" s="874"/>
      <c r="I36" s="874"/>
      <c r="J36" s="874"/>
      <c r="K36" s="874"/>
      <c r="L36" s="874"/>
      <c r="M36" s="874"/>
      <c r="N36" s="874"/>
      <c r="O36" s="874"/>
      <c r="P36" s="874"/>
      <c r="Q36" s="874"/>
      <c r="R36" s="874"/>
      <c r="S36" s="874"/>
      <c r="T36" s="874"/>
      <c r="U36" s="874"/>
      <c r="V36" s="874"/>
      <c r="W36" s="874"/>
      <c r="X36" s="1067"/>
    </row>
    <row r="37" spans="1:24" s="10" customFormat="1" ht="7.5" customHeight="1" x14ac:dyDescent="0.25">
      <c r="A37" s="876"/>
      <c r="B37" s="877"/>
      <c r="C37" s="877"/>
      <c r="D37" s="877"/>
      <c r="E37" s="877"/>
      <c r="F37" s="877"/>
      <c r="G37" s="877"/>
      <c r="H37" s="877"/>
      <c r="I37" s="877"/>
      <c r="J37" s="877"/>
      <c r="K37" s="877"/>
      <c r="L37" s="877"/>
      <c r="M37" s="877"/>
      <c r="N37" s="877"/>
      <c r="O37" s="877"/>
      <c r="P37" s="877"/>
      <c r="Q37" s="877"/>
      <c r="R37" s="877"/>
      <c r="S37" s="877"/>
      <c r="T37" s="877"/>
      <c r="U37" s="877"/>
      <c r="V37" s="877"/>
      <c r="W37" s="877"/>
      <c r="X37" s="1068"/>
    </row>
    <row r="38" spans="1:24" s="10" customFormat="1" ht="30.75" customHeight="1" thickBot="1" x14ac:dyDescent="0.3">
      <c r="A38" s="766" t="s">
        <v>268</v>
      </c>
      <c r="B38" s="648" t="s">
        <v>269</v>
      </c>
      <c r="C38" s="114" t="s">
        <v>27</v>
      </c>
      <c r="D38" s="120" t="s">
        <v>38</v>
      </c>
      <c r="E38" s="289">
        <f>G38+P38</f>
        <v>20</v>
      </c>
      <c r="F38" s="124">
        <v>2</v>
      </c>
      <c r="G38" s="719">
        <f>SUM(H38:L38)+N38</f>
        <v>10</v>
      </c>
      <c r="H38" s="141"/>
      <c r="I38" s="142">
        <v>10</v>
      </c>
      <c r="J38" s="1059" t="s">
        <v>270</v>
      </c>
      <c r="K38" s="1060"/>
      <c r="L38" s="143"/>
      <c r="M38" s="141"/>
      <c r="N38" s="143"/>
      <c r="O38" s="144"/>
      <c r="P38" s="170">
        <f>SUM(Q38:U38)+W38</f>
        <v>10</v>
      </c>
      <c r="Q38" s="155"/>
      <c r="R38" s="156">
        <v>9.5</v>
      </c>
      <c r="S38" s="156"/>
      <c r="T38" s="156"/>
      <c r="U38" s="157"/>
      <c r="V38" s="155" t="s">
        <v>39</v>
      </c>
      <c r="W38" s="157">
        <v>0.5</v>
      </c>
      <c r="X38" s="736">
        <v>2</v>
      </c>
    </row>
    <row r="39" spans="1:24" s="10" customFormat="1" ht="15" customHeight="1" x14ac:dyDescent="0.25">
      <c r="A39" s="759"/>
      <c r="B39" s="377" t="s">
        <v>271</v>
      </c>
      <c r="C39" s="297"/>
      <c r="D39" s="296"/>
      <c r="E39" s="297"/>
      <c r="F39" s="298"/>
      <c r="G39" s="382"/>
      <c r="H39" s="378"/>
      <c r="I39" s="379"/>
      <c r="J39" s="379"/>
      <c r="K39" s="379"/>
      <c r="L39" s="380"/>
      <c r="M39" s="378"/>
      <c r="N39" s="380"/>
      <c r="O39" s="381"/>
      <c r="P39" s="382"/>
      <c r="Q39" s="378"/>
      <c r="R39" s="379"/>
      <c r="S39" s="379"/>
      <c r="T39" s="379"/>
      <c r="U39" s="380"/>
      <c r="V39" s="378"/>
      <c r="W39" s="380"/>
      <c r="X39" s="381"/>
    </row>
    <row r="40" spans="1:24" s="10" customFormat="1" ht="15" customHeight="1" x14ac:dyDescent="0.25">
      <c r="A40" s="765" t="s">
        <v>272</v>
      </c>
      <c r="B40" s="351" t="s">
        <v>273</v>
      </c>
      <c r="C40" s="353" t="s">
        <v>27</v>
      </c>
      <c r="D40" s="301" t="s">
        <v>43</v>
      </c>
      <c r="E40" s="302">
        <f>G40+P40</f>
        <v>20</v>
      </c>
      <c r="F40" s="303">
        <f>O40+X40</f>
        <v>2</v>
      </c>
      <c r="G40" s="717">
        <f>SUM(H40:L40)+N40</f>
        <v>20</v>
      </c>
      <c r="H40" s="305">
        <v>6</v>
      </c>
      <c r="I40" s="306">
        <v>12</v>
      </c>
      <c r="J40" s="865" t="s">
        <v>270</v>
      </c>
      <c r="K40" s="866"/>
      <c r="L40" s="307">
        <v>2</v>
      </c>
      <c r="M40" s="305" t="s">
        <v>44</v>
      </c>
      <c r="N40" s="307"/>
      <c r="O40" s="308">
        <v>2</v>
      </c>
      <c r="P40" s="309">
        <f>SUM(Q40:U40)</f>
        <v>0</v>
      </c>
      <c r="Q40" s="310"/>
      <c r="R40" s="311"/>
      <c r="S40" s="311"/>
      <c r="T40" s="311"/>
      <c r="U40" s="312"/>
      <c r="V40" s="310"/>
      <c r="W40" s="312"/>
      <c r="X40" s="734"/>
    </row>
    <row r="41" spans="1:24" s="10" customFormat="1" ht="18" customHeight="1" thickBot="1" x14ac:dyDescent="0.3">
      <c r="A41" s="820" t="s">
        <v>274</v>
      </c>
      <c r="B41" s="750" t="s">
        <v>275</v>
      </c>
      <c r="C41" s="411" t="s">
        <v>27</v>
      </c>
      <c r="D41" s="467" t="s">
        <v>43</v>
      </c>
      <c r="E41" s="529">
        <f>G41+P41</f>
        <v>20</v>
      </c>
      <c r="F41" s="468">
        <f>O41+X41</f>
        <v>2</v>
      </c>
      <c r="G41" s="720">
        <f>SUM(H41:L41)</f>
        <v>0</v>
      </c>
      <c r="H41" s="315"/>
      <c r="I41" s="316"/>
      <c r="J41" s="316"/>
      <c r="K41" s="316"/>
      <c r="L41" s="317"/>
      <c r="M41" s="315"/>
      <c r="N41" s="317"/>
      <c r="O41" s="318"/>
      <c r="P41" s="539">
        <f>SUM(Q41:U41)</f>
        <v>20</v>
      </c>
      <c r="Q41" s="172">
        <v>6</v>
      </c>
      <c r="R41" s="173">
        <v>14</v>
      </c>
      <c r="S41" s="869" t="s">
        <v>270</v>
      </c>
      <c r="T41" s="870"/>
      <c r="U41" s="181"/>
      <c r="V41" s="172" t="s">
        <v>44</v>
      </c>
      <c r="W41" s="181"/>
      <c r="X41" s="732">
        <v>2</v>
      </c>
    </row>
    <row r="42" spans="1:24" s="10" customFormat="1" ht="15.75" customHeight="1" thickBot="1" x14ac:dyDescent="0.3">
      <c r="A42" s="1061"/>
      <c r="B42" s="1062"/>
      <c r="C42" s="1062"/>
      <c r="D42" s="1062"/>
      <c r="E42" s="1062"/>
      <c r="F42" s="1062"/>
      <c r="G42" s="1062"/>
      <c r="H42" s="1062"/>
      <c r="I42" s="1062"/>
      <c r="J42" s="1062"/>
      <c r="K42" s="1062"/>
      <c r="L42" s="1062"/>
      <c r="M42" s="1062"/>
      <c r="N42" s="1062"/>
      <c r="O42" s="1062"/>
      <c r="P42" s="1062"/>
      <c r="Q42" s="1062"/>
      <c r="R42" s="1062"/>
      <c r="S42" s="1062"/>
      <c r="T42" s="1062"/>
      <c r="U42" s="1062"/>
      <c r="V42" s="1062"/>
      <c r="W42" s="1062"/>
      <c r="X42" s="1063"/>
    </row>
    <row r="43" spans="1:24" s="10" customFormat="1" ht="21" customHeight="1" thickBot="1" x14ac:dyDescent="0.3">
      <c r="A43" s="394"/>
      <c r="B43" s="394"/>
      <c r="C43" s="851"/>
      <c r="D43" s="394"/>
      <c r="E43" s="851"/>
      <c r="F43" s="851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733"/>
    </row>
    <row r="44" spans="1:24" s="10" customFormat="1" ht="15" customHeight="1" x14ac:dyDescent="0.25">
      <c r="A44" s="873" t="s">
        <v>87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1067"/>
    </row>
    <row r="45" spans="1:24" s="10" customFormat="1" ht="9.75" customHeight="1" thickBot="1" x14ac:dyDescent="0.3">
      <c r="A45" s="876"/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1068"/>
    </row>
    <row r="46" spans="1:24" s="10" customFormat="1" ht="15" customHeight="1" x14ac:dyDescent="0.25">
      <c r="A46" s="294"/>
      <c r="B46" s="295" t="s">
        <v>199</v>
      </c>
      <c r="C46" s="297"/>
      <c r="D46" s="296"/>
      <c r="E46" s="297"/>
      <c r="F46" s="298"/>
      <c r="G46" s="382"/>
      <c r="H46" s="378"/>
      <c r="I46" s="379"/>
      <c r="J46" s="379"/>
      <c r="K46" s="379"/>
      <c r="L46" s="380"/>
      <c r="M46" s="378"/>
      <c r="N46" s="380"/>
      <c r="O46" s="381"/>
      <c r="P46" s="382"/>
      <c r="Q46" s="378"/>
      <c r="R46" s="379"/>
      <c r="S46" s="379"/>
      <c r="T46" s="379"/>
      <c r="U46" s="380"/>
      <c r="V46" s="378"/>
      <c r="W46" s="380"/>
      <c r="X46" s="381"/>
    </row>
    <row r="47" spans="1:24" s="10" customFormat="1" ht="15" customHeight="1" x14ac:dyDescent="0.25">
      <c r="A47" s="780" t="s">
        <v>276</v>
      </c>
      <c r="B47" s="395" t="s">
        <v>277</v>
      </c>
      <c r="C47" s="352" t="s">
        <v>27</v>
      </c>
      <c r="D47" s="301" t="s">
        <v>43</v>
      </c>
      <c r="E47" s="302">
        <f>G47+P47</f>
        <v>20</v>
      </c>
      <c r="F47" s="303">
        <f>O47+X47</f>
        <v>2</v>
      </c>
      <c r="G47" s="717">
        <f>SUM(H47:L47)</f>
        <v>20</v>
      </c>
      <c r="H47" s="305">
        <v>6</v>
      </c>
      <c r="I47" s="306">
        <v>12</v>
      </c>
      <c r="J47" s="306"/>
      <c r="K47" s="306"/>
      <c r="L47" s="307">
        <v>2</v>
      </c>
      <c r="M47" s="305" t="s">
        <v>44</v>
      </c>
      <c r="N47" s="307"/>
      <c r="O47" s="308">
        <v>2</v>
      </c>
      <c r="P47" s="309">
        <f>SUM(Q47:U47)</f>
        <v>0</v>
      </c>
      <c r="Q47" s="310"/>
      <c r="R47" s="311"/>
      <c r="S47" s="311"/>
      <c r="T47" s="311"/>
      <c r="U47" s="312"/>
      <c r="V47" s="310"/>
      <c r="W47" s="312"/>
      <c r="X47" s="734"/>
    </row>
    <row r="48" spans="1:24" s="10" customFormat="1" ht="15" customHeight="1" x14ac:dyDescent="0.25">
      <c r="A48" s="753" t="s">
        <v>278</v>
      </c>
      <c r="B48" s="300" t="s">
        <v>279</v>
      </c>
      <c r="C48" s="353" t="s">
        <v>27</v>
      </c>
      <c r="D48" s="301" t="s">
        <v>43</v>
      </c>
      <c r="E48" s="302">
        <f>G48+P48</f>
        <v>20</v>
      </c>
      <c r="F48" s="303">
        <f>O48+X48</f>
        <v>2</v>
      </c>
      <c r="G48" s="717">
        <f>SUM(H48:L48)</f>
        <v>20</v>
      </c>
      <c r="H48" s="305">
        <v>6</v>
      </c>
      <c r="I48" s="306">
        <v>12</v>
      </c>
      <c r="J48" s="306"/>
      <c r="K48" s="306"/>
      <c r="L48" s="307">
        <v>2</v>
      </c>
      <c r="M48" s="305" t="s">
        <v>44</v>
      </c>
      <c r="N48" s="307"/>
      <c r="O48" s="308">
        <v>2</v>
      </c>
      <c r="P48" s="309">
        <f>SUM(Q48:U48)</f>
        <v>0</v>
      </c>
      <c r="Q48" s="310"/>
      <c r="R48" s="311"/>
      <c r="S48" s="311"/>
      <c r="T48" s="311"/>
      <c r="U48" s="312"/>
      <c r="V48" s="310"/>
      <c r="W48" s="312"/>
      <c r="X48" s="734"/>
    </row>
    <row r="49" spans="1:24" s="10" customFormat="1" ht="15" customHeight="1" x14ac:dyDescent="0.25">
      <c r="A49" s="780" t="s">
        <v>280</v>
      </c>
      <c r="B49" s="404" t="s">
        <v>281</v>
      </c>
      <c r="C49" s="353" t="s">
        <v>27</v>
      </c>
      <c r="D49" s="301"/>
      <c r="E49" s="302">
        <f>G49+P49</f>
        <v>20</v>
      </c>
      <c r="F49" s="303">
        <f>O49+X49</f>
        <v>2</v>
      </c>
      <c r="G49" s="717">
        <f>SUM(H49:L49)</f>
        <v>10</v>
      </c>
      <c r="H49" s="305">
        <v>6</v>
      </c>
      <c r="I49" s="306">
        <v>4</v>
      </c>
      <c r="J49" s="306"/>
      <c r="K49" s="306"/>
      <c r="L49" s="307"/>
      <c r="M49" s="305"/>
      <c r="N49" s="307"/>
      <c r="O49" s="308"/>
      <c r="P49" s="309">
        <f>SUM(Q49:U49)</f>
        <v>10</v>
      </c>
      <c r="Q49" s="310">
        <v>6</v>
      </c>
      <c r="R49" s="311">
        <v>2</v>
      </c>
      <c r="S49" s="311"/>
      <c r="T49" s="311"/>
      <c r="U49" s="312">
        <v>2</v>
      </c>
      <c r="V49" s="310" t="s">
        <v>44</v>
      </c>
      <c r="W49" s="312"/>
      <c r="X49" s="734">
        <v>2</v>
      </c>
    </row>
    <row r="50" spans="1:24" s="10" customFormat="1" ht="15" customHeight="1" x14ac:dyDescent="0.25">
      <c r="A50" s="760"/>
      <c r="B50" s="721" t="s">
        <v>282</v>
      </c>
      <c r="C50" s="290"/>
      <c r="D50" s="354"/>
      <c r="E50" s="577"/>
      <c r="F50" s="578"/>
      <c r="G50" s="573"/>
      <c r="H50" s="291"/>
      <c r="I50" s="292"/>
      <c r="J50" s="292"/>
      <c r="K50" s="292"/>
      <c r="L50" s="293"/>
      <c r="M50" s="291"/>
      <c r="N50" s="293"/>
      <c r="O50" s="722"/>
      <c r="P50" s="573"/>
      <c r="Q50" s="291"/>
      <c r="R50" s="292"/>
      <c r="S50" s="292"/>
      <c r="T50" s="292"/>
      <c r="U50" s="293"/>
      <c r="V50" s="291"/>
      <c r="W50" s="293"/>
      <c r="X50" s="722"/>
    </row>
    <row r="51" spans="1:24" s="10" customFormat="1" ht="15" customHeight="1" x14ac:dyDescent="0.25">
      <c r="A51" s="753" t="s">
        <v>283</v>
      </c>
      <c r="B51" s="300" t="s">
        <v>284</v>
      </c>
      <c r="C51" s="353" t="s">
        <v>27</v>
      </c>
      <c r="D51" s="301"/>
      <c r="E51" s="302">
        <f>G51+P51</f>
        <v>20</v>
      </c>
      <c r="F51" s="303">
        <f>O51+X51</f>
        <v>2</v>
      </c>
      <c r="G51" s="717">
        <f>SUM(H51:L51)+N51</f>
        <v>20</v>
      </c>
      <c r="H51" s="305">
        <v>8</v>
      </c>
      <c r="I51" s="306">
        <v>10</v>
      </c>
      <c r="J51" s="306"/>
      <c r="K51" s="306"/>
      <c r="L51" s="307">
        <v>2</v>
      </c>
      <c r="M51" s="305" t="s">
        <v>44</v>
      </c>
      <c r="N51" s="307"/>
      <c r="O51" s="308">
        <v>2</v>
      </c>
      <c r="P51" s="309">
        <f>SUM(Q51:U51)</f>
        <v>0</v>
      </c>
      <c r="Q51" s="310"/>
      <c r="R51" s="311"/>
      <c r="S51" s="311"/>
      <c r="T51" s="311"/>
      <c r="U51" s="312"/>
      <c r="V51" s="310"/>
      <c r="W51" s="312"/>
      <c r="X51" s="734"/>
    </row>
    <row r="52" spans="1:24" s="10" customFormat="1" ht="15" customHeight="1" thickBot="1" x14ac:dyDescent="0.3">
      <c r="A52" s="753" t="s">
        <v>285</v>
      </c>
      <c r="B52" s="300" t="s">
        <v>286</v>
      </c>
      <c r="C52" s="353" t="s">
        <v>27</v>
      </c>
      <c r="D52" s="301"/>
      <c r="E52" s="302">
        <f>G52+P52</f>
        <v>20</v>
      </c>
      <c r="F52" s="303">
        <f>O52+X52</f>
        <v>2</v>
      </c>
      <c r="G52" s="720"/>
      <c r="H52" s="305"/>
      <c r="I52" s="306"/>
      <c r="J52" s="306"/>
      <c r="K52" s="306"/>
      <c r="L52" s="307"/>
      <c r="M52" s="305"/>
      <c r="N52" s="307"/>
      <c r="O52" s="308"/>
      <c r="P52" s="309">
        <f>SUM(Q52:U52)</f>
        <v>20</v>
      </c>
      <c r="Q52" s="310">
        <v>8</v>
      </c>
      <c r="R52" s="311">
        <v>10</v>
      </c>
      <c r="S52" s="869" t="s">
        <v>287</v>
      </c>
      <c r="T52" s="870"/>
      <c r="U52" s="312">
        <v>2</v>
      </c>
      <c r="V52" s="310" t="s">
        <v>44</v>
      </c>
      <c r="W52" s="312"/>
      <c r="X52" s="734">
        <v>2</v>
      </c>
    </row>
    <row r="53" spans="1:24" s="10" customFormat="1" ht="15" customHeight="1" thickBot="1" x14ac:dyDescent="0.3">
      <c r="A53" s="1085"/>
      <c r="B53" s="1086"/>
      <c r="C53" s="1086"/>
      <c r="D53" s="1086"/>
      <c r="E53" s="1086"/>
      <c r="F53" s="1086"/>
      <c r="G53" s="1086"/>
      <c r="H53" s="1086"/>
      <c r="I53" s="1086"/>
      <c r="J53" s="1086"/>
      <c r="K53" s="1086"/>
      <c r="L53" s="1086"/>
      <c r="M53" s="1086"/>
      <c r="N53" s="1086"/>
      <c r="O53" s="1086"/>
      <c r="P53" s="1086"/>
      <c r="Q53" s="1086"/>
      <c r="R53" s="1086"/>
      <c r="S53" s="1086"/>
      <c r="T53" s="1086"/>
      <c r="U53" s="1086"/>
      <c r="V53" s="1086"/>
      <c r="W53" s="1086"/>
      <c r="X53" s="1087"/>
    </row>
    <row r="54" spans="1:24" s="10" customFormat="1" ht="18" customHeight="1" thickBot="1" x14ac:dyDescent="0.3">
      <c r="A54" s="1088"/>
      <c r="B54" s="1089"/>
      <c r="C54" s="1089"/>
      <c r="D54" s="1089"/>
      <c r="E54" s="1089"/>
      <c r="F54" s="1089"/>
      <c r="G54" s="1089"/>
      <c r="H54" s="1089"/>
      <c r="I54" s="1089"/>
      <c r="J54" s="1089"/>
      <c r="K54" s="1089"/>
      <c r="L54" s="1089"/>
      <c r="M54" s="1089"/>
      <c r="N54" s="1089"/>
      <c r="O54" s="1089"/>
      <c r="P54" s="1089"/>
      <c r="Q54" s="1089"/>
      <c r="R54" s="1089"/>
      <c r="S54" s="1089"/>
      <c r="T54" s="1089"/>
      <c r="U54" s="1089"/>
      <c r="V54" s="1089"/>
      <c r="W54" s="1089"/>
      <c r="X54" s="1090"/>
    </row>
    <row r="55" spans="1:24" s="10" customFormat="1" ht="18" customHeight="1" x14ac:dyDescent="0.25">
      <c r="A55" s="873" t="s">
        <v>99</v>
      </c>
      <c r="B55" s="874"/>
      <c r="C55" s="874"/>
      <c r="D55" s="874"/>
      <c r="E55" s="874"/>
      <c r="F55" s="874"/>
      <c r="G55" s="874"/>
      <c r="H55" s="874"/>
      <c r="I55" s="874"/>
      <c r="J55" s="874"/>
      <c r="K55" s="874"/>
      <c r="L55" s="874"/>
      <c r="M55" s="874"/>
      <c r="N55" s="874"/>
      <c r="O55" s="874"/>
      <c r="P55" s="874"/>
      <c r="Q55" s="874"/>
      <c r="R55" s="874"/>
      <c r="S55" s="874"/>
      <c r="T55" s="874"/>
      <c r="U55" s="874"/>
      <c r="V55" s="874"/>
      <c r="W55" s="874"/>
      <c r="X55" s="1067"/>
    </row>
    <row r="56" spans="1:24" s="10" customFormat="1" ht="4.5" customHeight="1" thickBot="1" x14ac:dyDescent="0.3">
      <c r="A56" s="887"/>
      <c r="B56" s="888"/>
      <c r="C56" s="888"/>
      <c r="D56" s="888"/>
      <c r="E56" s="888"/>
      <c r="F56" s="888"/>
      <c r="G56" s="888"/>
      <c r="H56" s="888"/>
      <c r="I56" s="888"/>
      <c r="J56" s="888"/>
      <c r="K56" s="888"/>
      <c r="L56" s="888"/>
      <c r="M56" s="888"/>
      <c r="N56" s="888"/>
      <c r="O56" s="888"/>
      <c r="P56" s="888"/>
      <c r="Q56" s="888"/>
      <c r="R56" s="888"/>
      <c r="S56" s="888"/>
      <c r="T56" s="888"/>
      <c r="U56" s="888"/>
      <c r="V56" s="888"/>
      <c r="W56" s="888"/>
      <c r="X56" s="1091"/>
    </row>
    <row r="57" spans="1:24" s="10" customFormat="1" ht="15" customHeight="1" x14ac:dyDescent="0.25">
      <c r="A57" s="396"/>
      <c r="B57" s="295" t="s">
        <v>100</v>
      </c>
      <c r="C57" s="397"/>
      <c r="D57" s="319"/>
      <c r="E57" s="297"/>
      <c r="F57" s="298"/>
      <c r="G57" s="403"/>
      <c r="H57" s="399"/>
      <c r="I57" s="400"/>
      <c r="J57" s="400"/>
      <c r="K57" s="400"/>
      <c r="L57" s="401"/>
      <c r="M57" s="399"/>
      <c r="N57" s="401"/>
      <c r="O57" s="402"/>
      <c r="P57" s="403"/>
      <c r="Q57" s="399"/>
      <c r="R57" s="400"/>
      <c r="S57" s="400"/>
      <c r="T57" s="400"/>
      <c r="U57" s="401"/>
      <c r="V57" s="399"/>
      <c r="W57" s="401"/>
      <c r="X57" s="402"/>
    </row>
    <row r="58" spans="1:24" s="10" customFormat="1" ht="15" customHeight="1" x14ac:dyDescent="0.25">
      <c r="A58" s="780" t="s">
        <v>288</v>
      </c>
      <c r="B58" s="395" t="s">
        <v>289</v>
      </c>
      <c r="C58" s="353" t="s">
        <v>103</v>
      </c>
      <c r="D58" s="301"/>
      <c r="E58" s="302">
        <f>G58+P58</f>
        <v>20</v>
      </c>
      <c r="F58" s="303">
        <f>O58+X58</f>
        <v>2</v>
      </c>
      <c r="G58" s="717">
        <f>SUM(H58:L58)</f>
        <v>10</v>
      </c>
      <c r="H58" s="848">
        <v>6</v>
      </c>
      <c r="I58" s="306">
        <v>4</v>
      </c>
      <c r="J58" s="865" t="s">
        <v>214</v>
      </c>
      <c r="K58" s="866"/>
      <c r="L58" s="418"/>
      <c r="M58" s="419"/>
      <c r="N58" s="421"/>
      <c r="O58" s="420"/>
      <c r="P58" s="531">
        <f>SUM(Q58:U58)</f>
        <v>10</v>
      </c>
      <c r="Q58" s="532">
        <v>6</v>
      </c>
      <c r="R58" s="530">
        <v>2</v>
      </c>
      <c r="S58" s="871" t="s">
        <v>214</v>
      </c>
      <c r="T58" s="872"/>
      <c r="U58" s="537">
        <v>2</v>
      </c>
      <c r="V58" s="450" t="s">
        <v>44</v>
      </c>
      <c r="W58" s="537"/>
      <c r="X58" s="734">
        <v>2</v>
      </c>
    </row>
    <row r="59" spans="1:24" s="10" customFormat="1" ht="15" customHeight="1" x14ac:dyDescent="0.25">
      <c r="A59" s="780" t="s">
        <v>290</v>
      </c>
      <c r="B59" s="404" t="s">
        <v>291</v>
      </c>
      <c r="C59" s="353" t="s">
        <v>103</v>
      </c>
      <c r="D59" s="301"/>
      <c r="E59" s="302">
        <f>G59+P59</f>
        <v>20</v>
      </c>
      <c r="F59" s="303">
        <f>O59+X59</f>
        <v>2</v>
      </c>
      <c r="G59" s="717">
        <v>10</v>
      </c>
      <c r="H59" s="848">
        <v>6</v>
      </c>
      <c r="I59" s="306">
        <v>4</v>
      </c>
      <c r="J59" s="865" t="s">
        <v>214</v>
      </c>
      <c r="K59" s="866"/>
      <c r="L59" s="418"/>
      <c r="M59" s="419"/>
      <c r="N59" s="421"/>
      <c r="O59" s="420"/>
      <c r="P59" s="531">
        <f>SUM(Q59:U59)+W59</f>
        <v>10</v>
      </c>
      <c r="Q59" s="532">
        <v>6</v>
      </c>
      <c r="R59" s="530">
        <v>2</v>
      </c>
      <c r="S59" s="1072" t="s">
        <v>214</v>
      </c>
      <c r="T59" s="1073"/>
      <c r="U59" s="537">
        <v>2</v>
      </c>
      <c r="V59" s="450" t="s">
        <v>44</v>
      </c>
      <c r="W59" s="537"/>
      <c r="X59" s="734">
        <v>2</v>
      </c>
    </row>
    <row r="60" spans="1:24" s="10" customFormat="1" ht="15" customHeight="1" x14ac:dyDescent="0.25">
      <c r="A60" s="760"/>
      <c r="B60" s="451" t="s">
        <v>217</v>
      </c>
      <c r="C60" s="290"/>
      <c r="D60" s="827"/>
      <c r="E60" s="577"/>
      <c r="F60" s="578"/>
      <c r="G60" s="573"/>
      <c r="H60" s="570"/>
      <c r="I60" s="574"/>
      <c r="J60" s="452"/>
      <c r="K60" s="452"/>
      <c r="L60" s="361"/>
      <c r="M60" s="360"/>
      <c r="N60" s="361"/>
      <c r="O60" s="362"/>
      <c r="P60" s="363"/>
      <c r="Q60" s="360"/>
      <c r="R60" s="452"/>
      <c r="S60" s="452"/>
      <c r="T60" s="452"/>
      <c r="U60" s="361"/>
      <c r="V60" s="360"/>
      <c r="W60" s="361"/>
      <c r="X60" s="722"/>
    </row>
    <row r="61" spans="1:24" s="10" customFormat="1" ht="15" customHeight="1" x14ac:dyDescent="0.25">
      <c r="A61" s="780" t="s">
        <v>292</v>
      </c>
      <c r="B61" s="395" t="s">
        <v>293</v>
      </c>
      <c r="C61" s="353" t="s">
        <v>27</v>
      </c>
      <c r="D61" s="301"/>
      <c r="E61" s="302">
        <f>G61+P61</f>
        <v>20</v>
      </c>
      <c r="F61" s="303">
        <f>O61+X61</f>
        <v>2</v>
      </c>
      <c r="G61" s="717">
        <f>SUM(H61:L61)</f>
        <v>10</v>
      </c>
      <c r="H61" s="305">
        <v>6</v>
      </c>
      <c r="I61" s="306">
        <v>4</v>
      </c>
      <c r="J61" s="865" t="s">
        <v>110</v>
      </c>
      <c r="K61" s="866"/>
      <c r="L61" s="439"/>
      <c r="M61" s="419"/>
      <c r="N61" s="421"/>
      <c r="O61" s="448"/>
      <c r="P61" s="449">
        <f>SUM(Q61:U61)</f>
        <v>10</v>
      </c>
      <c r="Q61" s="532">
        <v>6</v>
      </c>
      <c r="R61" s="530">
        <v>2</v>
      </c>
      <c r="S61" s="871" t="s">
        <v>110</v>
      </c>
      <c r="T61" s="872"/>
      <c r="U61" s="533">
        <v>2</v>
      </c>
      <c r="V61" s="450" t="s">
        <v>44</v>
      </c>
      <c r="W61" s="443"/>
      <c r="X61" s="734">
        <v>2</v>
      </c>
    </row>
    <row r="62" spans="1:24" s="10" customFormat="1" ht="15" customHeight="1" thickBot="1" x14ac:dyDescent="0.3">
      <c r="A62" s="762" t="s">
        <v>294</v>
      </c>
      <c r="B62" s="410" t="s">
        <v>295</v>
      </c>
      <c r="C62" s="411" t="s">
        <v>27</v>
      </c>
      <c r="D62" s="467" t="s">
        <v>43</v>
      </c>
      <c r="E62" s="529">
        <f>G62+P62</f>
        <v>20</v>
      </c>
      <c r="F62" s="468">
        <f>O62+X62</f>
        <v>2</v>
      </c>
      <c r="G62" s="720">
        <f>SUM(H62:L62)</f>
        <v>10</v>
      </c>
      <c r="H62" s="315">
        <v>6</v>
      </c>
      <c r="I62" s="316">
        <v>4</v>
      </c>
      <c r="J62" s="955" t="s">
        <v>110</v>
      </c>
      <c r="K62" s="956"/>
      <c r="L62" s="414"/>
      <c r="M62" s="415"/>
      <c r="N62" s="416"/>
      <c r="O62" s="417"/>
      <c r="P62" s="446">
        <f>SUM(Q62:U62)+W62</f>
        <v>10</v>
      </c>
      <c r="Q62" s="534">
        <v>4</v>
      </c>
      <c r="R62" s="535">
        <v>4</v>
      </c>
      <c r="S62" s="869" t="s">
        <v>110</v>
      </c>
      <c r="T62" s="870"/>
      <c r="U62" s="536">
        <v>2</v>
      </c>
      <c r="V62" s="447" t="s">
        <v>44</v>
      </c>
      <c r="W62" s="445"/>
      <c r="X62" s="732">
        <v>2</v>
      </c>
    </row>
    <row r="63" spans="1:24" s="10" customFormat="1" ht="15" customHeight="1" thickBot="1" x14ac:dyDescent="0.3">
      <c r="A63" s="1092"/>
      <c r="B63" s="1092"/>
      <c r="C63" s="1092"/>
      <c r="D63" s="1092"/>
      <c r="E63" s="1092"/>
      <c r="F63" s="1092"/>
      <c r="G63" s="1092"/>
      <c r="H63" s="1092"/>
      <c r="I63" s="1092"/>
      <c r="J63" s="1092"/>
      <c r="K63" s="1092"/>
      <c r="L63" s="1092"/>
      <c r="M63" s="1092"/>
      <c r="N63" s="1092"/>
      <c r="O63" s="1092"/>
      <c r="P63" s="1092"/>
      <c r="Q63" s="1092"/>
      <c r="R63" s="1092"/>
      <c r="S63" s="1092"/>
      <c r="T63" s="1092"/>
      <c r="U63" s="1092"/>
      <c r="V63" s="1092"/>
      <c r="W63" s="1092"/>
      <c r="X63" s="1093"/>
    </row>
    <row r="64" spans="1:24" s="10" customFormat="1" ht="15" customHeight="1" x14ac:dyDescent="0.25">
      <c r="A64" s="810"/>
      <c r="B64" s="811"/>
      <c r="C64" s="811"/>
      <c r="D64" s="811"/>
      <c r="E64" s="811"/>
      <c r="F64" s="811"/>
      <c r="G64" s="811"/>
      <c r="H64" s="811"/>
      <c r="I64" s="811"/>
      <c r="J64" s="811"/>
      <c r="K64" s="811"/>
      <c r="L64" s="811"/>
      <c r="M64" s="811"/>
      <c r="N64" s="811"/>
      <c r="O64" s="811"/>
      <c r="P64" s="811"/>
      <c r="Q64" s="811"/>
      <c r="R64" s="811"/>
      <c r="S64" s="811"/>
      <c r="T64" s="811"/>
      <c r="U64" s="811"/>
      <c r="V64" s="811"/>
      <c r="W64" s="811"/>
      <c r="X64" s="812"/>
    </row>
    <row r="65" spans="1:24" s="10" customFormat="1" ht="15" customHeight="1" x14ac:dyDescent="0.25">
      <c r="A65" s="813"/>
      <c r="B65" s="814"/>
      <c r="C65" s="814"/>
      <c r="D65" s="814"/>
      <c r="E65" s="814"/>
      <c r="F65" s="814"/>
      <c r="G65" s="814"/>
      <c r="H65" s="814"/>
      <c r="I65" s="814"/>
      <c r="J65" s="814"/>
      <c r="K65" s="814"/>
      <c r="L65" s="814"/>
      <c r="M65" s="814"/>
      <c r="N65" s="814"/>
      <c r="O65" s="814"/>
      <c r="P65" s="814"/>
      <c r="Q65" s="814"/>
      <c r="R65" s="814"/>
      <c r="S65" s="814"/>
      <c r="T65" s="814"/>
      <c r="U65" s="814"/>
      <c r="V65" s="814"/>
      <c r="W65" s="814"/>
      <c r="X65" s="815"/>
    </row>
    <row r="66" spans="1:24" s="10" customFormat="1" ht="15" customHeight="1" x14ac:dyDescent="0.25">
      <c r="A66" s="813"/>
      <c r="B66" s="814"/>
      <c r="C66" s="814"/>
      <c r="D66" s="814"/>
      <c r="E66" s="814"/>
      <c r="F66" s="814"/>
      <c r="G66" s="814"/>
      <c r="H66" s="814"/>
      <c r="I66" s="814"/>
      <c r="J66" s="814"/>
      <c r="K66" s="814"/>
      <c r="L66" s="814"/>
      <c r="M66" s="814"/>
      <c r="N66" s="814"/>
      <c r="O66" s="814"/>
      <c r="P66" s="814"/>
      <c r="Q66" s="814"/>
      <c r="R66" s="814"/>
      <c r="S66" s="814"/>
      <c r="T66" s="814"/>
      <c r="U66" s="814"/>
      <c r="V66" s="814"/>
      <c r="W66" s="814"/>
      <c r="X66" s="815"/>
    </row>
    <row r="67" spans="1:24" s="10" customFormat="1" ht="15" customHeight="1" x14ac:dyDescent="0.25">
      <c r="A67" s="813"/>
      <c r="B67" s="814"/>
      <c r="C67" s="814"/>
      <c r="D67" s="814"/>
      <c r="E67" s="814"/>
      <c r="F67" s="814"/>
      <c r="G67" s="814"/>
      <c r="H67" s="814"/>
      <c r="I67" s="814"/>
      <c r="J67" s="814"/>
      <c r="K67" s="814"/>
      <c r="L67" s="814"/>
      <c r="M67" s="814"/>
      <c r="N67" s="814"/>
      <c r="O67" s="814"/>
      <c r="P67" s="814"/>
      <c r="Q67" s="814"/>
      <c r="R67" s="814"/>
      <c r="S67" s="814"/>
      <c r="T67" s="814"/>
      <c r="U67" s="814"/>
      <c r="V67" s="814"/>
      <c r="W67" s="814"/>
      <c r="X67" s="815"/>
    </row>
    <row r="68" spans="1:24" s="10" customFormat="1" ht="15" customHeight="1" x14ac:dyDescent="0.25">
      <c r="A68" s="813"/>
      <c r="B68" s="814"/>
      <c r="C68" s="814"/>
      <c r="D68" s="814"/>
      <c r="E68" s="814"/>
      <c r="F68" s="814"/>
      <c r="G68" s="814"/>
      <c r="H68" s="814"/>
      <c r="I68" s="814"/>
      <c r="J68" s="814"/>
      <c r="K68" s="814"/>
      <c r="L68" s="814"/>
      <c r="M68" s="814"/>
      <c r="N68" s="814"/>
      <c r="O68" s="814"/>
      <c r="P68" s="814"/>
      <c r="Q68" s="814"/>
      <c r="R68" s="814"/>
      <c r="S68" s="814"/>
      <c r="T68" s="814"/>
      <c r="U68" s="814"/>
      <c r="V68" s="814"/>
      <c r="W68" s="814"/>
      <c r="X68" s="815"/>
    </row>
    <row r="69" spans="1:24" s="10" customFormat="1" ht="15" customHeight="1" thickBot="1" x14ac:dyDescent="0.3">
      <c r="A69" s="816"/>
      <c r="B69" s="817"/>
      <c r="C69" s="817"/>
      <c r="D69" s="817"/>
      <c r="E69" s="817"/>
      <c r="F69" s="817"/>
      <c r="G69" s="817"/>
      <c r="H69" s="817"/>
      <c r="I69" s="817"/>
      <c r="J69" s="817"/>
      <c r="K69" s="817"/>
      <c r="L69" s="817"/>
      <c r="M69" s="817"/>
      <c r="N69" s="817"/>
      <c r="O69" s="817"/>
      <c r="P69" s="817"/>
      <c r="Q69" s="817"/>
      <c r="R69" s="817"/>
      <c r="S69" s="817"/>
      <c r="T69" s="817"/>
      <c r="U69" s="817"/>
      <c r="V69" s="817"/>
      <c r="W69" s="817"/>
      <c r="X69" s="818"/>
    </row>
    <row r="70" spans="1:24" s="10" customFormat="1" ht="21.75" customHeight="1" thickBot="1" x14ac:dyDescent="0.3">
      <c r="A70" s="879" t="s">
        <v>296</v>
      </c>
      <c r="B70" s="880"/>
      <c r="C70" s="880"/>
      <c r="D70" s="880"/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80"/>
      <c r="S70" s="880"/>
      <c r="T70" s="880"/>
      <c r="U70" s="880"/>
      <c r="V70" s="880"/>
      <c r="W70" s="880"/>
      <c r="X70" s="1054"/>
    </row>
    <row r="71" spans="1:24" s="10" customFormat="1" ht="15.75" customHeight="1" thickBot="1" x14ac:dyDescent="0.3">
      <c r="A71" s="884"/>
      <c r="B71" s="885"/>
      <c r="C71" s="885"/>
      <c r="D71" s="885"/>
      <c r="E71" s="885"/>
      <c r="F71" s="885"/>
      <c r="G71" s="885"/>
      <c r="H71" s="885"/>
      <c r="I71" s="885"/>
      <c r="J71" s="885"/>
      <c r="K71" s="885"/>
      <c r="L71" s="885"/>
      <c r="M71" s="885"/>
      <c r="N71" s="885"/>
      <c r="O71" s="885"/>
      <c r="P71" s="885"/>
      <c r="Q71" s="885"/>
      <c r="R71" s="885"/>
      <c r="S71" s="885"/>
      <c r="T71" s="885"/>
      <c r="U71" s="885"/>
      <c r="V71" s="885"/>
      <c r="W71" s="885"/>
      <c r="X71" s="1055"/>
    </row>
    <row r="72" spans="1:24" s="10" customFormat="1" ht="21" customHeight="1" thickBot="1" x14ac:dyDescent="0.3">
      <c r="A72" s="1056" t="s">
        <v>297</v>
      </c>
      <c r="B72" s="1057"/>
      <c r="C72" s="1057"/>
      <c r="D72" s="1057"/>
      <c r="E72" s="1057"/>
      <c r="F72" s="1057"/>
      <c r="G72" s="1057"/>
      <c r="H72" s="1057"/>
      <c r="I72" s="1057"/>
      <c r="J72" s="1057"/>
      <c r="K72" s="1057"/>
      <c r="L72" s="1057"/>
      <c r="M72" s="1057"/>
      <c r="N72" s="1057"/>
      <c r="O72" s="1057"/>
      <c r="P72" s="1057"/>
      <c r="Q72" s="1057"/>
      <c r="R72" s="1057"/>
      <c r="S72" s="1057"/>
      <c r="T72" s="1057"/>
      <c r="U72" s="1057"/>
      <c r="V72" s="1057"/>
      <c r="W72" s="1057"/>
      <c r="X72" s="1058"/>
    </row>
    <row r="73" spans="1:24" s="10" customFormat="1" ht="43.5" customHeight="1" thickBot="1" x14ac:dyDescent="0.3">
      <c r="A73" s="766" t="s">
        <v>298</v>
      </c>
      <c r="B73" s="648" t="s">
        <v>299</v>
      </c>
      <c r="C73" s="114" t="s">
        <v>27</v>
      </c>
      <c r="D73" s="120" t="s">
        <v>38</v>
      </c>
      <c r="E73" s="289">
        <f>G73+P73</f>
        <v>40</v>
      </c>
      <c r="F73" s="124">
        <v>4</v>
      </c>
      <c r="G73" s="723">
        <f>SUM(H73:L73)+N73</f>
        <v>0</v>
      </c>
      <c r="H73" s="141"/>
      <c r="I73" s="142"/>
      <c r="J73" s="142"/>
      <c r="K73" s="142"/>
      <c r="L73" s="143"/>
      <c r="M73" s="141"/>
      <c r="N73" s="143"/>
      <c r="O73" s="144"/>
      <c r="P73" s="170">
        <f>SUM(Q73:U73)+W73</f>
        <v>40</v>
      </c>
      <c r="Q73" s="155"/>
      <c r="R73" s="156">
        <v>39.5</v>
      </c>
      <c r="S73" s="1084" t="s">
        <v>300</v>
      </c>
      <c r="T73" s="1053"/>
      <c r="U73" s="157"/>
      <c r="V73" s="155" t="s">
        <v>39</v>
      </c>
      <c r="W73" s="157">
        <v>0.5</v>
      </c>
      <c r="X73" s="736">
        <v>2</v>
      </c>
    </row>
    <row r="74" spans="1:24" s="10" customFormat="1" ht="15" customHeight="1" x14ac:dyDescent="0.25">
      <c r="A74" s="758"/>
      <c r="B74" s="295" t="s">
        <v>301</v>
      </c>
      <c r="C74" s="297"/>
      <c r="D74" s="540"/>
      <c r="E74" s="297"/>
      <c r="F74" s="298"/>
      <c r="G74" s="426"/>
      <c r="H74" s="422"/>
      <c r="I74" s="423"/>
      <c r="J74" s="423"/>
      <c r="K74" s="423"/>
      <c r="L74" s="424"/>
      <c r="M74" s="422"/>
      <c r="N74" s="424"/>
      <c r="O74" s="425"/>
      <c r="P74" s="459"/>
      <c r="Q74" s="422"/>
      <c r="R74" s="423"/>
      <c r="S74" s="854"/>
      <c r="T74" s="855"/>
      <c r="U74" s="854"/>
      <c r="V74" s="422"/>
      <c r="W74" s="854"/>
      <c r="X74" s="737"/>
    </row>
    <row r="75" spans="1:24" s="10" customFormat="1" ht="15" customHeight="1" x14ac:dyDescent="0.25">
      <c r="A75" s="780" t="s">
        <v>302</v>
      </c>
      <c r="B75" s="300" t="s">
        <v>303</v>
      </c>
      <c r="C75" s="352" t="s">
        <v>27</v>
      </c>
      <c r="D75" s="301" t="s">
        <v>43</v>
      </c>
      <c r="E75" s="302">
        <f>G75+P75</f>
        <v>20</v>
      </c>
      <c r="F75" s="303">
        <f>O75+X75</f>
        <v>2</v>
      </c>
      <c r="G75" s="717">
        <f>SUM(H75:L75)</f>
        <v>0</v>
      </c>
      <c r="H75" s="438"/>
      <c r="I75" s="409"/>
      <c r="J75" s="409"/>
      <c r="K75" s="409"/>
      <c r="L75" s="439"/>
      <c r="M75" s="438"/>
      <c r="N75" s="439"/>
      <c r="O75" s="440"/>
      <c r="P75" s="835">
        <f>SUM(Q75:U75)</f>
        <v>20</v>
      </c>
      <c r="Q75" s="310">
        <v>6</v>
      </c>
      <c r="R75" s="311">
        <v>12</v>
      </c>
      <c r="S75" s="871"/>
      <c r="T75" s="872"/>
      <c r="U75" s="850">
        <v>2</v>
      </c>
      <c r="V75" s="310" t="s">
        <v>44</v>
      </c>
      <c r="W75" s="548"/>
      <c r="X75" s="738">
        <v>2</v>
      </c>
    </row>
    <row r="76" spans="1:24" s="10" customFormat="1" ht="15" customHeight="1" x14ac:dyDescent="0.25">
      <c r="A76" s="780" t="s">
        <v>304</v>
      </c>
      <c r="B76" s="395" t="s">
        <v>305</v>
      </c>
      <c r="C76" s="352" t="s">
        <v>27</v>
      </c>
      <c r="D76" s="301" t="s">
        <v>43</v>
      </c>
      <c r="E76" s="302">
        <f>G76+P76</f>
        <v>20</v>
      </c>
      <c r="F76" s="303">
        <f>O76+X76</f>
        <v>2</v>
      </c>
      <c r="G76" s="717">
        <f>SUM(H76:L76)</f>
        <v>0</v>
      </c>
      <c r="H76" s="438"/>
      <c r="I76" s="409"/>
      <c r="J76" s="409"/>
      <c r="K76" s="409"/>
      <c r="L76" s="439"/>
      <c r="M76" s="438"/>
      <c r="N76" s="439"/>
      <c r="O76" s="440"/>
      <c r="P76" s="835">
        <f>SUM(Q76:U76)</f>
        <v>20</v>
      </c>
      <c r="Q76" s="310">
        <v>6</v>
      </c>
      <c r="R76" s="311">
        <v>12</v>
      </c>
      <c r="S76" s="871"/>
      <c r="T76" s="872"/>
      <c r="U76" s="850">
        <v>2</v>
      </c>
      <c r="V76" s="310" t="s">
        <v>44</v>
      </c>
      <c r="W76" s="548"/>
      <c r="X76" s="738">
        <v>2</v>
      </c>
    </row>
    <row r="77" spans="1:24" s="10" customFormat="1" ht="15" customHeight="1" thickBot="1" x14ac:dyDescent="0.3">
      <c r="A77" s="823" t="s">
        <v>306</v>
      </c>
      <c r="B77" s="649" t="s">
        <v>307</v>
      </c>
      <c r="C77" s="411" t="s">
        <v>27</v>
      </c>
      <c r="D77" s="467" t="s">
        <v>43</v>
      </c>
      <c r="E77" s="529">
        <f>G77+P77</f>
        <v>20</v>
      </c>
      <c r="F77" s="468">
        <f>O77+X77</f>
        <v>2</v>
      </c>
      <c r="G77" s="720">
        <f>SUM(H77:L77)</f>
        <v>0</v>
      </c>
      <c r="H77" s="412"/>
      <c r="I77" s="413"/>
      <c r="J77" s="413"/>
      <c r="K77" s="413"/>
      <c r="L77" s="414"/>
      <c r="M77" s="412"/>
      <c r="N77" s="414"/>
      <c r="O77" s="441"/>
      <c r="P77" s="836">
        <f>SUM(Q77:U77)+W77</f>
        <v>20</v>
      </c>
      <c r="Q77" s="172">
        <v>6</v>
      </c>
      <c r="R77" s="173">
        <v>12</v>
      </c>
      <c r="S77" s="869"/>
      <c r="T77" s="870"/>
      <c r="U77" s="849">
        <v>2</v>
      </c>
      <c r="V77" s="172" t="s">
        <v>44</v>
      </c>
      <c r="W77" s="543"/>
      <c r="X77" s="739">
        <v>2</v>
      </c>
    </row>
    <row r="78" spans="1:24" s="10" customFormat="1" ht="15" customHeight="1" thickBot="1" x14ac:dyDescent="0.3">
      <c r="A78" s="1064"/>
      <c r="B78" s="1065"/>
      <c r="C78" s="1065"/>
      <c r="D78" s="1065"/>
      <c r="E78" s="1065"/>
      <c r="F78" s="1065"/>
      <c r="G78" s="1065"/>
      <c r="H78" s="1065"/>
      <c r="I78" s="1065"/>
      <c r="J78" s="1065"/>
      <c r="K78" s="1065"/>
      <c r="L78" s="1065"/>
      <c r="M78" s="1065"/>
      <c r="N78" s="1065"/>
      <c r="O78" s="1065"/>
      <c r="P78" s="1065"/>
      <c r="Q78" s="1065"/>
      <c r="R78" s="1065"/>
      <c r="S78" s="1065"/>
      <c r="T78" s="1065"/>
      <c r="U78" s="1065"/>
      <c r="V78" s="1065"/>
      <c r="W78" s="1065"/>
      <c r="X78" s="1066"/>
    </row>
    <row r="79" spans="1:24" s="10" customFormat="1" ht="15" customHeight="1" thickBot="1" x14ac:dyDescent="0.3">
      <c r="A79" s="435"/>
      <c r="B79" s="394"/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851"/>
      <c r="Q79" s="851"/>
      <c r="R79" s="851"/>
      <c r="S79" s="851"/>
      <c r="T79" s="851"/>
      <c r="U79" s="851"/>
      <c r="V79" s="851"/>
      <c r="W79" s="851"/>
      <c r="X79" s="861"/>
    </row>
    <row r="80" spans="1:24" s="10" customFormat="1" ht="21.75" customHeight="1" thickBot="1" x14ac:dyDescent="0.3">
      <c r="A80" s="1056" t="s">
        <v>308</v>
      </c>
      <c r="B80" s="1057"/>
      <c r="C80" s="1057"/>
      <c r="D80" s="1057"/>
      <c r="E80" s="1057"/>
      <c r="F80" s="1057"/>
      <c r="G80" s="1057"/>
      <c r="H80" s="1057"/>
      <c r="I80" s="1057"/>
      <c r="J80" s="1057"/>
      <c r="K80" s="1057"/>
      <c r="L80" s="1057"/>
      <c r="M80" s="1057"/>
      <c r="N80" s="1057"/>
      <c r="O80" s="1057"/>
      <c r="P80" s="1057"/>
      <c r="Q80" s="1057"/>
      <c r="R80" s="1057"/>
      <c r="S80" s="1057"/>
      <c r="T80" s="1057"/>
      <c r="U80" s="1057"/>
      <c r="V80" s="1057"/>
      <c r="W80" s="1057"/>
      <c r="X80" s="1058"/>
    </row>
    <row r="81" spans="1:24" s="10" customFormat="1" ht="33" customHeight="1" thickBot="1" x14ac:dyDescent="0.3">
      <c r="A81" s="766" t="s">
        <v>309</v>
      </c>
      <c r="B81" s="648" t="s">
        <v>310</v>
      </c>
      <c r="C81" s="114" t="s">
        <v>27</v>
      </c>
      <c r="D81" s="120" t="s">
        <v>38</v>
      </c>
      <c r="E81" s="289">
        <f>G81+P81</f>
        <v>40</v>
      </c>
      <c r="F81" s="124">
        <v>4</v>
      </c>
      <c r="G81" s="723"/>
      <c r="H81" s="689"/>
      <c r="I81" s="142"/>
      <c r="J81" s="142"/>
      <c r="K81" s="142"/>
      <c r="L81" s="143"/>
      <c r="M81" s="141"/>
      <c r="N81" s="143"/>
      <c r="O81" s="144"/>
      <c r="P81" s="170">
        <f>SUM(Q81:U81)+W81</f>
        <v>40</v>
      </c>
      <c r="Q81" s="155"/>
      <c r="R81" s="156">
        <v>39.5</v>
      </c>
      <c r="S81" s="1052" t="s">
        <v>29</v>
      </c>
      <c r="T81" s="1053"/>
      <c r="U81" s="157"/>
      <c r="V81" s="155" t="s">
        <v>39</v>
      </c>
      <c r="W81" s="157">
        <v>0.5</v>
      </c>
      <c r="X81" s="736">
        <v>2</v>
      </c>
    </row>
    <row r="82" spans="1:24" s="10" customFormat="1" ht="15" customHeight="1" x14ac:dyDescent="0.25">
      <c r="A82" s="758"/>
      <c r="B82" s="295" t="s">
        <v>311</v>
      </c>
      <c r="C82" s="297"/>
      <c r="D82" s="540"/>
      <c r="E82" s="297"/>
      <c r="F82" s="298"/>
      <c r="G82" s="426"/>
      <c r="H82" s="855"/>
      <c r="I82" s="423"/>
      <c r="J82" s="423"/>
      <c r="K82" s="423"/>
      <c r="L82" s="424"/>
      <c r="M82" s="422"/>
      <c r="N82" s="424"/>
      <c r="O82" s="425"/>
      <c r="P82" s="426"/>
      <c r="Q82" s="422"/>
      <c r="R82" s="423"/>
      <c r="S82" s="379"/>
      <c r="T82" s="379"/>
      <c r="U82" s="424"/>
      <c r="V82" s="422"/>
      <c r="W82" s="424"/>
      <c r="X82" s="425"/>
    </row>
    <row r="83" spans="1:24" s="10" customFormat="1" ht="15" customHeight="1" x14ac:dyDescent="0.25">
      <c r="A83" s="780" t="s">
        <v>312</v>
      </c>
      <c r="B83" s="300" t="s">
        <v>313</v>
      </c>
      <c r="C83" s="352" t="s">
        <v>27</v>
      </c>
      <c r="D83" s="301" t="s">
        <v>43</v>
      </c>
      <c r="E83" s="302">
        <f>G83+P83</f>
        <v>20</v>
      </c>
      <c r="F83" s="303">
        <f>O83+X83</f>
        <v>2</v>
      </c>
      <c r="G83" s="717">
        <f>SUM(H83:L83)</f>
        <v>0</v>
      </c>
      <c r="H83" s="690"/>
      <c r="I83" s="409"/>
      <c r="J83" s="409"/>
      <c r="K83" s="409"/>
      <c r="L83" s="439"/>
      <c r="M83" s="438"/>
      <c r="N83" s="439"/>
      <c r="O83" s="440"/>
      <c r="P83" s="309">
        <f>SUM(Q83:U83)</f>
        <v>20</v>
      </c>
      <c r="Q83" s="310">
        <v>6</v>
      </c>
      <c r="R83" s="311">
        <v>12</v>
      </c>
      <c r="S83" s="871" t="s">
        <v>29</v>
      </c>
      <c r="T83" s="872"/>
      <c r="U83" s="533">
        <v>2</v>
      </c>
      <c r="V83" s="532" t="s">
        <v>44</v>
      </c>
      <c r="W83" s="443"/>
      <c r="X83" s="740">
        <v>2</v>
      </c>
    </row>
    <row r="84" spans="1:24" s="10" customFormat="1" ht="15" customHeight="1" x14ac:dyDescent="0.25">
      <c r="A84" s="780" t="s">
        <v>314</v>
      </c>
      <c r="B84" s="652" t="s">
        <v>315</v>
      </c>
      <c r="C84" s="352" t="s">
        <v>27</v>
      </c>
      <c r="D84" s="301" t="s">
        <v>43</v>
      </c>
      <c r="E84" s="302">
        <f>G84+P84</f>
        <v>20</v>
      </c>
      <c r="F84" s="303">
        <f>O84+X84</f>
        <v>2</v>
      </c>
      <c r="G84" s="717">
        <f>SUM(H84:L84)</f>
        <v>0</v>
      </c>
      <c r="H84" s="690"/>
      <c r="I84" s="409"/>
      <c r="J84" s="409"/>
      <c r="K84" s="409"/>
      <c r="L84" s="439"/>
      <c r="M84" s="438"/>
      <c r="N84" s="439"/>
      <c r="O84" s="440"/>
      <c r="P84" s="309">
        <f>SUM(Q84:U84)</f>
        <v>20</v>
      </c>
      <c r="Q84" s="310">
        <v>6</v>
      </c>
      <c r="R84" s="311">
        <v>12</v>
      </c>
      <c r="S84" s="871" t="s">
        <v>29</v>
      </c>
      <c r="T84" s="872"/>
      <c r="U84" s="533">
        <v>2</v>
      </c>
      <c r="V84" s="532" t="s">
        <v>44</v>
      </c>
      <c r="W84" s="443"/>
      <c r="X84" s="740">
        <v>2</v>
      </c>
    </row>
    <row r="85" spans="1:24" s="10" customFormat="1" ht="15" customHeight="1" thickBot="1" x14ac:dyDescent="0.3">
      <c r="A85" s="762" t="s">
        <v>316</v>
      </c>
      <c r="B85" s="651" t="s">
        <v>317</v>
      </c>
      <c r="C85" s="411" t="s">
        <v>27</v>
      </c>
      <c r="D85" s="467" t="s">
        <v>43</v>
      </c>
      <c r="E85" s="529">
        <f>G85+P85</f>
        <v>20</v>
      </c>
      <c r="F85" s="468">
        <f>O85+X85</f>
        <v>2</v>
      </c>
      <c r="G85" s="720">
        <f>SUM(H85:L85)</f>
        <v>0</v>
      </c>
      <c r="H85" s="691"/>
      <c r="I85" s="413"/>
      <c r="J85" s="413"/>
      <c r="K85" s="413"/>
      <c r="L85" s="414"/>
      <c r="M85" s="412"/>
      <c r="N85" s="414"/>
      <c r="O85" s="441"/>
      <c r="P85" s="539">
        <f>SUM(Q85:U85)+W85</f>
        <v>20</v>
      </c>
      <c r="Q85" s="172">
        <v>6</v>
      </c>
      <c r="R85" s="173">
        <v>12</v>
      </c>
      <c r="S85" s="535"/>
      <c r="T85" s="535"/>
      <c r="U85" s="536">
        <v>2</v>
      </c>
      <c r="V85" s="534" t="s">
        <v>44</v>
      </c>
      <c r="W85" s="445"/>
      <c r="X85" s="741">
        <v>2</v>
      </c>
    </row>
    <row r="86" spans="1:24" s="10" customFormat="1" ht="15" customHeight="1" thickBot="1" x14ac:dyDescent="0.3">
      <c r="A86" s="1094"/>
      <c r="B86" s="1092"/>
      <c r="C86" s="1092"/>
      <c r="D86" s="1092"/>
      <c r="E86" s="1092"/>
      <c r="F86" s="1092"/>
      <c r="G86" s="1092"/>
      <c r="H86" s="1092"/>
      <c r="I86" s="1092"/>
      <c r="J86" s="1092"/>
      <c r="K86" s="1092"/>
      <c r="L86" s="1092"/>
      <c r="M86" s="1092"/>
      <c r="N86" s="1092"/>
      <c r="O86" s="1092"/>
      <c r="P86" s="1092"/>
      <c r="Q86" s="1092"/>
      <c r="R86" s="1092"/>
      <c r="S86" s="1092"/>
      <c r="T86" s="1092"/>
      <c r="U86" s="1092"/>
      <c r="V86" s="1092"/>
      <c r="W86" s="1092"/>
      <c r="X86" s="1093"/>
    </row>
    <row r="87" spans="1:24" s="10" customFormat="1" ht="15" customHeight="1" thickBot="1" x14ac:dyDescent="0.3">
      <c r="A87" s="884"/>
      <c r="B87" s="885"/>
      <c r="C87" s="885"/>
      <c r="D87" s="885"/>
      <c r="E87" s="885"/>
      <c r="F87" s="885"/>
      <c r="G87" s="885"/>
      <c r="H87" s="885"/>
      <c r="I87" s="885"/>
      <c r="J87" s="885"/>
      <c r="K87" s="885"/>
      <c r="L87" s="885"/>
      <c r="M87" s="885"/>
      <c r="N87" s="885"/>
      <c r="O87" s="885"/>
      <c r="P87" s="885"/>
      <c r="Q87" s="885"/>
      <c r="R87" s="885"/>
      <c r="S87" s="885"/>
      <c r="T87" s="885"/>
      <c r="U87" s="885"/>
      <c r="V87" s="885"/>
      <c r="W87" s="885"/>
      <c r="X87" s="1055"/>
    </row>
    <row r="88" spans="1:24" s="10" customFormat="1" ht="21.75" customHeight="1" thickBot="1" x14ac:dyDescent="0.3">
      <c r="A88" s="879" t="s">
        <v>318</v>
      </c>
      <c r="B88" s="880"/>
      <c r="C88" s="880"/>
      <c r="D88" s="880"/>
      <c r="E88" s="880"/>
      <c r="F88" s="880"/>
      <c r="G88" s="880"/>
      <c r="H88" s="880"/>
      <c r="I88" s="880"/>
      <c r="J88" s="880"/>
      <c r="K88" s="880"/>
      <c r="L88" s="880"/>
      <c r="M88" s="880"/>
      <c r="N88" s="880"/>
      <c r="O88" s="880"/>
      <c r="P88" s="880"/>
      <c r="Q88" s="880"/>
      <c r="R88" s="880"/>
      <c r="S88" s="880"/>
      <c r="T88" s="880"/>
      <c r="U88" s="880"/>
      <c r="V88" s="880"/>
      <c r="W88" s="880"/>
      <c r="X88" s="1054"/>
    </row>
    <row r="89" spans="1:24" s="10" customFormat="1" ht="15" customHeight="1" thickBot="1" x14ac:dyDescent="0.3">
      <c r="A89" s="1069"/>
      <c r="B89" s="1070"/>
      <c r="C89" s="1070"/>
      <c r="D89" s="1070"/>
      <c r="E89" s="1070"/>
      <c r="F89" s="1070"/>
      <c r="G89" s="1070"/>
      <c r="H89" s="1070"/>
      <c r="I89" s="1070"/>
      <c r="J89" s="1070"/>
      <c r="K89" s="1070"/>
      <c r="L89" s="1070"/>
      <c r="M89" s="1070"/>
      <c r="N89" s="1070"/>
      <c r="O89" s="1070"/>
      <c r="P89" s="1070"/>
      <c r="Q89" s="1070"/>
      <c r="R89" s="1070"/>
      <c r="S89" s="1070"/>
      <c r="T89" s="1070"/>
      <c r="U89" s="1070"/>
      <c r="V89" s="1070"/>
      <c r="W89" s="1070"/>
      <c r="X89" s="1071"/>
    </row>
    <row r="90" spans="1:24" s="10" customFormat="1" ht="16.5" customHeight="1" x14ac:dyDescent="0.25">
      <c r="A90" s="436"/>
      <c r="B90" s="462" t="s">
        <v>319</v>
      </c>
      <c r="C90" s="437"/>
      <c r="D90" s="437"/>
      <c r="E90" s="437"/>
      <c r="F90" s="437"/>
      <c r="G90" s="437"/>
      <c r="H90" s="437"/>
      <c r="I90" s="437"/>
      <c r="J90" s="437"/>
      <c r="K90" s="437"/>
      <c r="L90" s="437"/>
      <c r="M90" s="437"/>
      <c r="N90" s="437"/>
      <c r="O90" s="437"/>
      <c r="P90" s="437"/>
      <c r="Q90" s="437"/>
      <c r="R90" s="437"/>
      <c r="S90" s="437"/>
      <c r="T90" s="437"/>
      <c r="U90" s="437"/>
      <c r="V90" s="437"/>
      <c r="W90" s="437"/>
      <c r="X90" s="742"/>
    </row>
    <row r="91" spans="1:24" s="10" customFormat="1" ht="15" customHeight="1" x14ac:dyDescent="0.25">
      <c r="A91" s="765" t="s">
        <v>320</v>
      </c>
      <c r="B91" s="463" t="s">
        <v>321</v>
      </c>
      <c r="C91" s="301" t="s">
        <v>27</v>
      </c>
      <c r="D91" s="301" t="s">
        <v>119</v>
      </c>
      <c r="E91" s="302">
        <v>20</v>
      </c>
      <c r="F91" s="303">
        <v>2</v>
      </c>
      <c r="G91" s="725"/>
      <c r="H91" s="848"/>
      <c r="I91" s="306"/>
      <c r="J91" s="306"/>
      <c r="K91" s="306"/>
      <c r="L91" s="307"/>
      <c r="M91" s="305"/>
      <c r="N91" s="307"/>
      <c r="O91" s="308"/>
      <c r="P91" s="309">
        <v>20</v>
      </c>
      <c r="Q91" s="310">
        <v>6</v>
      </c>
      <c r="R91" s="311">
        <v>14</v>
      </c>
      <c r="S91" s="311"/>
      <c r="T91" s="311"/>
      <c r="U91" s="312"/>
      <c r="V91" s="310" t="s">
        <v>44</v>
      </c>
      <c r="W91" s="312"/>
      <c r="X91" s="734">
        <v>2</v>
      </c>
    </row>
    <row r="92" spans="1:24" s="10" customFormat="1" ht="15" customHeight="1" thickBot="1" x14ac:dyDescent="0.3">
      <c r="A92" s="820" t="s">
        <v>322</v>
      </c>
      <c r="B92" s="466" t="s">
        <v>338</v>
      </c>
      <c r="C92" s="467" t="s">
        <v>27</v>
      </c>
      <c r="D92" s="467" t="s">
        <v>119</v>
      </c>
      <c r="E92" s="529">
        <v>20</v>
      </c>
      <c r="F92" s="468">
        <v>2</v>
      </c>
      <c r="G92" s="718"/>
      <c r="H92" s="853"/>
      <c r="I92" s="316"/>
      <c r="J92" s="316"/>
      <c r="K92" s="316"/>
      <c r="L92" s="317"/>
      <c r="M92" s="315"/>
      <c r="N92" s="317"/>
      <c r="O92" s="318"/>
      <c r="P92" s="539">
        <v>20</v>
      </c>
      <c r="Q92" s="172">
        <v>6</v>
      </c>
      <c r="R92" s="173">
        <v>14</v>
      </c>
      <c r="S92" s="173"/>
      <c r="T92" s="173"/>
      <c r="U92" s="181"/>
      <c r="V92" s="172" t="s">
        <v>44</v>
      </c>
      <c r="W92" s="181"/>
      <c r="X92" s="732">
        <v>2</v>
      </c>
    </row>
    <row r="93" spans="1:24" s="10" customFormat="1" ht="15" customHeight="1" thickBot="1" x14ac:dyDescent="0.3">
      <c r="A93" s="33"/>
      <c r="B93" s="60"/>
      <c r="C93" s="34"/>
      <c r="D93" s="34"/>
      <c r="E93" s="267"/>
      <c r="F93" s="579"/>
      <c r="G93" s="39"/>
      <c r="H93" s="692"/>
      <c r="I93" s="44"/>
      <c r="J93" s="44"/>
      <c r="K93" s="44"/>
      <c r="L93" s="38"/>
      <c r="M93" s="37"/>
      <c r="N93" s="38"/>
      <c r="O93" s="49"/>
      <c r="P93" s="62"/>
      <c r="Q93" s="37"/>
      <c r="R93" s="44"/>
      <c r="S93" s="44"/>
      <c r="T93" s="44"/>
      <c r="U93" s="38"/>
      <c r="V93" s="37"/>
      <c r="W93" s="38"/>
      <c r="X93" s="49"/>
    </row>
    <row r="94" spans="1:24" s="10" customFormat="1" ht="15" customHeight="1" x14ac:dyDescent="0.25">
      <c r="A94" s="469"/>
      <c r="B94" s="471" t="s">
        <v>324</v>
      </c>
      <c r="C94" s="383"/>
      <c r="D94" s="383"/>
      <c r="E94" s="383"/>
      <c r="F94" s="470"/>
      <c r="G94" s="726"/>
      <c r="H94" s="693"/>
      <c r="I94" s="379"/>
      <c r="J94" s="379"/>
      <c r="K94" s="379"/>
      <c r="L94" s="380"/>
      <c r="M94" s="378"/>
      <c r="N94" s="380"/>
      <c r="O94" s="381"/>
      <c r="P94" s="382"/>
      <c r="Q94" s="378"/>
      <c r="R94" s="379"/>
      <c r="S94" s="379"/>
      <c r="T94" s="379"/>
      <c r="U94" s="380"/>
      <c r="V94" s="378"/>
      <c r="W94" s="380"/>
      <c r="X94" s="381"/>
    </row>
    <row r="95" spans="1:24" s="10" customFormat="1" ht="23.25" customHeight="1" x14ac:dyDescent="0.25">
      <c r="A95" s="821" t="s">
        <v>325</v>
      </c>
      <c r="B95" s="650" t="s">
        <v>326</v>
      </c>
      <c r="C95" s="301" t="s">
        <v>27</v>
      </c>
      <c r="D95" s="301" t="s">
        <v>119</v>
      </c>
      <c r="E95" s="302">
        <v>20</v>
      </c>
      <c r="F95" s="303">
        <v>2</v>
      </c>
      <c r="G95" s="725"/>
      <c r="H95" s="848"/>
      <c r="I95" s="306"/>
      <c r="J95" s="306"/>
      <c r="K95" s="306"/>
      <c r="L95" s="307"/>
      <c r="M95" s="305"/>
      <c r="N95" s="307"/>
      <c r="O95" s="308"/>
      <c r="P95" s="309">
        <v>20</v>
      </c>
      <c r="Q95" s="310">
        <v>6</v>
      </c>
      <c r="R95" s="311">
        <v>14</v>
      </c>
      <c r="S95" s="871" t="s">
        <v>69</v>
      </c>
      <c r="T95" s="872"/>
      <c r="U95" s="312"/>
      <c r="V95" s="310" t="s">
        <v>44</v>
      </c>
      <c r="W95" s="312"/>
      <c r="X95" s="734">
        <v>2</v>
      </c>
    </row>
    <row r="96" spans="1:24" s="10" customFormat="1" ht="15" customHeight="1" thickBot="1" x14ac:dyDescent="0.3">
      <c r="A96" s="762" t="s">
        <v>327</v>
      </c>
      <c r="B96" s="410" t="s">
        <v>328</v>
      </c>
      <c r="C96" s="467" t="s">
        <v>27</v>
      </c>
      <c r="D96" s="467" t="s">
        <v>119</v>
      </c>
      <c r="E96" s="529">
        <v>20</v>
      </c>
      <c r="F96" s="468">
        <v>2</v>
      </c>
      <c r="G96" s="718"/>
      <c r="H96" s="853"/>
      <c r="I96" s="316"/>
      <c r="J96" s="316"/>
      <c r="K96" s="316"/>
      <c r="L96" s="317"/>
      <c r="M96" s="315"/>
      <c r="N96" s="317"/>
      <c r="O96" s="318"/>
      <c r="P96" s="539">
        <v>20</v>
      </c>
      <c r="Q96" s="172">
        <v>6</v>
      </c>
      <c r="R96" s="173">
        <v>14</v>
      </c>
      <c r="S96" s="173"/>
      <c r="T96" s="173"/>
      <c r="U96" s="181"/>
      <c r="V96" s="172" t="s">
        <v>44</v>
      </c>
      <c r="W96" s="181"/>
      <c r="X96" s="732">
        <v>2</v>
      </c>
    </row>
    <row r="97" spans="1:24" s="10" customFormat="1" ht="15" customHeight="1" thickBot="1" x14ac:dyDescent="0.3">
      <c r="A97" s="33"/>
      <c r="B97" s="60"/>
      <c r="C97" s="34"/>
      <c r="D97" s="34"/>
      <c r="E97" s="267"/>
      <c r="F97" s="579"/>
      <c r="G97" s="39"/>
      <c r="H97" s="692"/>
      <c r="I97" s="44"/>
      <c r="J97" s="44"/>
      <c r="K97" s="44"/>
      <c r="L97" s="38"/>
      <c r="M97" s="37"/>
      <c r="N97" s="38"/>
      <c r="O97" s="49"/>
      <c r="P97" s="62"/>
      <c r="Q97" s="37"/>
      <c r="R97" s="44"/>
      <c r="S97" s="44"/>
      <c r="T97" s="44"/>
      <c r="U97" s="38"/>
      <c r="V97" s="37"/>
      <c r="W97" s="38"/>
      <c r="X97" s="49"/>
    </row>
    <row r="98" spans="1:24" s="10" customFormat="1" ht="15" customHeight="1" x14ac:dyDescent="0.25">
      <c r="A98" s="469"/>
      <c r="B98" s="471" t="s">
        <v>329</v>
      </c>
      <c r="C98" s="383"/>
      <c r="D98" s="383"/>
      <c r="E98" s="383"/>
      <c r="F98" s="470"/>
      <c r="G98" s="726"/>
      <c r="H98" s="693"/>
      <c r="I98" s="379"/>
      <c r="J98" s="379"/>
      <c r="K98" s="379"/>
      <c r="L98" s="380"/>
      <c r="M98" s="378"/>
      <c r="N98" s="380"/>
      <c r="O98" s="381"/>
      <c r="P98" s="382"/>
      <c r="Q98" s="378"/>
      <c r="R98" s="379"/>
      <c r="S98" s="379"/>
      <c r="T98" s="379"/>
      <c r="U98" s="380"/>
      <c r="V98" s="378"/>
      <c r="W98" s="380"/>
      <c r="X98" s="381"/>
    </row>
    <row r="99" spans="1:24" s="10" customFormat="1" ht="15" customHeight="1" x14ac:dyDescent="0.25">
      <c r="A99" s="765" t="s">
        <v>330</v>
      </c>
      <c r="B99" s="464" t="s">
        <v>331</v>
      </c>
      <c r="C99" s="301" t="s">
        <v>27</v>
      </c>
      <c r="D99" s="301" t="s">
        <v>119</v>
      </c>
      <c r="E99" s="302">
        <v>20</v>
      </c>
      <c r="F99" s="303">
        <v>2</v>
      </c>
      <c r="G99" s="725"/>
      <c r="H99" s="848"/>
      <c r="I99" s="306"/>
      <c r="J99" s="306"/>
      <c r="K99" s="306"/>
      <c r="L99" s="307"/>
      <c r="M99" s="305"/>
      <c r="N99" s="307"/>
      <c r="O99" s="308"/>
      <c r="P99" s="309">
        <v>20</v>
      </c>
      <c r="Q99" s="310">
        <v>6</v>
      </c>
      <c r="R99" s="311">
        <v>14</v>
      </c>
      <c r="S99" s="311"/>
      <c r="T99" s="311"/>
      <c r="U99" s="312"/>
      <c r="V99" s="310" t="s">
        <v>44</v>
      </c>
      <c r="W99" s="312"/>
      <c r="X99" s="734">
        <v>2</v>
      </c>
    </row>
    <row r="100" spans="1:24" s="10" customFormat="1" ht="15" customHeight="1" thickBot="1" x14ac:dyDescent="0.3">
      <c r="A100" s="820" t="s">
        <v>332</v>
      </c>
      <c r="B100" s="466" t="s">
        <v>333</v>
      </c>
      <c r="C100" s="467" t="s">
        <v>27</v>
      </c>
      <c r="D100" s="467" t="s">
        <v>119</v>
      </c>
      <c r="E100" s="529">
        <v>20</v>
      </c>
      <c r="F100" s="468">
        <v>2</v>
      </c>
      <c r="G100" s="718"/>
      <c r="H100" s="853"/>
      <c r="I100" s="316"/>
      <c r="J100" s="316"/>
      <c r="K100" s="316"/>
      <c r="L100" s="317"/>
      <c r="M100" s="315"/>
      <c r="N100" s="317"/>
      <c r="O100" s="318"/>
      <c r="P100" s="539">
        <v>20</v>
      </c>
      <c r="Q100" s="172">
        <v>6</v>
      </c>
      <c r="R100" s="173">
        <v>14</v>
      </c>
      <c r="S100" s="173"/>
      <c r="T100" s="173"/>
      <c r="U100" s="181"/>
      <c r="V100" s="172" t="s">
        <v>44</v>
      </c>
      <c r="W100" s="181"/>
      <c r="X100" s="732">
        <v>2</v>
      </c>
    </row>
    <row r="101" spans="1:24" s="10" customFormat="1" ht="15" customHeight="1" thickBot="1" x14ac:dyDescent="0.3">
      <c r="A101" s="1075"/>
      <c r="B101" s="1076"/>
      <c r="C101" s="1076"/>
      <c r="D101" s="1076"/>
      <c r="E101" s="1076"/>
      <c r="F101" s="1076"/>
      <c r="G101" s="1076"/>
      <c r="H101" s="1076"/>
      <c r="I101" s="1076"/>
      <c r="J101" s="1076"/>
      <c r="K101" s="1076"/>
      <c r="L101" s="1076"/>
      <c r="M101" s="1076"/>
      <c r="N101" s="1076"/>
      <c r="O101" s="1076"/>
      <c r="P101" s="1076"/>
      <c r="Q101" s="1076"/>
      <c r="R101" s="1076"/>
      <c r="S101" s="1076"/>
      <c r="T101" s="1076"/>
      <c r="U101" s="1076"/>
      <c r="V101" s="1076"/>
      <c r="W101" s="1076"/>
      <c r="X101" s="1077"/>
    </row>
    <row r="102" spans="1:24" s="10" customFormat="1" ht="15" customHeight="1" thickBot="1" x14ac:dyDescent="0.3">
      <c r="A102" s="884"/>
      <c r="B102" s="885"/>
      <c r="C102" s="885"/>
      <c r="D102" s="885"/>
      <c r="E102" s="885"/>
      <c r="F102" s="885"/>
      <c r="G102" s="885"/>
      <c r="H102" s="885"/>
      <c r="I102" s="885"/>
      <c r="J102" s="885"/>
      <c r="K102" s="885"/>
      <c r="L102" s="885"/>
      <c r="M102" s="885"/>
      <c r="N102" s="885"/>
      <c r="O102" s="885"/>
      <c r="P102" s="885"/>
      <c r="Q102" s="885"/>
      <c r="R102" s="885"/>
      <c r="S102" s="885"/>
      <c r="T102" s="885"/>
      <c r="U102" s="885"/>
      <c r="V102" s="885"/>
      <c r="W102" s="885"/>
      <c r="X102" s="1055"/>
    </row>
    <row r="103" spans="1:24" s="10" customFormat="1" ht="21" customHeight="1" thickBot="1" x14ac:dyDescent="0.3">
      <c r="A103" s="879" t="s">
        <v>115</v>
      </c>
      <c r="B103" s="880"/>
      <c r="C103" s="880"/>
      <c r="D103" s="880"/>
      <c r="E103" s="880"/>
      <c r="F103" s="880"/>
      <c r="G103" s="880"/>
      <c r="H103" s="880"/>
      <c r="I103" s="880"/>
      <c r="J103" s="880"/>
      <c r="K103" s="880"/>
      <c r="L103" s="880"/>
      <c r="M103" s="880"/>
      <c r="N103" s="880"/>
      <c r="O103" s="880"/>
      <c r="P103" s="880"/>
      <c r="Q103" s="880"/>
      <c r="R103" s="880"/>
      <c r="S103" s="880"/>
      <c r="T103" s="880"/>
      <c r="U103" s="880"/>
      <c r="V103" s="880"/>
      <c r="W103" s="880"/>
      <c r="X103" s="1054"/>
    </row>
    <row r="104" spans="1:24" s="10" customFormat="1" ht="15" customHeight="1" thickBot="1" x14ac:dyDescent="0.3">
      <c r="A104" s="460"/>
      <c r="B104" s="460"/>
      <c r="C104" s="458"/>
      <c r="D104" s="460"/>
      <c r="E104" s="458"/>
      <c r="F104" s="461"/>
      <c r="G104" s="457"/>
      <c r="H104" s="694"/>
      <c r="I104" s="454"/>
      <c r="J104" s="454"/>
      <c r="K104" s="454"/>
      <c r="L104" s="455"/>
      <c r="M104" s="453"/>
      <c r="N104" s="455"/>
      <c r="O104" s="456"/>
      <c r="P104" s="457"/>
      <c r="Q104" s="453"/>
      <c r="R104" s="454"/>
      <c r="S104" s="454"/>
      <c r="T104" s="454"/>
      <c r="U104" s="455"/>
      <c r="V104" s="453"/>
      <c r="W104" s="455"/>
      <c r="X104" s="456"/>
    </row>
    <row r="105" spans="1:24" s="10" customFormat="1" ht="15" customHeight="1" thickBot="1" x14ac:dyDescent="0.3">
      <c r="A105" s="472"/>
      <c r="B105" s="904" t="s">
        <v>116</v>
      </c>
      <c r="C105" s="904"/>
      <c r="D105" s="904"/>
      <c r="E105" s="473"/>
      <c r="F105" s="473"/>
      <c r="G105" s="727"/>
      <c r="H105" s="473"/>
      <c r="I105" s="473"/>
      <c r="J105" s="473"/>
      <c r="K105" s="473"/>
      <c r="L105" s="473"/>
      <c r="M105" s="473"/>
      <c r="N105" s="473"/>
      <c r="O105" s="473"/>
      <c r="P105" s="473"/>
      <c r="Q105" s="473"/>
      <c r="R105" s="473"/>
      <c r="S105" s="473"/>
      <c r="T105" s="473"/>
      <c r="U105" s="473"/>
      <c r="V105" s="473"/>
      <c r="W105" s="473"/>
      <c r="X105" s="743"/>
    </row>
    <row r="106" spans="1:24" s="10" customFormat="1" ht="15" customHeight="1" x14ac:dyDescent="0.25">
      <c r="A106" s="824"/>
      <c r="B106" s="474" t="s">
        <v>118</v>
      </c>
      <c r="C106" s="475" t="s">
        <v>27</v>
      </c>
      <c r="D106" s="828" t="s">
        <v>119</v>
      </c>
      <c r="E106" s="581">
        <v>6</v>
      </c>
      <c r="F106" s="582"/>
      <c r="G106" s="483">
        <f>SUM(H106:I106)</f>
        <v>6</v>
      </c>
      <c r="H106" s="695">
        <v>2</v>
      </c>
      <c r="I106" s="477">
        <v>4</v>
      </c>
      <c r="J106" s="478" t="s">
        <v>45</v>
      </c>
      <c r="K106" s="477" t="s">
        <v>45</v>
      </c>
      <c r="L106" s="479" t="s">
        <v>45</v>
      </c>
      <c r="M106" s="480"/>
      <c r="N106" s="481"/>
      <c r="O106" s="482"/>
      <c r="P106" s="483"/>
      <c r="Q106" s="476" t="s">
        <v>45</v>
      </c>
      <c r="R106" s="477" t="s">
        <v>45</v>
      </c>
      <c r="S106" s="477" t="s">
        <v>45</v>
      </c>
      <c r="T106" s="477" t="s">
        <v>45</v>
      </c>
      <c r="U106" s="479" t="s">
        <v>45</v>
      </c>
      <c r="V106" s="476" t="s">
        <v>45</v>
      </c>
      <c r="W106" s="479" t="s">
        <v>120</v>
      </c>
      <c r="X106" s="744"/>
    </row>
    <row r="107" spans="1:24" s="10" customFormat="1" ht="15" customHeight="1" x14ac:dyDescent="0.25">
      <c r="A107" s="825"/>
      <c r="B107" s="484" t="s">
        <v>122</v>
      </c>
      <c r="C107" s="485" t="s">
        <v>27</v>
      </c>
      <c r="D107" s="829" t="s">
        <v>119</v>
      </c>
      <c r="E107" s="583">
        <v>4</v>
      </c>
      <c r="F107" s="687"/>
      <c r="G107" s="427"/>
      <c r="H107" s="696" t="s">
        <v>45</v>
      </c>
      <c r="I107" s="488"/>
      <c r="J107" s="429" t="s">
        <v>45</v>
      </c>
      <c r="K107" s="429" t="s">
        <v>45</v>
      </c>
      <c r="L107" s="489" t="s">
        <v>45</v>
      </c>
      <c r="M107" s="428" t="s">
        <v>45</v>
      </c>
      <c r="N107" s="430" t="s">
        <v>45</v>
      </c>
      <c r="O107" s="486"/>
      <c r="P107" s="837">
        <f>SUM(Q107:U107)</f>
        <v>4</v>
      </c>
      <c r="Q107" s="487"/>
      <c r="R107" s="831">
        <v>4</v>
      </c>
      <c r="S107" s="488"/>
      <c r="T107" s="488"/>
      <c r="U107" s="489"/>
      <c r="V107" s="428"/>
      <c r="W107" s="430"/>
      <c r="X107" s="745"/>
    </row>
    <row r="108" spans="1:24" s="10" customFormat="1" ht="15" customHeight="1" thickBot="1" x14ac:dyDescent="0.3">
      <c r="A108" s="826" t="s">
        <v>334</v>
      </c>
      <c r="B108" s="490" t="s">
        <v>124</v>
      </c>
      <c r="C108" s="491" t="s">
        <v>27</v>
      </c>
      <c r="D108" s="830" t="s">
        <v>119</v>
      </c>
      <c r="E108" s="584"/>
      <c r="F108" s="585">
        <v>2</v>
      </c>
      <c r="G108" s="431"/>
      <c r="H108" s="697"/>
      <c r="I108" s="493"/>
      <c r="J108" s="433"/>
      <c r="K108" s="433"/>
      <c r="L108" s="494"/>
      <c r="M108" s="432"/>
      <c r="N108" s="434"/>
      <c r="O108" s="495"/>
      <c r="P108" s="431"/>
      <c r="Q108" s="492"/>
      <c r="R108" s="493"/>
      <c r="S108" s="493"/>
      <c r="T108" s="493"/>
      <c r="U108" s="494"/>
      <c r="V108" s="432"/>
      <c r="W108" s="434"/>
      <c r="X108" s="833">
        <v>2</v>
      </c>
    </row>
    <row r="109" spans="1:24" s="10" customFormat="1" ht="17.25" customHeight="1" thickBot="1" x14ac:dyDescent="0.3">
      <c r="A109" s="33"/>
      <c r="B109" s="33"/>
      <c r="C109" s="34"/>
      <c r="D109" s="34"/>
      <c r="E109" s="586"/>
      <c r="F109" s="587"/>
      <c r="G109" s="39"/>
      <c r="H109" s="692"/>
      <c r="I109" s="44"/>
      <c r="J109" s="44"/>
      <c r="K109" s="44"/>
      <c r="L109" s="38"/>
      <c r="M109" s="37"/>
      <c r="N109" s="38"/>
      <c r="O109" s="49"/>
      <c r="P109" s="39"/>
      <c r="Q109" s="37"/>
      <c r="R109" s="44"/>
      <c r="S109" s="44"/>
      <c r="T109" s="44"/>
      <c r="U109" s="38"/>
      <c r="V109" s="37"/>
      <c r="W109" s="38"/>
      <c r="X109" s="834"/>
    </row>
    <row r="110" spans="1:24" s="10" customFormat="1" ht="14.25" customHeight="1" x14ac:dyDescent="0.25">
      <c r="A110" s="215"/>
      <c r="B110" s="219" t="s">
        <v>125</v>
      </c>
      <c r="C110" s="113"/>
      <c r="D110" s="112"/>
      <c r="E110" s="113"/>
      <c r="F110" s="580"/>
      <c r="G110" s="218"/>
      <c r="H110" s="698"/>
      <c r="I110" s="109"/>
      <c r="J110" s="109"/>
      <c r="K110" s="109"/>
      <c r="L110" s="110"/>
      <c r="M110" s="108"/>
      <c r="N110" s="110"/>
      <c r="O110" s="111"/>
      <c r="P110" s="218"/>
      <c r="Q110" s="108"/>
      <c r="R110" s="109"/>
      <c r="S110" s="109"/>
      <c r="T110" s="109"/>
      <c r="U110" s="110"/>
      <c r="V110" s="108"/>
      <c r="W110" s="110"/>
      <c r="X110" s="832"/>
    </row>
    <row r="111" spans="1:24" s="10" customFormat="1" ht="15" customHeight="1" x14ac:dyDescent="0.25">
      <c r="A111" s="786" t="s">
        <v>335</v>
      </c>
      <c r="B111" s="496" t="s">
        <v>339</v>
      </c>
      <c r="C111" s="497" t="s">
        <v>27</v>
      </c>
      <c r="D111" s="498" t="s">
        <v>128</v>
      </c>
      <c r="E111" s="498"/>
      <c r="F111" s="499">
        <f>O111+X111</f>
        <v>2</v>
      </c>
      <c r="G111" s="505"/>
      <c r="H111" s="699" t="s">
        <v>45</v>
      </c>
      <c r="I111" s="501" t="s">
        <v>45</v>
      </c>
      <c r="J111" s="501" t="s">
        <v>45</v>
      </c>
      <c r="K111" s="502" t="s">
        <v>45</v>
      </c>
      <c r="L111" s="503" t="s">
        <v>45</v>
      </c>
      <c r="M111" s="500" t="s">
        <v>45</v>
      </c>
      <c r="N111" s="503" t="s">
        <v>45</v>
      </c>
      <c r="O111" s="504"/>
      <c r="P111" s="505"/>
      <c r="Q111" s="500" t="s">
        <v>45</v>
      </c>
      <c r="R111" s="502" t="s">
        <v>45</v>
      </c>
      <c r="S111" s="502" t="s">
        <v>45</v>
      </c>
      <c r="T111" s="502" t="s">
        <v>45</v>
      </c>
      <c r="U111" s="503" t="s">
        <v>45</v>
      </c>
      <c r="V111" s="506" t="s">
        <v>129</v>
      </c>
      <c r="W111" s="507" t="s">
        <v>45</v>
      </c>
      <c r="X111" s="748">
        <v>2</v>
      </c>
    </row>
    <row r="112" spans="1:24" s="10" customFormat="1" ht="15" customHeight="1" thickBot="1" x14ac:dyDescent="0.3">
      <c r="A112" s="787" t="s">
        <v>336</v>
      </c>
      <c r="B112" s="508" t="s">
        <v>340</v>
      </c>
      <c r="C112" s="509" t="s">
        <v>27</v>
      </c>
      <c r="D112" s="509" t="s">
        <v>128</v>
      </c>
      <c r="E112" s="509"/>
      <c r="F112" s="688">
        <f>O112+X112</f>
        <v>2</v>
      </c>
      <c r="G112" s="514"/>
      <c r="H112" s="700" t="s">
        <v>45</v>
      </c>
      <c r="I112" s="511" t="s">
        <v>45</v>
      </c>
      <c r="J112" s="511" t="s">
        <v>45</v>
      </c>
      <c r="K112" s="511" t="s">
        <v>45</v>
      </c>
      <c r="L112" s="512" t="s">
        <v>45</v>
      </c>
      <c r="M112" s="510" t="s">
        <v>45</v>
      </c>
      <c r="N112" s="512" t="s">
        <v>45</v>
      </c>
      <c r="O112" s="513"/>
      <c r="P112" s="514"/>
      <c r="Q112" s="510" t="s">
        <v>45</v>
      </c>
      <c r="R112" s="511" t="s">
        <v>45</v>
      </c>
      <c r="S112" s="511" t="s">
        <v>45</v>
      </c>
      <c r="T112" s="511" t="s">
        <v>45</v>
      </c>
      <c r="U112" s="512" t="s">
        <v>45</v>
      </c>
      <c r="V112" s="515" t="s">
        <v>132</v>
      </c>
      <c r="W112" s="516">
        <v>1</v>
      </c>
      <c r="X112" s="749">
        <v>2</v>
      </c>
    </row>
    <row r="113" spans="1:24" s="10" customFormat="1" ht="16.5" customHeight="1" x14ac:dyDescent="0.25">
      <c r="A113" s="50"/>
      <c r="B113" s="72"/>
      <c r="C113" s="51"/>
      <c r="D113" s="50"/>
      <c r="E113" s="50"/>
      <c r="F113" s="73"/>
      <c r="G113" s="56"/>
      <c r="H113" s="701"/>
      <c r="I113" s="53"/>
      <c r="J113" s="53"/>
      <c r="K113" s="53"/>
      <c r="L113" s="54"/>
      <c r="M113" s="52"/>
      <c r="N113" s="54"/>
      <c r="O113" s="55"/>
      <c r="P113" s="56"/>
      <c r="Q113" s="52"/>
      <c r="R113" s="53"/>
      <c r="S113" s="53"/>
      <c r="T113" s="53"/>
      <c r="U113" s="54"/>
      <c r="V113" s="52"/>
      <c r="W113" s="54"/>
      <c r="X113" s="55"/>
    </row>
    <row r="114" spans="1:24" s="10" customFormat="1" ht="15" customHeight="1" x14ac:dyDescent="0.25">
      <c r="A114" s="69"/>
      <c r="B114" s="70"/>
      <c r="C114" s="857"/>
      <c r="D114" s="70"/>
      <c r="E114" s="70"/>
      <c r="F114" s="71"/>
      <c r="G114" s="57"/>
      <c r="H114" s="702"/>
      <c r="I114" s="23"/>
      <c r="J114" s="23"/>
      <c r="K114" s="23"/>
      <c r="L114" s="24"/>
      <c r="M114" s="58"/>
      <c r="N114" s="59"/>
      <c r="O114" s="25"/>
      <c r="P114" s="57"/>
      <c r="Q114" s="22"/>
      <c r="R114" s="23"/>
      <c r="S114" s="23"/>
      <c r="T114" s="23"/>
      <c r="U114" s="24"/>
      <c r="V114" s="58"/>
      <c r="W114" s="59"/>
      <c r="X114" s="25"/>
    </row>
    <row r="115" spans="1:24" s="13" customFormat="1" ht="27" customHeight="1" thickBot="1" x14ac:dyDescent="0.35">
      <c r="A115" s="12"/>
      <c r="B115" s="11" t="s">
        <v>133</v>
      </c>
      <c r="C115" s="11"/>
      <c r="D115" s="11"/>
      <c r="E115" s="662">
        <f>SUM(E105:E112,E98:E100,E81:E85,E58:E62,E46:E52,E38:E41,E29:E33,E20:E24,E15:E16)</f>
        <v>650</v>
      </c>
      <c r="F115" s="724">
        <f>SUM(F105:F112,F98:F100,F81:F85,F58:F62,F46:F52,F38:F41,F29:F33,F20:F24,F15:F16)</f>
        <v>64</v>
      </c>
      <c r="G115" s="728">
        <f>SUM(G106:G112,G98:G100,G81:G85,G57:G62,G46:G52,G38:G41,G29:G33,G20:G24,G14:G16)</f>
        <v>316</v>
      </c>
      <c r="H115" s="663">
        <f>SUM(H106:H112,H98:H100,H82:H84,H85,H57:H62,H46:H52,H38:H41,H29:H33,H20:H24,H14:H16)</f>
        <v>76</v>
      </c>
      <c r="I115" s="664">
        <f>SUM(I106:I112,I98:I100,I81:I85,I57:I62,I46:I52,I38:I41,I29:I33,I20:I24,I14:I16)</f>
        <v>195</v>
      </c>
      <c r="J115" s="664">
        <f>SUM(J105:J112,J98:J100,J81:J85,J58:J62,J46:J52,J38:J41,J29:J33,J20:J24,J15:J16)</f>
        <v>0</v>
      </c>
      <c r="K115" s="664">
        <f>SUM(K105:K112,K98:K100,K81:K85,K58:K62,K46:K52,K38:K41,K29:K33,K20:K24,K15:K16)</f>
        <v>0</v>
      </c>
      <c r="L115" s="665">
        <f>SUM(L106:L112,L98:L100,L81:L85,L57:L62,L46:L52,L38:L41,L29:L33,L20:L24,L14:L15)</f>
        <v>44</v>
      </c>
      <c r="M115" s="666"/>
      <c r="N115" s="665">
        <f>SUM(N105:N112,N98:N100,N81:N85,N58:N62,N46:N52,N38:N41,N29:N33,N20:N24,N15:N16)</f>
        <v>1</v>
      </c>
      <c r="O115" s="667">
        <f>SUM(O106:O113,O91:O100,O81:O85,O73:O77,O57:O62,O46:O52,O38:O41,O29:O33,O20:O24,O14:O16)</f>
        <v>20</v>
      </c>
      <c r="P115" s="662">
        <f t="shared" ref="P115:U115" si="0">SUM(P105:P112,P98:P100,P81:P85,P58:P62,P46:P52,P38:P41,P29:P33,P20:P24,P15:P16)</f>
        <v>334</v>
      </c>
      <c r="Q115" s="662">
        <f t="shared" si="0"/>
        <v>90</v>
      </c>
      <c r="R115" s="662">
        <f t="shared" si="0"/>
        <v>187</v>
      </c>
      <c r="S115" s="662">
        <f t="shared" si="0"/>
        <v>0</v>
      </c>
      <c r="T115" s="662">
        <f t="shared" si="0"/>
        <v>0</v>
      </c>
      <c r="U115" s="662">
        <f t="shared" si="0"/>
        <v>55</v>
      </c>
      <c r="V115" s="668"/>
      <c r="W115" s="662">
        <f>SUM(W105:W112,W98:W100,W81:W85,W58:W62,W46:W52,W38:W41,W29:W33,W20:W24,W15:W16)</f>
        <v>2</v>
      </c>
      <c r="X115" s="667">
        <f>SUM(X105:X112,X99,X100,X81:X85,X57:X62,X46:X52,X38:X41,X29:X33,X20:X24,X14:X16)</f>
        <v>42</v>
      </c>
    </row>
    <row r="117" spans="1:24" x14ac:dyDescent="0.2">
      <c r="B117" s="5"/>
      <c r="C117" s="5"/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X117" s="3"/>
    </row>
    <row r="118" spans="1:24" x14ac:dyDescent="0.2">
      <c r="B118" s="856"/>
      <c r="C118" s="856"/>
      <c r="D118" s="856"/>
      <c r="E118" s="856"/>
      <c r="F118" s="856"/>
      <c r="G118" s="6"/>
      <c r="H118" s="3"/>
      <c r="I118" s="3"/>
      <c r="J118" s="3"/>
      <c r="K118" s="3"/>
      <c r="L118" s="3"/>
      <c r="M118" s="6"/>
      <c r="N118" s="6"/>
      <c r="O118" s="3"/>
      <c r="P118" s="3"/>
      <c r="Q118" s="3"/>
      <c r="R118" s="3"/>
      <c r="S118" s="3"/>
      <c r="T118" s="3"/>
      <c r="U118" s="3"/>
      <c r="V118" s="6"/>
      <c r="W118" s="6"/>
      <c r="X118" s="3"/>
    </row>
    <row r="119" spans="1:24" ht="15.75" customHeight="1" x14ac:dyDescent="0.2">
      <c r="B119" s="856"/>
      <c r="C119" s="856"/>
      <c r="D119" s="7"/>
      <c r="E119" s="7"/>
      <c r="F119" s="7"/>
      <c r="G119" s="994"/>
      <c r="H119" s="994"/>
      <c r="I119" s="994"/>
      <c r="J119" s="994"/>
      <c r="K119" s="994"/>
      <c r="L119" s="994"/>
      <c r="M119" s="994"/>
      <c r="N119" s="994"/>
      <c r="O119" s="994"/>
      <c r="P119" s="994"/>
      <c r="Q119" s="3"/>
      <c r="R119" s="3"/>
      <c r="S119" s="3"/>
      <c r="T119" s="3"/>
      <c r="U119" s="3"/>
      <c r="V119" s="8"/>
      <c r="W119" s="8"/>
      <c r="X119" s="3"/>
    </row>
    <row r="120" spans="1:24" x14ac:dyDescent="0.2">
      <c r="B120" s="856"/>
      <c r="C120" s="856"/>
      <c r="D120" s="856"/>
      <c r="E120" s="3"/>
      <c r="F120" s="3"/>
      <c r="G120" s="6"/>
      <c r="H120" s="6"/>
      <c r="I120" s="6"/>
      <c r="J120" s="3"/>
      <c r="K120" s="8"/>
      <c r="L120" s="3"/>
      <c r="M120" s="8"/>
      <c r="N120" s="8"/>
      <c r="O120" s="3"/>
      <c r="P120" s="3"/>
      <c r="Q120" s="3"/>
      <c r="R120" s="3"/>
      <c r="S120" s="3"/>
      <c r="T120" s="3"/>
      <c r="U120" s="3"/>
      <c r="V120" s="8"/>
      <c r="W120" s="8"/>
      <c r="X120" s="3"/>
    </row>
    <row r="121" spans="1:24" x14ac:dyDescent="0.2">
      <c r="B121" s="6"/>
      <c r="C121" s="6"/>
      <c r="D121" s="8"/>
      <c r="E121" s="8"/>
      <c r="F121" s="8"/>
      <c r="G121" s="995"/>
      <c r="H121" s="995"/>
      <c r="I121" s="995"/>
      <c r="J121" s="995"/>
      <c r="K121" s="995"/>
      <c r="L121" s="995"/>
      <c r="M121" s="995"/>
      <c r="N121" s="995"/>
      <c r="O121" s="995"/>
      <c r="P121" s="995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B122" s="6"/>
      <c r="C122" s="6"/>
      <c r="D122" s="8"/>
      <c r="E122" s="8"/>
      <c r="F122" s="8"/>
      <c r="G122" s="8"/>
      <c r="H122" s="6"/>
      <c r="I122" s="8"/>
      <c r="J122" s="3"/>
      <c r="K122" s="8"/>
      <c r="L122" s="3"/>
      <c r="M122" s="3"/>
      <c r="N122" s="3"/>
      <c r="O122" s="8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B123" s="7"/>
      <c r="C123" s="7"/>
      <c r="D123" s="7"/>
      <c r="E123" s="7"/>
      <c r="F123" s="7"/>
      <c r="G123" s="8"/>
      <c r="H123" s="8"/>
      <c r="I123" s="8"/>
      <c r="J123" s="3"/>
      <c r="K123" s="8"/>
      <c r="L123" s="3"/>
      <c r="M123" s="3"/>
      <c r="N123" s="3"/>
      <c r="O123" s="7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customHeight="1" x14ac:dyDescent="0.2">
      <c r="B124" s="7"/>
      <c r="C124" s="7"/>
      <c r="D124" s="7"/>
      <c r="E124" s="3"/>
      <c r="F124" s="3"/>
      <c r="G124" s="996"/>
      <c r="H124" s="996"/>
      <c r="I124" s="996"/>
      <c r="J124" s="996"/>
      <c r="K124" s="996"/>
      <c r="L124" s="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56.25" customHeight="1" x14ac:dyDescent="0.2">
      <c r="B125" s="893"/>
      <c r="C125" s="893"/>
      <c r="D125" s="893"/>
      <c r="E125" s="893"/>
      <c r="F125" s="3"/>
      <c r="G125" s="894"/>
      <c r="H125" s="894"/>
      <c r="I125" s="894"/>
      <c r="J125" s="894"/>
      <c r="K125" s="894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25.5" customHeight="1" x14ac:dyDescent="0.2">
      <c r="B126" s="895"/>
      <c r="C126" s="895"/>
      <c r="D126" s="895"/>
      <c r="E126" s="895"/>
      <c r="F126" s="3"/>
      <c r="G126" s="896"/>
      <c r="H126" s="896"/>
      <c r="I126" s="896"/>
      <c r="J126" s="896"/>
      <c r="K126" s="896"/>
      <c r="L126" s="896"/>
      <c r="M126" s="896"/>
      <c r="N126" s="896"/>
      <c r="O126" s="896"/>
      <c r="P126" s="896"/>
      <c r="Q126" s="3"/>
      <c r="R126" s="3"/>
      <c r="S126" s="3"/>
      <c r="T126" s="3"/>
      <c r="U126" s="3"/>
      <c r="X126" s="3"/>
    </row>
    <row r="127" spans="1:24" ht="15" customHeight="1" x14ac:dyDescent="0.2">
      <c r="B127" s="3"/>
      <c r="C127" s="3"/>
      <c r="D127" s="3"/>
      <c r="E127" s="3"/>
      <c r="F127" s="3"/>
      <c r="G127" s="14"/>
      <c r="H127" s="9"/>
      <c r="I127" s="9"/>
      <c r="J127" s="3"/>
      <c r="K127" s="8"/>
      <c r="L127" s="4"/>
      <c r="M127" s="3"/>
      <c r="N127" s="3"/>
      <c r="O127" s="3"/>
      <c r="P127" s="3"/>
      <c r="Q127" s="3"/>
      <c r="R127" s="3"/>
      <c r="S127" s="3"/>
      <c r="T127" s="3"/>
      <c r="U127" s="3"/>
      <c r="X127" s="3"/>
    </row>
    <row r="128" spans="1:24" x14ac:dyDescent="0.2">
      <c r="B128" s="5"/>
      <c r="C128" s="5"/>
      <c r="D128" s="3"/>
      <c r="E128" s="3"/>
      <c r="F128" s="3"/>
      <c r="G128" s="8"/>
      <c r="H128" s="8"/>
      <c r="I128" s="8"/>
      <c r="J128" s="3"/>
      <c r="K128" s="8"/>
      <c r="L128" s="4"/>
      <c r="M128" s="3"/>
      <c r="N128" s="3"/>
      <c r="O128" s="3"/>
      <c r="P128" s="3"/>
      <c r="Q128" s="3"/>
      <c r="R128" s="3"/>
      <c r="S128" s="3"/>
      <c r="T128" s="3"/>
      <c r="U128" s="3"/>
      <c r="X128" s="3"/>
    </row>
    <row r="129" spans="2:24" x14ac:dyDescent="0.2">
      <c r="B129" s="3"/>
      <c r="C129" s="3"/>
      <c r="D129" s="3"/>
      <c r="E129" s="3"/>
      <c r="F129" s="3"/>
      <c r="G129" s="3"/>
      <c r="H129" s="6"/>
      <c r="I129" s="8"/>
      <c r="J129" s="3"/>
      <c r="K129" s="8"/>
      <c r="L129" s="4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2:24" ht="33.75" customHeight="1" x14ac:dyDescent="0.2">
      <c r="B130" s="3"/>
      <c r="C130" s="3"/>
      <c r="D130" s="3"/>
      <c r="E130" s="3"/>
      <c r="G130" s="892"/>
      <c r="H130" s="892"/>
      <c r="I130" s="892"/>
      <c r="J130" s="892"/>
      <c r="K130" s="892"/>
      <c r="L130" s="4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2:24" x14ac:dyDescent="0.2">
      <c r="B131" s="3"/>
      <c r="C131" s="3"/>
      <c r="D131" s="3"/>
      <c r="E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2:24" x14ac:dyDescent="0.2">
      <c r="B132" s="3"/>
      <c r="C132" s="3"/>
      <c r="D132" s="3"/>
      <c r="E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2:24" x14ac:dyDescent="0.2">
      <c r="G133" s="3"/>
      <c r="H133" s="3"/>
      <c r="I133" s="3"/>
      <c r="J133" s="3"/>
      <c r="K133" s="3"/>
      <c r="L133" s="3"/>
      <c r="M133" s="3"/>
      <c r="N133" s="3"/>
      <c r="O133" s="3"/>
      <c r="P133" s="3"/>
    </row>
  </sheetData>
  <mergeCells count="86">
    <mergeCell ref="B1:B3"/>
    <mergeCell ref="C2:X3"/>
    <mergeCell ref="G6:O6"/>
    <mergeCell ref="P6:X6"/>
    <mergeCell ref="A7:A10"/>
    <mergeCell ref="B7:B10"/>
    <mergeCell ref="C7:C10"/>
    <mergeCell ref="D7:D10"/>
    <mergeCell ref="E7:E10"/>
    <mergeCell ref="F7:F10"/>
    <mergeCell ref="G7:G10"/>
    <mergeCell ref="H7:L8"/>
    <mergeCell ref="M7:N8"/>
    <mergeCell ref="O7:O10"/>
    <mergeCell ref="P7:P10"/>
    <mergeCell ref="V7:W8"/>
    <mergeCell ref="X7:X10"/>
    <mergeCell ref="J9:K9"/>
    <mergeCell ref="M9:M10"/>
    <mergeCell ref="N9:N10"/>
    <mergeCell ref="S9:T9"/>
    <mergeCell ref="V9:V10"/>
    <mergeCell ref="W9:W10"/>
    <mergeCell ref="Q7:U8"/>
    <mergeCell ref="J32:K32"/>
    <mergeCell ref="A12:X12"/>
    <mergeCell ref="J15:K15"/>
    <mergeCell ref="S16:T16"/>
    <mergeCell ref="A18:X19"/>
    <mergeCell ref="J22:K22"/>
    <mergeCell ref="S23:T23"/>
    <mergeCell ref="S24:T24"/>
    <mergeCell ref="A25:X25"/>
    <mergeCell ref="A27:X28"/>
    <mergeCell ref="J29:K29"/>
    <mergeCell ref="J31:K31"/>
    <mergeCell ref="A55:X56"/>
    <mergeCell ref="S33:T33"/>
    <mergeCell ref="A34:X34"/>
    <mergeCell ref="A36:X37"/>
    <mergeCell ref="J38:K38"/>
    <mergeCell ref="J40:K40"/>
    <mergeCell ref="S41:T41"/>
    <mergeCell ref="A42:X42"/>
    <mergeCell ref="A44:X45"/>
    <mergeCell ref="S52:T52"/>
    <mergeCell ref="A53:X53"/>
    <mergeCell ref="A54:X54"/>
    <mergeCell ref="J58:K58"/>
    <mergeCell ref="S58:T58"/>
    <mergeCell ref="J59:K59"/>
    <mergeCell ref="S59:T59"/>
    <mergeCell ref="J61:K61"/>
    <mergeCell ref="S61:T61"/>
    <mergeCell ref="A80:X80"/>
    <mergeCell ref="J62:K62"/>
    <mergeCell ref="S62:T62"/>
    <mergeCell ref="A63:X63"/>
    <mergeCell ref="A70:X70"/>
    <mergeCell ref="A71:X71"/>
    <mergeCell ref="A72:X72"/>
    <mergeCell ref="S73:T73"/>
    <mergeCell ref="S75:T75"/>
    <mergeCell ref="S76:T76"/>
    <mergeCell ref="S77:T77"/>
    <mergeCell ref="A78:X78"/>
    <mergeCell ref="B105:D105"/>
    <mergeCell ref="S81:T81"/>
    <mergeCell ref="S83:T83"/>
    <mergeCell ref="S84:T84"/>
    <mergeCell ref="A86:X86"/>
    <mergeCell ref="A87:X87"/>
    <mergeCell ref="A88:X88"/>
    <mergeCell ref="A89:X89"/>
    <mergeCell ref="S95:T95"/>
    <mergeCell ref="A101:X101"/>
    <mergeCell ref="A102:X102"/>
    <mergeCell ref="A103:X103"/>
    <mergeCell ref="G130:K130"/>
    <mergeCell ref="G119:P119"/>
    <mergeCell ref="G121:P121"/>
    <mergeCell ref="G124:K124"/>
    <mergeCell ref="B125:E125"/>
    <mergeCell ref="G125:K125"/>
    <mergeCell ref="B126:E126"/>
    <mergeCell ref="G126:P126"/>
  </mergeCells>
  <printOptions horizontalCentered="1" verticalCentered="1"/>
  <pageMargins left="0.25" right="0.25" top="0.75" bottom="0.75" header="0.3" footer="0.3"/>
  <pageSetup paperSize="8" scale="50" orientation="portrait" r:id="rId1"/>
  <headerFooter>
    <oddFooter>&amp;RMAJ 08/10/14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B1</vt:lpstr>
      <vt:lpstr>B2</vt:lpstr>
      <vt:lpstr>B3Init</vt:lpstr>
      <vt:lpstr>B3Alt</vt:lpstr>
      <vt:lpstr>'B1'!Zone_d_impression</vt:lpstr>
      <vt:lpstr>'B2'!Zone_d_impression</vt:lpstr>
      <vt:lpstr>B3Alt!Zone_d_impression</vt:lpstr>
      <vt:lpstr>B3Init!Zone_d_impression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m.alliotsangare</dc:creator>
  <cp:lastModifiedBy>guigui</cp:lastModifiedBy>
  <cp:revision/>
  <cp:lastPrinted>2017-06-27T14:11:40Z</cp:lastPrinted>
  <dcterms:created xsi:type="dcterms:W3CDTF">2013-05-17T10:52:09Z</dcterms:created>
  <dcterms:modified xsi:type="dcterms:W3CDTF">2017-12-19T04:19:54Z</dcterms:modified>
</cp:coreProperties>
</file>