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efteris_karathanasis/Desktop/"/>
    </mc:Choice>
  </mc:AlternateContent>
  <xr:revisionPtr revIDLastSave="0" documentId="13_ncr:1_{5494DA8E-367E-DB47-BECC-0F3DDE5C5843}" xr6:coauthVersionLast="47" xr6:coauthVersionMax="47" xr10:uidLastSave="{00000000-0000-0000-0000-000000000000}"/>
  <bookViews>
    <workbookView xWindow="140" yWindow="500" windowWidth="38260" windowHeight="19720" xr2:uid="{B9FBC094-1812-4049-961D-7B158BC5E5E6}"/>
  </bookViews>
  <sheets>
    <sheet name="RQ1" sheetId="1" r:id="rId1"/>
    <sheet name="RQ2" sheetId="3" r:id="rId2"/>
    <sheet name="RQ3" sheetId="2" r:id="rId3"/>
    <sheet name="Table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72" i="1" l="1"/>
  <c r="M71" i="1"/>
  <c r="M69" i="1"/>
  <c r="M70" i="1"/>
  <c r="F7" i="1"/>
  <c r="M64" i="1"/>
  <c r="Y74" i="1"/>
  <c r="U74" i="1" s="1"/>
  <c r="X73" i="1"/>
  <c r="U73" i="1" s="1"/>
  <c r="W72" i="1"/>
  <c r="U72" i="1" s="1"/>
  <c r="V71" i="1"/>
  <c r="U71" i="1" s="1"/>
  <c r="Y68" i="1"/>
  <c r="Y67" i="1"/>
  <c r="Y66" i="1"/>
  <c r="Y65" i="1"/>
  <c r="Y64" i="1"/>
  <c r="X68" i="1"/>
  <c r="X67" i="1"/>
  <c r="X66" i="1"/>
  <c r="X65" i="1"/>
  <c r="X64" i="1"/>
  <c r="W68" i="1"/>
  <c r="W67" i="1"/>
  <c r="W66" i="1"/>
  <c r="W65" i="1"/>
  <c r="W64" i="1"/>
  <c r="V68" i="1"/>
  <c r="V67" i="1"/>
  <c r="V66" i="1"/>
  <c r="V65" i="1"/>
  <c r="V64" i="1"/>
  <c r="N22" i="2"/>
  <c r="N21" i="2"/>
  <c r="N20" i="2"/>
  <c r="N19" i="2"/>
  <c r="M22" i="2"/>
  <c r="M21" i="2"/>
  <c r="M20" i="2"/>
  <c r="M19" i="2"/>
  <c r="L22" i="2"/>
  <c r="L21" i="2"/>
  <c r="L20" i="2"/>
  <c r="L19" i="2"/>
  <c r="F67" i="1"/>
  <c r="G67" i="1" s="1"/>
  <c r="F66" i="1"/>
  <c r="G66" i="1" s="1"/>
  <c r="F65" i="1"/>
  <c r="G65" i="1" s="1"/>
  <c r="F64" i="1"/>
  <c r="G64" i="1" s="1"/>
  <c r="X48" i="1"/>
  <c r="Y48" i="1" s="1"/>
  <c r="O48" i="1"/>
  <c r="P48" i="1" s="1"/>
  <c r="F48" i="1"/>
  <c r="G48" i="1" s="1"/>
  <c r="X47" i="1"/>
  <c r="Y47" i="1" s="1"/>
  <c r="O47" i="1"/>
  <c r="P47" i="1" s="1"/>
  <c r="F47" i="1"/>
  <c r="G47" i="1" s="1"/>
  <c r="X46" i="1"/>
  <c r="Y46" i="1" s="1"/>
  <c r="O46" i="1"/>
  <c r="P46" i="1" s="1"/>
  <c r="F46" i="1"/>
  <c r="G46" i="1" s="1"/>
  <c r="X45" i="1"/>
  <c r="Y45" i="1" s="1"/>
  <c r="O45" i="1"/>
  <c r="P45" i="1" s="1"/>
  <c r="F45" i="1"/>
  <c r="G45" i="1" s="1"/>
  <c r="X29" i="1"/>
  <c r="Y29" i="1" s="1"/>
  <c r="O29" i="1"/>
  <c r="P29" i="1" s="1"/>
  <c r="F29" i="1"/>
  <c r="G29" i="1" s="1"/>
  <c r="X28" i="1"/>
  <c r="Y28" i="1" s="1"/>
  <c r="O28" i="1"/>
  <c r="P28" i="1" s="1"/>
  <c r="F28" i="1"/>
  <c r="G28" i="1" s="1"/>
  <c r="X27" i="1"/>
  <c r="Y27" i="1" s="1"/>
  <c r="O27" i="1"/>
  <c r="P27" i="1" s="1"/>
  <c r="F27" i="1"/>
  <c r="G27" i="1" s="1"/>
  <c r="X26" i="1"/>
  <c r="Y26" i="1" s="1"/>
  <c r="O26" i="1"/>
  <c r="P26" i="1" s="1"/>
  <c r="F26" i="1"/>
  <c r="G26" i="1" s="1"/>
  <c r="X7" i="1"/>
  <c r="Y7" i="1" s="1"/>
  <c r="O10" i="1"/>
  <c r="P10" i="1" s="1"/>
  <c r="O9" i="1"/>
  <c r="P9" i="1" s="1"/>
  <c r="O8" i="1"/>
  <c r="P8" i="1" s="1"/>
  <c r="O7" i="1"/>
  <c r="P7" i="1" s="1"/>
  <c r="X10" i="1"/>
  <c r="Y10" i="1" s="1"/>
  <c r="X9" i="1"/>
  <c r="Y9" i="1" s="1"/>
  <c r="X8" i="1"/>
  <c r="Y8" i="1" s="1"/>
  <c r="F10" i="1"/>
  <c r="G10" i="1" s="1"/>
  <c r="F9" i="1"/>
  <c r="G9" i="1" s="1"/>
  <c r="F8" i="1"/>
  <c r="G8" i="1" s="1"/>
  <c r="G7" i="1"/>
  <c r="L16" i="2"/>
  <c r="M16" i="2" s="1"/>
  <c r="L15" i="2"/>
  <c r="M15" i="2" s="1"/>
  <c r="L14" i="2"/>
  <c r="M14" i="2" s="1"/>
  <c r="L13" i="2"/>
  <c r="M13" i="2" s="1"/>
  <c r="L11" i="2"/>
  <c r="M11" i="2" s="1"/>
  <c r="L10" i="2"/>
  <c r="M10" i="2" s="1"/>
  <c r="L9" i="2"/>
  <c r="M9" i="2" s="1"/>
  <c r="L8" i="2"/>
  <c r="M8" i="2" s="1"/>
  <c r="O19" i="2" l="1"/>
  <c r="O22" i="2"/>
  <c r="O21" i="2"/>
  <c r="O20" i="2"/>
  <c r="M67" i="1"/>
  <c r="M66" i="1"/>
  <c r="M65" i="1"/>
</calcChain>
</file>

<file path=xl/sharedStrings.xml><?xml version="1.0" encoding="utf-8"?>
<sst xmlns="http://schemas.openxmlformats.org/spreadsheetml/2006/main" count="407" uniqueCount="111">
  <si>
    <t>svr</t>
  </si>
  <si>
    <t>Train</t>
  </si>
  <si>
    <t>MAE</t>
  </si>
  <si>
    <t>MAPE</t>
  </si>
  <si>
    <t>RMSE</t>
  </si>
  <si>
    <t>Test</t>
  </si>
  <si>
    <t>best_rf</t>
  </si>
  <si>
    <t>best_xgb</t>
  </si>
  <si>
    <t>RQ1 Model Comparison</t>
  </si>
  <si>
    <t>RQ3 Cross Generalization</t>
  </si>
  <si>
    <t>BTC vs ETH</t>
  </si>
  <si>
    <t>BTC vs SOL</t>
  </si>
  <si>
    <t>BTC vs XRP</t>
  </si>
  <si>
    <t>BTC vs ADA</t>
  </si>
  <si>
    <t>BTC vs PAXG</t>
  </si>
  <si>
    <t>BTC vs BNB</t>
  </si>
  <si>
    <t>BTC vs AAVE</t>
  </si>
  <si>
    <t>BTC vs LTC</t>
  </si>
  <si>
    <t>BTC vs DOGE</t>
  </si>
  <si>
    <t xml:space="preserve">1. BTC </t>
  </si>
  <si>
    <t>3. ETH</t>
  </si>
  <si>
    <t>4. BNB</t>
  </si>
  <si>
    <t>5. AAVE</t>
  </si>
  <si>
    <t>6. SOL</t>
  </si>
  <si>
    <t>7. LTC</t>
  </si>
  <si>
    <t>8. XRP</t>
  </si>
  <si>
    <t>9. ADA</t>
  </si>
  <si>
    <t>10. DOGE</t>
  </si>
  <si>
    <t>best_lstm</t>
  </si>
  <si>
    <t>DA</t>
  </si>
  <si>
    <t xml:space="preserve">2. PAXG </t>
  </si>
  <si>
    <t>1. BTC</t>
  </si>
  <si>
    <t>2. PAXG</t>
  </si>
  <si>
    <t>mlp</t>
  </si>
  <si>
    <t>BEST MAE:</t>
  </si>
  <si>
    <t>BEST RMSE:</t>
  </si>
  <si>
    <t>BEST MAPE:</t>
  </si>
  <si>
    <t>BEST DA:</t>
  </si>
  <si>
    <t>WORST MAE:</t>
  </si>
  <si>
    <t>WORST RMSE:</t>
  </si>
  <si>
    <t>WORST MAPE:</t>
  </si>
  <si>
    <t>WORST DA:</t>
  </si>
  <si>
    <t xml:space="preserve">Best Model: </t>
  </si>
  <si>
    <t>Best MAE:</t>
  </si>
  <si>
    <t>Best RMSE:</t>
  </si>
  <si>
    <t>Best MAPE:</t>
  </si>
  <si>
    <t>Best DA:</t>
  </si>
  <si>
    <t>Random Forest</t>
  </si>
  <si>
    <t>XGBoost</t>
  </si>
  <si>
    <t>MAX</t>
  </si>
  <si>
    <t>MIN</t>
  </si>
  <si>
    <t>MEAN</t>
  </si>
  <si>
    <t>RANGE</t>
  </si>
  <si>
    <t xml:space="preserve">DA : </t>
  </si>
  <si>
    <t xml:space="preserve">MAE : </t>
  </si>
  <si>
    <t xml:space="preserve">RMSE : </t>
  </si>
  <si>
    <t xml:space="preserve">MAPE : </t>
  </si>
  <si>
    <t>STATISTICS</t>
  </si>
  <si>
    <t xml:space="preserve">Best DA : </t>
  </si>
  <si>
    <t>Best MAPE :</t>
  </si>
  <si>
    <t>Best RMSE :</t>
  </si>
  <si>
    <t>Best MAE :</t>
  </si>
  <si>
    <t>AAVE</t>
  </si>
  <si>
    <t>Statistics</t>
  </si>
  <si>
    <t>SVR</t>
  </si>
  <si>
    <t>RF</t>
  </si>
  <si>
    <t>LSTM</t>
  </si>
  <si>
    <t>MLP</t>
  </si>
  <si>
    <t>Worst MAE :</t>
  </si>
  <si>
    <t>Worst RMSE :</t>
  </si>
  <si>
    <t>Worst MAPE :</t>
  </si>
  <si>
    <t xml:space="preserve">Worst DA : </t>
  </si>
  <si>
    <t>LTC</t>
  </si>
  <si>
    <t>SOL</t>
  </si>
  <si>
    <t>Metric</t>
  </si>
  <si>
    <t>Value</t>
  </si>
  <si>
    <t>Coin</t>
  </si>
  <si>
    <t>Model</t>
  </si>
  <si>
    <t>BTC</t>
  </si>
  <si>
    <t>PAXG</t>
  </si>
  <si>
    <t>ETH</t>
  </si>
  <si>
    <t>BNB</t>
  </si>
  <si>
    <t>XRP</t>
  </si>
  <si>
    <t>ADA</t>
  </si>
  <si>
    <t>DOGE</t>
  </si>
  <si>
    <t>Feature 1</t>
  </si>
  <si>
    <t>Feature 2</t>
  </si>
  <si>
    <t>Feature 3</t>
  </si>
  <si>
    <t>Importance 1</t>
  </si>
  <si>
    <t>Importance 2</t>
  </si>
  <si>
    <t>Importance 3</t>
  </si>
  <si>
    <t>tunh_log_augmented_dickey_fuller_attr_"teststat"_autolag_"AIC"_bull</t>
  </si>
  <si>
    <t>tunh_log_maximum_bull</t>
  </si>
  <si>
    <t>tunh_log__agg_linear_trend_attr_"intercept"_chunk_len_10_f_agg_"min"_bull</t>
  </si>
  <si>
    <t>tunh _log_variation _coefficient _bull</t>
  </si>
  <si>
    <t>tunh_log_agg_linear_trend_attr_"intercept"_chunk_len_10_f_agg_"min"_bull</t>
  </si>
  <si>
    <t>tunh_log_large_standard_deviation_r_0.45_bear</t>
  </si>
  <si>
    <t>tunh_log__augmented_dickey_fuller_attr_"teststat"_autolag_"AIC"_bear</t>
  </si>
  <si>
    <t>tunh_log__augmented_dickey_fuller_attr_"teststat"_autolag_"AIC"_bull</t>
  </si>
  <si>
    <t>tunh_log_agg linear_trend _attr_"stderr"_chunk len_10_f_agg_"min" bull</t>
  </si>
  <si>
    <t>tunh_log_agg_linear_trend_attr_"stderr"_chunk_len_10_f_agg_"min"_bull</t>
  </si>
  <si>
    <t>tunh_log_ variation_coefficient_bull</t>
  </si>
  <si>
    <t>tunh_log_symmetry_looking_r_0.30000000000000004_bear</t>
  </si>
  <si>
    <t>tunh_log__symmetry_looking_r_0.30000000000000004_bull</t>
  </si>
  <si>
    <t>tunh_log_agg_linear_trend_attr_"slope"__chunk_len_10_f_agg_"min"</t>
  </si>
  <si>
    <t>tunh_log_symmetry_looking_r_0.4_bear</t>
  </si>
  <si>
    <t>tunh_log__agg_linear_trend_attr_"slope"_chunk_len_10_f_agg_"min"_bull</t>
  </si>
  <si>
    <t>tunh_log__agg_linear_trend_attr_"stderr"_chunk_len_10_f_agg_"min"_bull</t>
  </si>
  <si>
    <t>tunh_log__maximum_bull</t>
  </si>
  <si>
    <t>tunh_log_agg_linear trend_attr _"intercept"_chunk_len_10_f_agg_"min"_bull</t>
  </si>
  <si>
    <t>tunh_log__symmetry_looking_r_0.35000000000000003_bear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</si>
</sst>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00"/>
  </numFmts>
  <fonts count="1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4"/>
      <color rgb="FFFF0000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6"/>
      <color rgb="FF000000"/>
      <name val="Calibri"/>
      <family val="2"/>
    </font>
    <font>
      <b/>
      <sz val="12"/>
      <color rgb="FF000000"/>
      <name val="Menlo"/>
      <family val="3"/>
    </font>
    <font>
      <sz val="12"/>
      <color theme="1"/>
      <name val="Helvetica"/>
    </font>
    <font>
      <sz val="11"/>
      <color theme="1"/>
      <name val="Helvetica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theme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1" fillId="3" borderId="0" xfId="0" applyFont="1" applyFill="1" applyAlignment="1">
      <alignment horizontal="left"/>
    </xf>
    <xf numFmtId="0" fontId="0" fillId="3" borderId="0" xfId="0" applyFill="1" applyAlignment="1">
      <alignment horizontal="center"/>
    </xf>
    <xf numFmtId="164" fontId="4" fillId="2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2" borderId="0" xfId="0" applyNumberFormat="1" applyFont="1" applyFill="1" applyAlignment="1">
      <alignment horizontal="center"/>
    </xf>
    <xf numFmtId="164" fontId="6" fillId="2" borderId="0" xfId="0" applyNumberFormat="1" applyFont="1" applyFill="1"/>
    <xf numFmtId="164" fontId="4" fillId="0" borderId="1" xfId="0" applyNumberFormat="1" applyFon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0" fontId="4" fillId="0" borderId="1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0" fontId="4" fillId="0" borderId="0" xfId="0" applyNumberFormat="1" applyFont="1" applyAlignment="1">
      <alignment horizontal="center"/>
    </xf>
    <xf numFmtId="10" fontId="4" fillId="2" borderId="0" xfId="0" applyNumberFormat="1" applyFont="1" applyFill="1" applyAlignment="1">
      <alignment horizontal="center"/>
    </xf>
    <xf numFmtId="164" fontId="4" fillId="3" borderId="0" xfId="0" applyNumberFormat="1" applyFont="1" applyFill="1" applyAlignment="1">
      <alignment horizontal="center"/>
    </xf>
    <xf numFmtId="164" fontId="5" fillId="3" borderId="0" xfId="0" applyNumberFormat="1" applyFont="1" applyFill="1" applyAlignment="1">
      <alignment horizontal="center"/>
    </xf>
    <xf numFmtId="0" fontId="0" fillId="3" borderId="4" xfId="0" applyFill="1" applyBorder="1"/>
    <xf numFmtId="0" fontId="1" fillId="6" borderId="5" xfId="0" applyFont="1" applyFill="1" applyBorder="1" applyAlignment="1">
      <alignment horizontal="center"/>
    </xf>
    <xf numFmtId="10" fontId="0" fillId="3" borderId="5" xfId="0" applyNumberFormat="1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/>
    <xf numFmtId="10" fontId="0" fillId="3" borderId="0" xfId="0" applyNumberFormat="1" applyFill="1" applyAlignment="1">
      <alignment horizontal="center"/>
    </xf>
    <xf numFmtId="10" fontId="0" fillId="3" borderId="8" xfId="0" applyNumberFormat="1" applyFill="1" applyBorder="1" applyAlignment="1">
      <alignment horizontal="center"/>
    </xf>
    <xf numFmtId="0" fontId="0" fillId="3" borderId="9" xfId="0" applyFill="1" applyBorder="1"/>
    <xf numFmtId="0" fontId="7" fillId="3" borderId="10" xfId="0" applyFont="1" applyFill="1" applyBorder="1"/>
    <xf numFmtId="0" fontId="7" fillId="3" borderId="5" xfId="0" applyFont="1" applyFill="1" applyBorder="1"/>
    <xf numFmtId="0" fontId="7" fillId="3" borderId="11" xfId="0" applyFont="1" applyFill="1" applyBorder="1"/>
    <xf numFmtId="164" fontId="5" fillId="7" borderId="0" xfId="0" applyNumberFormat="1" applyFont="1" applyFill="1" applyAlignment="1">
      <alignment horizontal="center"/>
    </xf>
    <xf numFmtId="164" fontId="5" fillId="8" borderId="0" xfId="0" applyNumberFormat="1" applyFont="1" applyFill="1" applyAlignment="1">
      <alignment horizontal="center"/>
    </xf>
    <xf numFmtId="164" fontId="4" fillId="7" borderId="0" xfId="0" applyNumberFormat="1" applyFont="1" applyFill="1" applyAlignment="1">
      <alignment horizontal="left"/>
    </xf>
    <xf numFmtId="164" fontId="4" fillId="7" borderId="0" xfId="0" applyNumberFormat="1" applyFont="1" applyFill="1" applyAlignment="1">
      <alignment horizontal="center"/>
    </xf>
    <xf numFmtId="164" fontId="4" fillId="8" borderId="0" xfId="0" applyNumberFormat="1" applyFont="1" applyFill="1" applyAlignment="1">
      <alignment horizontal="center"/>
    </xf>
    <xf numFmtId="0" fontId="1" fillId="4" borderId="0" xfId="0" applyFont="1" applyFill="1" applyAlignment="1">
      <alignment horizontal="left"/>
    </xf>
    <xf numFmtId="0" fontId="0" fillId="4" borderId="0" xfId="0" applyFill="1"/>
    <xf numFmtId="0" fontId="3" fillId="3" borderId="0" xfId="0" applyFont="1" applyFill="1"/>
    <xf numFmtId="0" fontId="0" fillId="3" borderId="12" xfId="0" applyFill="1" applyBorder="1"/>
    <xf numFmtId="0" fontId="0" fillId="3" borderId="20" xfId="0" applyFill="1" applyBorder="1"/>
    <xf numFmtId="0" fontId="0" fillId="3" borderId="21" xfId="0" applyFill="1" applyBorder="1"/>
    <xf numFmtId="0" fontId="0" fillId="3" borderId="16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3" borderId="12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10" fontId="0" fillId="3" borderId="19" xfId="0" applyNumberFormat="1" applyFill="1" applyBorder="1" applyAlignment="1">
      <alignment horizontal="center"/>
    </xf>
    <xf numFmtId="10" fontId="0" fillId="3" borderId="12" xfId="0" applyNumberFormat="1" applyFill="1" applyBorder="1" applyAlignment="1">
      <alignment horizontal="center"/>
    </xf>
    <xf numFmtId="10" fontId="0" fillId="3" borderId="14" xfId="0" applyNumberFormat="1" applyFill="1" applyBorder="1" applyAlignment="1">
      <alignment horizontal="center"/>
    </xf>
    <xf numFmtId="0" fontId="0" fillId="3" borderId="15" xfId="0" applyFill="1" applyBorder="1" applyAlignment="1">
      <alignment horizontal="center"/>
    </xf>
    <xf numFmtId="164" fontId="5" fillId="3" borderId="1" xfId="0" applyNumberFormat="1" applyFont="1" applyFill="1" applyBorder="1" applyAlignment="1">
      <alignment horizontal="center"/>
    </xf>
    <xf numFmtId="164" fontId="4" fillId="3" borderId="1" xfId="0" applyNumberFormat="1" applyFont="1" applyFill="1" applyBorder="1" applyAlignment="1">
      <alignment horizontal="center"/>
    </xf>
    <xf numFmtId="165" fontId="4" fillId="3" borderId="1" xfId="0" applyNumberFormat="1" applyFont="1" applyFill="1" applyBorder="1" applyAlignment="1">
      <alignment horizontal="center"/>
    </xf>
    <xf numFmtId="10" fontId="4" fillId="3" borderId="1" xfId="0" applyNumberFormat="1" applyFont="1" applyFill="1" applyBorder="1" applyAlignment="1">
      <alignment horizontal="center"/>
    </xf>
    <xf numFmtId="166" fontId="4" fillId="3" borderId="0" xfId="0" applyNumberFormat="1" applyFont="1" applyFill="1" applyAlignment="1">
      <alignment horizontal="center"/>
    </xf>
    <xf numFmtId="164" fontId="4" fillId="3" borderId="1" xfId="0" applyNumberFormat="1" applyFont="1" applyFill="1" applyBorder="1" applyAlignment="1">
      <alignment horizontal="right"/>
    </xf>
    <xf numFmtId="0" fontId="9" fillId="0" borderId="0" xfId="0" applyFont="1"/>
    <xf numFmtId="0" fontId="10" fillId="3" borderId="0" xfId="0" applyFont="1" applyFill="1"/>
    <xf numFmtId="0" fontId="10" fillId="3" borderId="0" xfId="0" applyFont="1" applyFill="1" applyAlignment="1">
      <alignment horizontal="center"/>
    </xf>
    <xf numFmtId="10" fontId="10" fillId="3" borderId="0" xfId="0" applyNumberFormat="1" applyFont="1" applyFill="1" applyAlignment="1">
      <alignment horizontal="center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0" fillId="3" borderId="1" xfId="0" applyFont="1" applyFill="1" applyBorder="1"/>
    <xf numFmtId="10" fontId="10" fillId="3" borderId="1" xfId="0" applyNumberFormat="1" applyFont="1" applyFill="1" applyBorder="1" applyAlignment="1">
      <alignment horizontal="center"/>
    </xf>
    <xf numFmtId="9" fontId="9" fillId="0" borderId="0" xfId="0" applyNumberFormat="1" applyFont="1"/>
    <xf numFmtId="0" fontId="10" fillId="0" borderId="1" xfId="0" applyFont="1" applyBorder="1"/>
    <xf numFmtId="0" fontId="8" fillId="0" borderId="1" xfId="0" applyFont="1" applyBorder="1"/>
    <xf numFmtId="164" fontId="5" fillId="5" borderId="0" xfId="0" applyNumberFormat="1" applyFont="1" applyFill="1" applyAlignment="1">
      <alignment horizontal="center" vertical="center"/>
    </xf>
    <xf numFmtId="164" fontId="5" fillId="6" borderId="0" xfId="0" applyNumberFormat="1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6B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14940</xdr:colOff>
      <xdr:row>3</xdr:row>
      <xdr:rowOff>38068</xdr:rowOff>
    </xdr:from>
    <xdr:to>
      <xdr:col>11</xdr:col>
      <xdr:colOff>5952</xdr:colOff>
      <xdr:row>22</xdr:row>
      <xdr:rowOff>53010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80A0999B-3D84-0B76-AF90-1CD635AFF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0312" y="686579"/>
          <a:ext cx="8232502" cy="3906005"/>
        </a:xfrm>
        <a:prstGeom prst="rect">
          <a:avLst/>
        </a:prstGeom>
      </xdr:spPr>
    </xdr:pic>
    <xdr:clientData/>
  </xdr:twoCellAnchor>
  <xdr:twoCellAnchor editAs="oneCell">
    <xdr:from>
      <xdr:col>12</xdr:col>
      <xdr:colOff>14940</xdr:colOff>
      <xdr:row>3</xdr:row>
      <xdr:rowOff>44823</xdr:rowOff>
    </xdr:from>
    <xdr:to>
      <xdr:col>22</xdr:col>
      <xdr:colOff>7462</xdr:colOff>
      <xdr:row>22</xdr:row>
      <xdr:rowOff>44824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769C0E2-6E02-5D2D-F18C-A21F5C87B3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567174" y="693334"/>
          <a:ext cx="8220501" cy="3891064"/>
        </a:xfrm>
        <a:prstGeom prst="rect">
          <a:avLst/>
        </a:prstGeom>
      </xdr:spPr>
    </xdr:pic>
    <xdr:clientData/>
  </xdr:twoCellAnchor>
  <xdr:twoCellAnchor editAs="oneCell">
    <xdr:from>
      <xdr:col>23</xdr:col>
      <xdr:colOff>14940</xdr:colOff>
      <xdr:row>3</xdr:row>
      <xdr:rowOff>44823</xdr:rowOff>
    </xdr:from>
    <xdr:to>
      <xdr:col>32</xdr:col>
      <xdr:colOff>806822</xdr:colOff>
      <xdr:row>22</xdr:row>
      <xdr:rowOff>59540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E8239A3F-C8F2-0B03-84C5-17E21D426F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898469" y="702235"/>
          <a:ext cx="8187765" cy="4018952"/>
        </a:xfrm>
        <a:prstGeom prst="rect">
          <a:avLst/>
        </a:prstGeom>
      </xdr:spPr>
    </xdr:pic>
    <xdr:clientData/>
  </xdr:twoCellAnchor>
  <xdr:twoCellAnchor editAs="oneCell">
    <xdr:from>
      <xdr:col>1</xdr:col>
      <xdr:colOff>29882</xdr:colOff>
      <xdr:row>24</xdr:row>
      <xdr:rowOff>59764</xdr:rowOff>
    </xdr:from>
    <xdr:to>
      <xdr:col>10</xdr:col>
      <xdr:colOff>812144</xdr:colOff>
      <xdr:row>43</xdr:row>
      <xdr:rowOff>59764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6EF7DCFA-A136-4DC3-43DA-E894B1481B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9294" y="5169646"/>
          <a:ext cx="8178144" cy="4004236"/>
        </a:xfrm>
        <a:prstGeom prst="rect">
          <a:avLst/>
        </a:prstGeom>
      </xdr:spPr>
    </xdr:pic>
    <xdr:clientData/>
  </xdr:twoCellAnchor>
  <xdr:twoCellAnchor editAs="oneCell">
    <xdr:from>
      <xdr:col>12</xdr:col>
      <xdr:colOff>29881</xdr:colOff>
      <xdr:row>24</xdr:row>
      <xdr:rowOff>74706</xdr:rowOff>
    </xdr:from>
    <xdr:to>
      <xdr:col>21</xdr:col>
      <xdr:colOff>787331</xdr:colOff>
      <xdr:row>43</xdr:row>
      <xdr:rowOff>82283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A002F2E0-9D33-CB96-04AD-FB23EA3FF3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546352" y="5184588"/>
          <a:ext cx="8139221" cy="4011813"/>
        </a:xfrm>
        <a:prstGeom prst="rect">
          <a:avLst/>
        </a:prstGeom>
      </xdr:spPr>
    </xdr:pic>
    <xdr:clientData/>
  </xdr:twoCellAnchor>
  <xdr:twoCellAnchor editAs="oneCell">
    <xdr:from>
      <xdr:col>23</xdr:col>
      <xdr:colOff>29881</xdr:colOff>
      <xdr:row>24</xdr:row>
      <xdr:rowOff>59766</xdr:rowOff>
    </xdr:from>
    <xdr:to>
      <xdr:col>32</xdr:col>
      <xdr:colOff>791881</xdr:colOff>
      <xdr:row>43</xdr:row>
      <xdr:rowOff>46533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617DCA14-0E56-C389-B738-967C84C2A6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913410" y="5169648"/>
          <a:ext cx="8157883" cy="3991003"/>
        </a:xfrm>
        <a:prstGeom prst="rect">
          <a:avLst/>
        </a:prstGeom>
      </xdr:spPr>
    </xdr:pic>
    <xdr:clientData/>
  </xdr:twoCellAnchor>
  <xdr:twoCellAnchor editAs="oneCell">
    <xdr:from>
      <xdr:col>1</xdr:col>
      <xdr:colOff>40967</xdr:colOff>
      <xdr:row>45</xdr:row>
      <xdr:rowOff>143388</xdr:rowOff>
    </xdr:from>
    <xdr:to>
      <xdr:col>10</xdr:col>
      <xdr:colOff>804424</xdr:colOff>
      <xdr:row>65</xdr:row>
      <xdr:rowOff>40968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1B59DC-B44D-F866-D1FC-AD2D1E5B38E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84354" y="9565969"/>
          <a:ext cx="8137651" cy="3994354"/>
        </a:xfrm>
        <a:prstGeom prst="rect">
          <a:avLst/>
        </a:prstGeom>
      </xdr:spPr>
    </xdr:pic>
    <xdr:clientData/>
  </xdr:twoCellAnchor>
  <xdr:twoCellAnchor editAs="oneCell">
    <xdr:from>
      <xdr:col>12</xdr:col>
      <xdr:colOff>20484</xdr:colOff>
      <xdr:row>45</xdr:row>
      <xdr:rowOff>143386</xdr:rowOff>
    </xdr:from>
    <xdr:to>
      <xdr:col>22</xdr:col>
      <xdr:colOff>48707</xdr:colOff>
      <xdr:row>65</xdr:row>
      <xdr:rowOff>55063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203EBE1-C056-B411-5C0D-C18CBA1ACC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8500807" y="9565967"/>
          <a:ext cx="8193548" cy="4008451"/>
        </a:xfrm>
        <a:prstGeom prst="rect">
          <a:avLst/>
        </a:prstGeom>
      </xdr:spPr>
    </xdr:pic>
    <xdr:clientData/>
  </xdr:twoCellAnchor>
  <xdr:twoCellAnchor editAs="oneCell">
    <xdr:from>
      <xdr:col>23</xdr:col>
      <xdr:colOff>40968</xdr:colOff>
      <xdr:row>45</xdr:row>
      <xdr:rowOff>122903</xdr:rowOff>
    </xdr:from>
    <xdr:to>
      <xdr:col>33</xdr:col>
      <xdr:colOff>0</xdr:colOff>
      <xdr:row>65</xdr:row>
      <xdr:rowOff>24485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9087AB7-FCCA-5276-C5CF-A72097C3DA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6858226" y="9545484"/>
          <a:ext cx="8152580" cy="3998356"/>
        </a:xfrm>
        <a:prstGeom prst="rect">
          <a:avLst/>
        </a:prstGeom>
      </xdr:spPr>
    </xdr:pic>
    <xdr:clientData/>
  </xdr:twoCellAnchor>
  <xdr:twoCellAnchor editAs="oneCell">
    <xdr:from>
      <xdr:col>1</xdr:col>
      <xdr:colOff>20484</xdr:colOff>
      <xdr:row>67</xdr:row>
      <xdr:rowOff>102420</xdr:rowOff>
    </xdr:from>
    <xdr:to>
      <xdr:col>10</xdr:col>
      <xdr:colOff>811022</xdr:colOff>
      <xdr:row>87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4350451-6F8A-BC60-D4A4-B383DCE897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63871" y="14072420"/>
          <a:ext cx="8164732" cy="3994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6289E-6684-0B40-9C79-EE1C1EEE9F3D}">
  <dimension ref="B1:AA211"/>
  <sheetViews>
    <sheetView showGridLines="0" tabSelected="1" zoomScaleNormal="100" workbookViewId="0">
      <selection activeCell="H20" sqref="H20"/>
    </sheetView>
  </sheetViews>
  <sheetFormatPr baseColWidth="10" defaultRowHeight="16" x14ac:dyDescent="0.2"/>
  <cols>
    <col min="1" max="1" width="3.83203125" style="6" customWidth="1"/>
    <col min="2" max="2" width="10.83203125" style="7"/>
    <col min="3" max="3" width="5.83203125" style="7" bestFit="1" customWidth="1"/>
    <col min="4" max="4" width="14.5" style="7" customWidth="1"/>
    <col min="5" max="5" width="16.33203125" style="7" customWidth="1"/>
    <col min="6" max="6" width="10.1640625" style="7" bestFit="1" customWidth="1"/>
    <col min="7" max="7" width="15.6640625" style="7" bestFit="1" customWidth="1"/>
    <col min="8" max="8" width="15.6640625" style="7" customWidth="1"/>
    <col min="9" max="9" width="6" style="7" customWidth="1"/>
    <col min="10" max="10" width="3.83203125" style="6" customWidth="1"/>
    <col min="11" max="11" width="10.83203125" style="6"/>
    <col min="12" max="12" width="12.5" style="6" bestFit="1" customWidth="1"/>
    <col min="13" max="17" width="10.83203125" style="6"/>
    <col min="18" max="18" width="6" style="7" customWidth="1"/>
    <col min="19" max="19" width="3.83203125" style="6" customWidth="1"/>
    <col min="20" max="26" width="10.83203125" style="6"/>
    <col min="27" max="27" width="6" style="7" customWidth="1"/>
    <col min="28" max="16384" width="10.83203125" style="6"/>
  </cols>
  <sheetData>
    <row r="1" spans="2:27" ht="16" customHeight="1" x14ac:dyDescent="0.2">
      <c r="B1" s="6"/>
      <c r="C1" s="6"/>
      <c r="D1" s="6"/>
      <c r="E1" s="6"/>
      <c r="F1" s="6"/>
      <c r="G1" s="6"/>
      <c r="H1" s="6"/>
      <c r="I1" s="6"/>
      <c r="R1" s="6"/>
      <c r="AA1" s="6"/>
    </row>
    <row r="2" spans="2:27" x14ac:dyDescent="0.2">
      <c r="B2" s="68" t="s">
        <v>8</v>
      </c>
      <c r="C2" s="68"/>
      <c r="D2" s="68"/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</row>
    <row r="3" spans="2:27" x14ac:dyDescent="0.2">
      <c r="B3" s="68"/>
      <c r="C3" s="68"/>
      <c r="D3" s="68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</row>
    <row r="4" spans="2:27" x14ac:dyDescent="0.2">
      <c r="B4" s="8"/>
      <c r="C4" s="8"/>
      <c r="D4" s="8"/>
      <c r="E4" s="8"/>
      <c r="F4" s="8"/>
      <c r="G4" s="8"/>
      <c r="H4" s="8"/>
      <c r="I4" s="6"/>
      <c r="R4" s="6"/>
      <c r="AA4" s="6"/>
    </row>
    <row r="5" spans="2:27" x14ac:dyDescent="0.2">
      <c r="B5" s="69" t="s">
        <v>31</v>
      </c>
      <c r="C5" s="69"/>
      <c r="D5" s="69"/>
      <c r="E5" s="69"/>
      <c r="F5" s="69"/>
      <c r="G5" s="69"/>
      <c r="H5" s="69"/>
      <c r="I5" s="69"/>
      <c r="K5" s="69" t="s">
        <v>32</v>
      </c>
      <c r="L5" s="69"/>
      <c r="M5" s="69"/>
      <c r="N5" s="69"/>
      <c r="O5" s="69"/>
      <c r="P5" s="69"/>
      <c r="Q5" s="69"/>
      <c r="R5" s="69"/>
      <c r="T5" s="69" t="s">
        <v>20</v>
      </c>
      <c r="U5" s="69"/>
      <c r="V5" s="69"/>
      <c r="W5" s="69"/>
      <c r="X5" s="69"/>
      <c r="Y5" s="69"/>
      <c r="Z5" s="69"/>
      <c r="AA5" s="69"/>
    </row>
    <row r="6" spans="2:27" x14ac:dyDescent="0.2">
      <c r="B6" s="30"/>
      <c r="C6" s="30"/>
      <c r="D6" s="30"/>
      <c r="E6" s="30" t="s">
        <v>42</v>
      </c>
      <c r="F6" s="32" t="s">
        <v>47</v>
      </c>
      <c r="G6" s="33"/>
      <c r="H6" s="30"/>
      <c r="I6" s="30"/>
      <c r="K6" s="30"/>
      <c r="L6" s="30"/>
      <c r="M6" s="30"/>
      <c r="N6" s="30" t="s">
        <v>42</v>
      </c>
      <c r="O6" s="32" t="s">
        <v>47</v>
      </c>
      <c r="P6" s="33"/>
      <c r="Q6" s="30"/>
      <c r="R6" s="30"/>
      <c r="T6" s="30"/>
      <c r="U6" s="30"/>
      <c r="V6" s="30"/>
      <c r="W6" s="30" t="s">
        <v>42</v>
      </c>
      <c r="X6" s="32" t="s">
        <v>47</v>
      </c>
      <c r="Y6" s="33"/>
      <c r="Z6" s="30"/>
      <c r="AA6" s="30"/>
    </row>
    <row r="7" spans="2:27" x14ac:dyDescent="0.2">
      <c r="B7" s="31"/>
      <c r="C7" s="31"/>
      <c r="D7" s="31"/>
      <c r="E7" s="31" t="s">
        <v>43</v>
      </c>
      <c r="F7" s="34">
        <f>MIN(D18:H18)</f>
        <v>0.24088000000000001</v>
      </c>
      <c r="G7" s="34" t="str">
        <f>_xlfn.XLOOKUP(F7,D18:H18,D12:H12)</f>
        <v>best_rf</v>
      </c>
      <c r="H7" s="31"/>
      <c r="I7" s="31"/>
      <c r="K7" s="31"/>
      <c r="L7" s="31"/>
      <c r="M7" s="31"/>
      <c r="N7" s="31" t="s">
        <v>43</v>
      </c>
      <c r="O7" s="34">
        <f>MIN(M18:Q18)</f>
        <v>0.22392000000000001</v>
      </c>
      <c r="P7" s="34" t="str">
        <f>_xlfn.XLOOKUP(O7,M18:Q18,M12:Q12)</f>
        <v>best_rf</v>
      </c>
      <c r="Q7" s="31"/>
      <c r="R7" s="31"/>
      <c r="T7" s="31"/>
      <c r="U7" s="31"/>
      <c r="V7" s="31"/>
      <c r="W7" s="31" t="s">
        <v>43</v>
      </c>
      <c r="X7" s="34">
        <f>MIN(V18:Z18)</f>
        <v>0.25222</v>
      </c>
      <c r="Y7" s="34" t="str">
        <f>_xlfn.XLOOKUP(X7,V18:Z18,V12:Z12)</f>
        <v>best_rf</v>
      </c>
      <c r="Z7" s="31"/>
      <c r="AA7" s="31"/>
    </row>
    <row r="8" spans="2:27" x14ac:dyDescent="0.2">
      <c r="B8" s="31"/>
      <c r="C8" s="31"/>
      <c r="D8" s="31"/>
      <c r="E8" s="31" t="s">
        <v>44</v>
      </c>
      <c r="F8" s="34">
        <f>MIN(D19:H19)</f>
        <v>0.4985</v>
      </c>
      <c r="G8" s="34" t="str">
        <f>_xlfn.XLOOKUP(F8,D19:H19,D12:H12)</f>
        <v>best_rf</v>
      </c>
      <c r="H8" s="31"/>
      <c r="I8" s="31"/>
      <c r="K8" s="31"/>
      <c r="L8" s="31"/>
      <c r="M8" s="31"/>
      <c r="N8" s="31" t="s">
        <v>44</v>
      </c>
      <c r="O8" s="34">
        <f>MIN(M19:Q19)</f>
        <v>0.44136999999999998</v>
      </c>
      <c r="P8" s="34" t="str">
        <f>_xlfn.XLOOKUP(O8,M19:Q19,M12:Q12)</f>
        <v>svr</v>
      </c>
      <c r="Q8" s="31"/>
      <c r="R8" s="31"/>
      <c r="T8" s="31"/>
      <c r="U8" s="31"/>
      <c r="V8" s="31"/>
      <c r="W8" s="31" t="s">
        <v>44</v>
      </c>
      <c r="X8" s="34">
        <f>MIN(V19:Z19)</f>
        <v>0.51090000000000002</v>
      </c>
      <c r="Y8" s="34" t="str">
        <f>_xlfn.XLOOKUP(X8,V19:Z19,V12:Z12)</f>
        <v>best_rf</v>
      </c>
      <c r="Z8" s="31"/>
      <c r="AA8" s="31"/>
    </row>
    <row r="9" spans="2:27" x14ac:dyDescent="0.2">
      <c r="B9" s="31"/>
      <c r="C9" s="31"/>
      <c r="D9" s="31"/>
      <c r="E9" s="31" t="s">
        <v>45</v>
      </c>
      <c r="F9" s="34">
        <f>MIN(D20:H20)</f>
        <v>0.1203</v>
      </c>
      <c r="G9" s="34" t="str">
        <f>_xlfn.XLOOKUP(F9,D20:H20,D12:H12)</f>
        <v>mlp</v>
      </c>
      <c r="H9" s="31"/>
      <c r="I9" s="31"/>
      <c r="K9" s="31"/>
      <c r="L9" s="31"/>
      <c r="M9" s="31"/>
      <c r="N9" s="31" t="s">
        <v>45</v>
      </c>
      <c r="O9" s="34">
        <f>MIN(M20:Q20)</f>
        <v>0.1192</v>
      </c>
      <c r="P9" s="34" t="str">
        <f>_xlfn.XLOOKUP(O9,M20:Q20,M12:Q12)</f>
        <v>best_rf</v>
      </c>
      <c r="Q9" s="31"/>
      <c r="R9" s="31"/>
      <c r="T9" s="31"/>
      <c r="U9" s="31"/>
      <c r="V9" s="31"/>
      <c r="W9" s="31" t="s">
        <v>45</v>
      </c>
      <c r="X9" s="34">
        <f>MIN(V20:Z20)</f>
        <v>0.15240000000000001</v>
      </c>
      <c r="Y9" s="34" t="str">
        <f>_xlfn.XLOOKUP(X9,V20:Z20,V12:Z12)</f>
        <v>best_rf</v>
      </c>
      <c r="Z9" s="31"/>
      <c r="AA9" s="31"/>
    </row>
    <row r="10" spans="2:27" x14ac:dyDescent="0.2">
      <c r="B10" s="31"/>
      <c r="C10" s="31"/>
      <c r="D10" s="31"/>
      <c r="E10" s="31" t="s">
        <v>46</v>
      </c>
      <c r="F10" s="34">
        <f>MAX(D21:H21)</f>
        <v>0.93799999999999994</v>
      </c>
      <c r="G10" s="34" t="str">
        <f>_xlfn.XLOOKUP(F10,D21:H21,D12:H12)</f>
        <v>best_xgb</v>
      </c>
      <c r="H10" s="31"/>
      <c r="I10" s="31"/>
      <c r="K10" s="31"/>
      <c r="L10" s="31"/>
      <c r="M10" s="31"/>
      <c r="N10" s="31" t="s">
        <v>46</v>
      </c>
      <c r="O10" s="34">
        <f>MAX(M21:Q21)</f>
        <v>0.95479999999999998</v>
      </c>
      <c r="P10" s="34" t="str">
        <f>_xlfn.XLOOKUP(O10,M21:Q21,M12:Q12)</f>
        <v>best_rf</v>
      </c>
      <c r="Q10" s="31"/>
      <c r="R10" s="31"/>
      <c r="T10" s="31"/>
      <c r="U10" s="31"/>
      <c r="V10" s="31"/>
      <c r="W10" s="31" t="s">
        <v>46</v>
      </c>
      <c r="X10" s="34">
        <f>MAX(V21:Z21)</f>
        <v>0.92879999999999996</v>
      </c>
      <c r="Y10" s="34" t="str">
        <f>_xlfn.XLOOKUP(X10,V21:Z21,V12:Z12)</f>
        <v>best_xgb</v>
      </c>
      <c r="Z10" s="31"/>
      <c r="AA10" s="31"/>
    </row>
    <row r="11" spans="2:27" x14ac:dyDescent="0.2">
      <c r="K11" s="7"/>
      <c r="L11" s="7"/>
      <c r="M11" s="7"/>
      <c r="N11" s="7"/>
      <c r="O11" s="7"/>
      <c r="P11" s="7"/>
      <c r="Q11" s="7"/>
      <c r="T11" s="7"/>
      <c r="U11" s="7"/>
      <c r="V11" s="7"/>
      <c r="W11" s="7"/>
      <c r="X11" s="7"/>
      <c r="Y11" s="7"/>
      <c r="Z11" s="7"/>
    </row>
    <row r="12" spans="2:27" x14ac:dyDescent="0.2">
      <c r="C12" s="10"/>
      <c r="D12" s="11" t="s">
        <v>0</v>
      </c>
      <c r="E12" s="11" t="s">
        <v>6</v>
      </c>
      <c r="F12" s="11" t="s">
        <v>7</v>
      </c>
      <c r="G12" s="11" t="s">
        <v>28</v>
      </c>
      <c r="H12" s="11" t="s">
        <v>33</v>
      </c>
      <c r="K12" s="7"/>
      <c r="L12" s="10"/>
      <c r="M12" s="11" t="s">
        <v>0</v>
      </c>
      <c r="N12" s="11" t="s">
        <v>6</v>
      </c>
      <c r="O12" s="11" t="s">
        <v>7</v>
      </c>
      <c r="P12" s="11" t="s">
        <v>28</v>
      </c>
      <c r="Q12" s="11" t="s">
        <v>33</v>
      </c>
      <c r="T12" s="7"/>
      <c r="U12" s="10"/>
      <c r="V12" s="11" t="s">
        <v>0</v>
      </c>
      <c r="W12" s="11" t="s">
        <v>6</v>
      </c>
      <c r="X12" s="11" t="s">
        <v>7</v>
      </c>
      <c r="Y12" s="11" t="s">
        <v>28</v>
      </c>
      <c r="Z12" s="11" t="s">
        <v>33</v>
      </c>
    </row>
    <row r="13" spans="2:27" x14ac:dyDescent="0.2">
      <c r="B13" s="7" t="s">
        <v>1</v>
      </c>
      <c r="C13" s="10" t="s">
        <v>2</v>
      </c>
      <c r="D13" s="10">
        <v>0.28758</v>
      </c>
      <c r="E13" s="10">
        <v>0.25115999999999999</v>
      </c>
      <c r="F13" s="10">
        <v>0.12431</v>
      </c>
      <c r="G13" s="10">
        <v>0.15639</v>
      </c>
      <c r="H13" s="10">
        <v>0.32618000000000003</v>
      </c>
      <c r="K13" s="7" t="s">
        <v>1</v>
      </c>
      <c r="L13" s="10" t="s">
        <v>2</v>
      </c>
      <c r="M13" s="10">
        <v>0.26606000000000002</v>
      </c>
      <c r="N13" s="10">
        <v>0.20580999999999999</v>
      </c>
      <c r="O13" s="10">
        <v>0.13519999999999999</v>
      </c>
      <c r="P13" s="10">
        <v>0.23069999999999999</v>
      </c>
      <c r="Q13" s="10">
        <v>0.20784</v>
      </c>
      <c r="T13" s="7" t="s">
        <v>1</v>
      </c>
      <c r="U13" s="10" t="s">
        <v>2</v>
      </c>
      <c r="V13" s="10">
        <v>0.29372999999999999</v>
      </c>
      <c r="W13" s="10">
        <v>0.24976999999999999</v>
      </c>
      <c r="X13" s="10">
        <v>3.2349999999999997E-2</v>
      </c>
      <c r="Y13" s="10">
        <v>0.16245000000000001</v>
      </c>
      <c r="Z13" s="10">
        <v>0.26174999999999998</v>
      </c>
    </row>
    <row r="14" spans="2:27" x14ac:dyDescent="0.2">
      <c r="B14" s="7" t="s">
        <v>1</v>
      </c>
      <c r="C14" s="10" t="s">
        <v>4</v>
      </c>
      <c r="D14" s="10">
        <v>0.64102999999999999</v>
      </c>
      <c r="E14" s="10">
        <v>0.50678000000000001</v>
      </c>
      <c r="F14" s="10">
        <v>0.23147000000000001</v>
      </c>
      <c r="G14" s="10">
        <v>0.30553000000000002</v>
      </c>
      <c r="H14" s="10">
        <v>0.69655</v>
      </c>
      <c r="K14" s="7" t="s">
        <v>1</v>
      </c>
      <c r="L14" s="10" t="s">
        <v>4</v>
      </c>
      <c r="M14" s="10">
        <v>0.54113999999999995</v>
      </c>
      <c r="N14" s="10">
        <v>0.39156000000000002</v>
      </c>
      <c r="O14" s="10">
        <v>0.23688000000000001</v>
      </c>
      <c r="P14" s="10">
        <v>0.41005999999999998</v>
      </c>
      <c r="Q14" s="10">
        <v>0.43781999999999999</v>
      </c>
      <c r="T14" s="7" t="s">
        <v>1</v>
      </c>
      <c r="U14" s="10" t="s">
        <v>4</v>
      </c>
      <c r="V14" s="10">
        <v>0.64327000000000001</v>
      </c>
      <c r="W14" s="10">
        <v>0.50021000000000004</v>
      </c>
      <c r="X14" s="10">
        <v>5.8799999999999998E-2</v>
      </c>
      <c r="Y14" s="10">
        <v>0.30601</v>
      </c>
      <c r="Z14" s="10">
        <v>0.57282999999999995</v>
      </c>
    </row>
    <row r="15" spans="2:27" x14ac:dyDescent="0.2">
      <c r="B15" s="7" t="s">
        <v>1</v>
      </c>
      <c r="C15" s="10" t="s">
        <v>3</v>
      </c>
      <c r="D15" s="12">
        <v>0.16569999999999999</v>
      </c>
      <c r="E15" s="12">
        <v>0.1305</v>
      </c>
      <c r="F15" s="12">
        <v>6.8199999999999997E-2</v>
      </c>
      <c r="G15" s="12">
        <v>9.3899999999999997E-2</v>
      </c>
      <c r="H15" s="12">
        <v>0.1212</v>
      </c>
      <c r="K15" s="7" t="s">
        <v>1</v>
      </c>
      <c r="L15" s="10" t="s">
        <v>3</v>
      </c>
      <c r="M15" s="12">
        <v>0.1615</v>
      </c>
      <c r="N15" s="12">
        <v>0.1124</v>
      </c>
      <c r="O15" s="12">
        <v>8.1500000000000003E-2</v>
      </c>
      <c r="P15" s="12">
        <v>0.15970000000000001</v>
      </c>
      <c r="Q15" s="12">
        <v>0.1026</v>
      </c>
      <c r="T15" s="7" t="s">
        <v>1</v>
      </c>
      <c r="U15" s="10" t="s">
        <v>3</v>
      </c>
      <c r="V15" s="12">
        <v>0.17380000000000001</v>
      </c>
      <c r="W15" s="12">
        <v>0.13139999999999999</v>
      </c>
      <c r="X15" s="12">
        <v>1.9599999999999999E-2</v>
      </c>
      <c r="Y15" s="12">
        <v>9.4E-2</v>
      </c>
      <c r="Z15" s="12">
        <v>0.11700000000000001</v>
      </c>
    </row>
    <row r="16" spans="2:27" x14ac:dyDescent="0.2">
      <c r="B16" s="7" t="s">
        <v>1</v>
      </c>
      <c r="C16" s="10" t="s">
        <v>29</v>
      </c>
      <c r="D16" s="12">
        <v>0.63149999999999995</v>
      </c>
      <c r="E16" s="12">
        <v>0.70950000000000002</v>
      </c>
      <c r="F16" s="12">
        <v>0.93730000000000002</v>
      </c>
      <c r="G16" s="12">
        <v>0.65849999999999997</v>
      </c>
      <c r="H16" s="12">
        <v>0.90810000000000002</v>
      </c>
      <c r="K16" s="7" t="s">
        <v>1</v>
      </c>
      <c r="L16" s="10" t="s">
        <v>29</v>
      </c>
      <c r="M16" s="12">
        <v>0.66210000000000002</v>
      </c>
      <c r="N16" s="12">
        <v>0.94730000000000003</v>
      </c>
      <c r="O16" s="12">
        <v>0.89910000000000001</v>
      </c>
      <c r="P16" s="12">
        <v>0.68969999999999998</v>
      </c>
      <c r="Q16" s="12">
        <v>0.89910000000000001</v>
      </c>
      <c r="T16" s="7" t="s">
        <v>1</v>
      </c>
      <c r="U16" s="10" t="s">
        <v>29</v>
      </c>
      <c r="V16" s="12">
        <v>0.64139999999999997</v>
      </c>
      <c r="W16" s="12">
        <v>0.90790000000000004</v>
      </c>
      <c r="X16" s="12">
        <v>0.96679999999999999</v>
      </c>
      <c r="Y16" s="12">
        <v>0.6643</v>
      </c>
      <c r="Z16" s="12">
        <v>0.86580000000000001</v>
      </c>
    </row>
    <row r="17" spans="2:27" x14ac:dyDescent="0.2">
      <c r="C17" s="13"/>
      <c r="D17" s="13"/>
      <c r="E17" s="13"/>
      <c r="F17" s="13"/>
      <c r="G17" s="13"/>
      <c r="H17" s="13"/>
      <c r="K17" s="7"/>
      <c r="L17" s="13"/>
      <c r="M17" s="13"/>
      <c r="N17" s="13"/>
      <c r="O17" s="13"/>
      <c r="P17" s="13"/>
      <c r="Q17" s="13"/>
      <c r="T17" s="7"/>
      <c r="U17" s="13"/>
      <c r="V17" s="13"/>
      <c r="W17" s="13"/>
      <c r="X17" s="13"/>
      <c r="Y17" s="13"/>
      <c r="Z17" s="13"/>
    </row>
    <row r="18" spans="2:27" x14ac:dyDescent="0.2">
      <c r="B18" s="7" t="s">
        <v>5</v>
      </c>
      <c r="C18" s="10" t="s">
        <v>2</v>
      </c>
      <c r="D18" s="10">
        <v>0.27550000000000002</v>
      </c>
      <c r="E18" s="10">
        <v>0.24088000000000001</v>
      </c>
      <c r="F18" s="10">
        <v>0.24346999999999999</v>
      </c>
      <c r="G18" s="10">
        <v>0.29115999999999997</v>
      </c>
      <c r="H18" s="10">
        <v>0.26939000000000002</v>
      </c>
      <c r="K18" s="7" t="s">
        <v>5</v>
      </c>
      <c r="L18" s="10" t="s">
        <v>2</v>
      </c>
      <c r="M18" s="10">
        <v>0.23529</v>
      </c>
      <c r="N18" s="10">
        <v>0.22392000000000001</v>
      </c>
      <c r="O18" s="10">
        <v>0.25063000000000002</v>
      </c>
      <c r="P18" s="10">
        <v>0.32669999999999999</v>
      </c>
      <c r="Q18" s="10">
        <v>0.25168000000000001</v>
      </c>
      <c r="T18" s="7" t="s">
        <v>5</v>
      </c>
      <c r="U18" s="10" t="s">
        <v>2</v>
      </c>
      <c r="V18" s="10">
        <v>0.31916</v>
      </c>
      <c r="W18" s="10">
        <v>0.25222</v>
      </c>
      <c r="X18" s="10">
        <v>0.27304</v>
      </c>
      <c r="Y18" s="10">
        <v>0.35519000000000001</v>
      </c>
      <c r="Z18" s="10">
        <v>0.33994000000000002</v>
      </c>
    </row>
    <row r="19" spans="2:27" x14ac:dyDescent="0.2">
      <c r="B19" s="7" t="s">
        <v>5</v>
      </c>
      <c r="C19" s="10" t="s">
        <v>4</v>
      </c>
      <c r="D19" s="10">
        <v>0.55598000000000003</v>
      </c>
      <c r="E19" s="10">
        <v>0.4985</v>
      </c>
      <c r="F19" s="10">
        <v>0.51200000000000001</v>
      </c>
      <c r="G19" s="10">
        <v>0.56755</v>
      </c>
      <c r="H19" s="10">
        <v>0.59253999999999996</v>
      </c>
      <c r="K19" s="7" t="s">
        <v>5</v>
      </c>
      <c r="L19" s="10" t="s">
        <v>4</v>
      </c>
      <c r="M19" s="10">
        <v>0.44136999999999998</v>
      </c>
      <c r="N19" s="10">
        <v>0.45180999999999999</v>
      </c>
      <c r="O19" s="10">
        <v>0.49315999999999999</v>
      </c>
      <c r="P19" s="10">
        <v>0.56508999999999998</v>
      </c>
      <c r="Q19" s="10">
        <v>0.49756</v>
      </c>
      <c r="T19" s="7" t="s">
        <v>5</v>
      </c>
      <c r="U19" s="10" t="s">
        <v>4</v>
      </c>
      <c r="V19" s="10">
        <v>0.61470000000000002</v>
      </c>
      <c r="W19" s="10">
        <v>0.51090000000000002</v>
      </c>
      <c r="X19" s="10">
        <v>0.56811999999999996</v>
      </c>
      <c r="Y19" s="10">
        <v>0.74112</v>
      </c>
      <c r="Z19" s="10">
        <v>0.68803000000000003</v>
      </c>
    </row>
    <row r="20" spans="2:27" x14ac:dyDescent="0.2">
      <c r="B20" s="7" t="s">
        <v>5</v>
      </c>
      <c r="C20" s="10" t="s">
        <v>3</v>
      </c>
      <c r="D20" s="12">
        <v>0.1711</v>
      </c>
      <c r="E20" s="12">
        <v>0.14080000000000001</v>
      </c>
      <c r="F20" s="12">
        <v>0.13869999999999999</v>
      </c>
      <c r="G20" s="12">
        <v>0.17599999999999999</v>
      </c>
      <c r="H20" s="12">
        <v>0.1203</v>
      </c>
      <c r="K20" s="7" t="s">
        <v>5</v>
      </c>
      <c r="L20" s="10" t="s">
        <v>3</v>
      </c>
      <c r="M20" s="12">
        <v>0.1585</v>
      </c>
      <c r="N20" s="12">
        <v>0.1192</v>
      </c>
      <c r="O20" s="12">
        <v>0.14249999999999999</v>
      </c>
      <c r="P20" s="12">
        <v>0.2205</v>
      </c>
      <c r="Q20" s="12">
        <v>0.14000000000000001</v>
      </c>
      <c r="T20" s="7" t="s">
        <v>5</v>
      </c>
      <c r="U20" s="10" t="s">
        <v>3</v>
      </c>
      <c r="V20" s="12">
        <v>0.22009999999999999</v>
      </c>
      <c r="W20" s="12">
        <v>0.15240000000000001</v>
      </c>
      <c r="X20" s="12">
        <v>0.1651</v>
      </c>
      <c r="Y20" s="12">
        <v>0.2311</v>
      </c>
      <c r="Z20" s="12">
        <v>0.17460000000000001</v>
      </c>
    </row>
    <row r="21" spans="2:27" x14ac:dyDescent="0.2">
      <c r="B21" s="7" t="s">
        <v>5</v>
      </c>
      <c r="C21" s="10" t="s">
        <v>29</v>
      </c>
      <c r="D21" s="12">
        <v>0.59770000000000001</v>
      </c>
      <c r="E21" s="12">
        <v>0.70489999999999997</v>
      </c>
      <c r="F21" s="12">
        <v>0.93799999999999994</v>
      </c>
      <c r="G21" s="12">
        <v>0.62219999999999998</v>
      </c>
      <c r="H21" s="12">
        <v>0.90229999999999999</v>
      </c>
      <c r="K21" s="7" t="s">
        <v>5</v>
      </c>
      <c r="L21" s="10" t="s">
        <v>29</v>
      </c>
      <c r="M21" s="12">
        <v>0.56279999999999997</v>
      </c>
      <c r="N21" s="12">
        <v>0.95479999999999998</v>
      </c>
      <c r="O21" s="12">
        <v>0.85929999999999995</v>
      </c>
      <c r="P21" s="12">
        <v>0.57789999999999997</v>
      </c>
      <c r="Q21" s="12">
        <v>0.91959999999999997</v>
      </c>
      <c r="T21" s="7" t="s">
        <v>5</v>
      </c>
      <c r="U21" s="10" t="s">
        <v>29</v>
      </c>
      <c r="V21" s="12">
        <v>0.58430000000000004</v>
      </c>
      <c r="W21" s="12">
        <v>0.91510000000000002</v>
      </c>
      <c r="X21" s="12">
        <v>0.92879999999999996</v>
      </c>
      <c r="Y21" s="12">
        <v>0.57679999999999998</v>
      </c>
      <c r="Z21" s="12">
        <v>0.89510000000000001</v>
      </c>
    </row>
    <row r="22" spans="2:27" x14ac:dyDescent="0.2">
      <c r="D22" s="14"/>
      <c r="E22" s="14"/>
      <c r="F22" s="14"/>
      <c r="G22" s="14"/>
      <c r="H22" s="14"/>
      <c r="K22" s="7"/>
      <c r="L22" s="7"/>
      <c r="M22" s="14"/>
      <c r="N22" s="14"/>
      <c r="O22" s="14"/>
      <c r="P22" s="14"/>
      <c r="Q22" s="14"/>
      <c r="T22" s="16"/>
      <c r="U22" s="16"/>
      <c r="V22" s="16"/>
      <c r="W22" s="16"/>
      <c r="X22" s="16"/>
      <c r="Y22" s="16"/>
      <c r="Z22" s="14"/>
      <c r="AA22" s="16"/>
    </row>
    <row r="23" spans="2:27" ht="21" x14ac:dyDescent="0.25">
      <c r="B23" s="6"/>
      <c r="C23" s="6"/>
      <c r="D23" s="15"/>
      <c r="E23" s="15"/>
      <c r="F23" s="15"/>
      <c r="G23" s="15"/>
      <c r="H23" s="15"/>
      <c r="I23" s="6"/>
      <c r="K23" s="9"/>
      <c r="R23" s="6"/>
      <c r="AA23" s="6"/>
    </row>
    <row r="24" spans="2:27" x14ac:dyDescent="0.2">
      <c r="B24" s="69" t="s">
        <v>21</v>
      </c>
      <c r="C24" s="69"/>
      <c r="D24" s="69"/>
      <c r="E24" s="69"/>
      <c r="F24" s="69"/>
      <c r="G24" s="69"/>
      <c r="H24" s="69"/>
      <c r="I24" s="69"/>
      <c r="K24" s="69" t="s">
        <v>22</v>
      </c>
      <c r="L24" s="69"/>
      <c r="M24" s="69"/>
      <c r="N24" s="69"/>
      <c r="O24" s="69"/>
      <c r="P24" s="69"/>
      <c r="Q24" s="69"/>
      <c r="R24" s="69"/>
      <c r="T24" s="69" t="s">
        <v>23</v>
      </c>
      <c r="U24" s="69"/>
      <c r="V24" s="69"/>
      <c r="W24" s="69"/>
      <c r="X24" s="69"/>
      <c r="Y24" s="69"/>
      <c r="Z24" s="69"/>
      <c r="AA24" s="69"/>
    </row>
    <row r="25" spans="2:27" x14ac:dyDescent="0.2">
      <c r="B25" s="30"/>
      <c r="C25" s="30"/>
      <c r="D25" s="30"/>
      <c r="E25" s="30" t="s">
        <v>42</v>
      </c>
      <c r="F25" s="32" t="s">
        <v>47</v>
      </c>
      <c r="G25" s="33"/>
      <c r="H25" s="30"/>
      <c r="I25" s="30"/>
      <c r="K25" s="30"/>
      <c r="L25" s="30"/>
      <c r="M25" s="30"/>
      <c r="N25" s="30" t="s">
        <v>42</v>
      </c>
      <c r="O25" s="32" t="s">
        <v>48</v>
      </c>
      <c r="P25" s="33"/>
      <c r="Q25" s="30"/>
      <c r="R25" s="30"/>
      <c r="T25" s="30"/>
      <c r="U25" s="30"/>
      <c r="V25" s="30"/>
      <c r="W25" s="30" t="s">
        <v>42</v>
      </c>
      <c r="X25" s="32" t="s">
        <v>47</v>
      </c>
      <c r="Y25" s="33"/>
      <c r="Z25" s="30"/>
      <c r="AA25" s="30"/>
    </row>
    <row r="26" spans="2:27" x14ac:dyDescent="0.2">
      <c r="B26" s="31"/>
      <c r="C26" s="31"/>
      <c r="D26" s="31"/>
      <c r="E26" s="31" t="s">
        <v>43</v>
      </c>
      <c r="F26" s="34">
        <f>MIN(D37:H37)</f>
        <v>0.20909</v>
      </c>
      <c r="G26" s="34" t="str">
        <f>_xlfn.XLOOKUP(F26,D37:H37,D31:H31)</f>
        <v>best_rf</v>
      </c>
      <c r="H26" s="31"/>
      <c r="I26" s="31"/>
      <c r="K26" s="31"/>
      <c r="L26" s="31"/>
      <c r="M26" s="31"/>
      <c r="N26" s="31" t="s">
        <v>43</v>
      </c>
      <c r="O26" s="34">
        <f>MIN(M37:Q37)</f>
        <v>0.16502</v>
      </c>
      <c r="P26" s="34" t="str">
        <f>_xlfn.XLOOKUP(O26,M37:Q37,M31:Q31)</f>
        <v>best_xgb</v>
      </c>
      <c r="Q26" s="31"/>
      <c r="R26" s="31"/>
      <c r="T26" s="31"/>
      <c r="U26" s="31"/>
      <c r="V26" s="31"/>
      <c r="W26" s="31" t="s">
        <v>43</v>
      </c>
      <c r="X26" s="34">
        <f>MIN(V37:Z37)</f>
        <v>0.24473</v>
      </c>
      <c r="Y26" s="34" t="str">
        <f>_xlfn.XLOOKUP(X26,V37:Z37,V31:Z31)</f>
        <v>best_rf</v>
      </c>
      <c r="Z26" s="31"/>
      <c r="AA26" s="31"/>
    </row>
    <row r="27" spans="2:27" x14ac:dyDescent="0.2">
      <c r="B27" s="31"/>
      <c r="C27" s="31"/>
      <c r="D27" s="31"/>
      <c r="E27" s="31" t="s">
        <v>44</v>
      </c>
      <c r="F27" s="34">
        <f>MIN(D38:H38)</f>
        <v>0.41111999999999999</v>
      </c>
      <c r="G27" s="34" t="str">
        <f>_xlfn.XLOOKUP(F27,D38:H38,D31:H31)</f>
        <v>best_rf</v>
      </c>
      <c r="H27" s="31"/>
      <c r="I27" s="31"/>
      <c r="K27" s="31"/>
      <c r="L27" s="31"/>
      <c r="M27" s="31"/>
      <c r="N27" s="31" t="s">
        <v>44</v>
      </c>
      <c r="O27" s="34">
        <f>MIN(M38:Q38)</f>
        <v>0.33478999999999998</v>
      </c>
      <c r="P27" s="34" t="str">
        <f>_xlfn.XLOOKUP(O27,M38:Q38,M31:Q31)</f>
        <v>svr</v>
      </c>
      <c r="Q27" s="31"/>
      <c r="R27" s="31"/>
      <c r="T27" s="31"/>
      <c r="U27" s="31"/>
      <c r="V27" s="31"/>
      <c r="W27" s="31" t="s">
        <v>44</v>
      </c>
      <c r="X27" s="34">
        <f>MIN(V38:Z38)</f>
        <v>0.53452</v>
      </c>
      <c r="Y27" s="34" t="str">
        <f>_xlfn.XLOOKUP(X27,V38:Z38,V31:Z31)</f>
        <v>best_lstm</v>
      </c>
      <c r="Z27" s="31"/>
      <c r="AA27" s="31"/>
    </row>
    <row r="28" spans="2:27" x14ac:dyDescent="0.2">
      <c r="B28" s="31"/>
      <c r="C28" s="31"/>
      <c r="D28" s="31"/>
      <c r="E28" s="31" t="s">
        <v>45</v>
      </c>
      <c r="F28" s="34">
        <f>MIN(D39:H39)</f>
        <v>0.121</v>
      </c>
      <c r="G28" s="34" t="str">
        <f>_xlfn.XLOOKUP(F28,D39:H39,D31:H31)</f>
        <v>best_rf</v>
      </c>
      <c r="H28" s="31"/>
      <c r="I28" s="31"/>
      <c r="K28" s="31"/>
      <c r="L28" s="31"/>
      <c r="M28" s="31"/>
      <c r="N28" s="31" t="s">
        <v>45</v>
      </c>
      <c r="O28" s="34">
        <f>MIN(M39:Q39)</f>
        <v>0.105</v>
      </c>
      <c r="P28" s="34" t="str">
        <f>_xlfn.XLOOKUP(O28,M39:Q39,M31:Q31)</f>
        <v>best_xgb</v>
      </c>
      <c r="Q28" s="31"/>
      <c r="R28" s="31"/>
      <c r="T28" s="31"/>
      <c r="U28" s="31"/>
      <c r="V28" s="31"/>
      <c r="W28" s="31" t="s">
        <v>45</v>
      </c>
      <c r="X28" s="34">
        <f>MIN(V39:Z39)</f>
        <v>0.153</v>
      </c>
      <c r="Y28" s="34" t="str">
        <f>_xlfn.XLOOKUP(X28,V39:Z39,V31:Z31)</f>
        <v>best_rf</v>
      </c>
      <c r="Z28" s="31"/>
      <c r="AA28" s="31"/>
    </row>
    <row r="29" spans="2:27" x14ac:dyDescent="0.2">
      <c r="B29" s="31"/>
      <c r="C29" s="31"/>
      <c r="D29" s="31"/>
      <c r="E29" s="31" t="s">
        <v>46</v>
      </c>
      <c r="F29" s="34">
        <f>MAX(D40:H40)</f>
        <v>0.94010000000000005</v>
      </c>
      <c r="G29" s="34" t="str">
        <f>_xlfn.XLOOKUP(F29,D40:H40,D31:H31)</f>
        <v>best_xgb</v>
      </c>
      <c r="H29" s="31"/>
      <c r="I29" s="31"/>
      <c r="K29" s="31"/>
      <c r="L29" s="31"/>
      <c r="M29" s="31"/>
      <c r="N29" s="31" t="s">
        <v>46</v>
      </c>
      <c r="O29" s="34">
        <f>MAX(M40:Q40)</f>
        <v>0.97529999999999994</v>
      </c>
      <c r="P29" s="34" t="str">
        <f>_xlfn.XLOOKUP(O29,M40:Q40,M31:Q31)</f>
        <v>best_xgb</v>
      </c>
      <c r="Q29" s="31"/>
      <c r="R29" s="31"/>
      <c r="T29" s="31"/>
      <c r="U29" s="31"/>
      <c r="V29" s="31"/>
      <c r="W29" s="31" t="s">
        <v>46</v>
      </c>
      <c r="X29" s="34">
        <f>MAX(V40:Z40)</f>
        <v>0.94440000000000002</v>
      </c>
      <c r="Y29" s="34" t="str">
        <f>_xlfn.XLOOKUP(X29,V40:Z40,V31:Z31)</f>
        <v>best_rf</v>
      </c>
      <c r="Z29" s="31"/>
      <c r="AA29" s="31"/>
    </row>
    <row r="30" spans="2:27" x14ac:dyDescent="0.2">
      <c r="K30" s="16"/>
      <c r="L30" s="16"/>
      <c r="M30" s="16"/>
      <c r="N30" s="16"/>
      <c r="O30" s="16"/>
      <c r="P30" s="16"/>
      <c r="Q30" s="16"/>
      <c r="R30" s="16"/>
      <c r="T30" s="17"/>
      <c r="U30" s="17"/>
      <c r="V30" s="17"/>
      <c r="W30" s="17"/>
      <c r="X30" s="17"/>
      <c r="Y30" s="17"/>
      <c r="Z30" s="16"/>
      <c r="AA30" s="17"/>
    </row>
    <row r="31" spans="2:27" x14ac:dyDescent="0.2">
      <c r="C31" s="10"/>
      <c r="D31" s="11" t="s">
        <v>0</v>
      </c>
      <c r="E31" s="11" t="s">
        <v>6</v>
      </c>
      <c r="F31" s="11" t="s">
        <v>7</v>
      </c>
      <c r="G31" s="11" t="s">
        <v>28</v>
      </c>
      <c r="H31" s="11" t="s">
        <v>33</v>
      </c>
      <c r="K31" s="7"/>
      <c r="L31" s="10"/>
      <c r="M31" s="11" t="s">
        <v>0</v>
      </c>
      <c r="N31" s="11" t="s">
        <v>6</v>
      </c>
      <c r="O31" s="11" t="s">
        <v>7</v>
      </c>
      <c r="P31" s="11" t="s">
        <v>28</v>
      </c>
      <c r="Q31" s="11" t="s">
        <v>33</v>
      </c>
      <c r="T31" s="7"/>
      <c r="U31" s="10"/>
      <c r="V31" s="11" t="s">
        <v>0</v>
      </c>
      <c r="W31" s="11" t="s">
        <v>6</v>
      </c>
      <c r="X31" s="11" t="s">
        <v>7</v>
      </c>
      <c r="Y31" s="11" t="s">
        <v>28</v>
      </c>
      <c r="Z31" s="11" t="s">
        <v>33</v>
      </c>
    </row>
    <row r="32" spans="2:27" x14ac:dyDescent="0.2">
      <c r="B32" s="7" t="s">
        <v>1</v>
      </c>
      <c r="C32" s="10" t="s">
        <v>2</v>
      </c>
      <c r="D32" s="10">
        <v>0.27633999999999997</v>
      </c>
      <c r="E32" s="10">
        <v>0.22514000000000001</v>
      </c>
      <c r="F32" s="10">
        <v>0.17707999999999999</v>
      </c>
      <c r="G32" s="10">
        <v>0.19700000000000001</v>
      </c>
      <c r="H32" s="10">
        <v>0.20093</v>
      </c>
      <c r="K32" s="7" t="s">
        <v>1</v>
      </c>
      <c r="L32" s="10" t="s">
        <v>2</v>
      </c>
      <c r="M32" s="10">
        <v>0.27738000000000002</v>
      </c>
      <c r="N32" s="10">
        <v>0.17458000000000001</v>
      </c>
      <c r="O32" s="10">
        <v>8.3500000000000005E-2</v>
      </c>
      <c r="P32" s="10">
        <v>0.13095999999999999</v>
      </c>
      <c r="Q32" s="10">
        <v>0.24549000000000001</v>
      </c>
      <c r="T32" s="7" t="s">
        <v>1</v>
      </c>
      <c r="U32" s="10" t="s">
        <v>2</v>
      </c>
      <c r="V32" s="10">
        <v>0.28514</v>
      </c>
      <c r="W32" s="10">
        <v>0.23787</v>
      </c>
      <c r="X32" s="10">
        <v>8.6679999999999993E-2</v>
      </c>
      <c r="Y32" s="10">
        <v>0.28708</v>
      </c>
      <c r="Z32" s="10">
        <v>0.22170999999999999</v>
      </c>
    </row>
    <row r="33" spans="2:27" x14ac:dyDescent="0.2">
      <c r="B33" s="7" t="s">
        <v>1</v>
      </c>
      <c r="C33" s="10" t="s">
        <v>4</v>
      </c>
      <c r="D33" s="10">
        <v>0.60838999999999999</v>
      </c>
      <c r="E33" s="10">
        <v>0.44919999999999999</v>
      </c>
      <c r="F33" s="10">
        <v>0.32684999999999997</v>
      </c>
      <c r="G33" s="10">
        <v>0.39178000000000002</v>
      </c>
      <c r="H33" s="10">
        <v>0.45324999999999999</v>
      </c>
      <c r="K33" s="7" t="s">
        <v>1</v>
      </c>
      <c r="L33" s="10" t="s">
        <v>4</v>
      </c>
      <c r="M33" s="10">
        <v>0.62</v>
      </c>
      <c r="N33" s="10">
        <v>0.36506</v>
      </c>
      <c r="O33" s="10">
        <v>0.15054999999999999</v>
      </c>
      <c r="P33" s="10">
        <v>0.23919000000000001</v>
      </c>
      <c r="Q33" s="10">
        <v>0.51254</v>
      </c>
      <c r="T33" s="7" t="s">
        <v>1</v>
      </c>
      <c r="U33" s="10" t="s">
        <v>4</v>
      </c>
      <c r="V33" s="10">
        <v>0.60501000000000005</v>
      </c>
      <c r="W33" s="10">
        <v>0.46466000000000002</v>
      </c>
      <c r="X33" s="10">
        <v>0.15325</v>
      </c>
      <c r="Y33" s="10">
        <v>0.56499999999999995</v>
      </c>
      <c r="Z33" s="10">
        <v>0.49496000000000001</v>
      </c>
    </row>
    <row r="34" spans="2:27" x14ac:dyDescent="0.2">
      <c r="B34" s="7" t="s">
        <v>1</v>
      </c>
      <c r="C34" s="10" t="s">
        <v>3</v>
      </c>
      <c r="D34" s="12">
        <v>0.16059999999999999</v>
      </c>
      <c r="E34" s="12">
        <v>0.11890000000000001</v>
      </c>
      <c r="F34" s="12">
        <v>9.6500000000000002E-2</v>
      </c>
      <c r="G34" s="12">
        <v>0.10630000000000001</v>
      </c>
      <c r="H34" s="12">
        <v>9.8599999999999993E-2</v>
      </c>
      <c r="K34" s="7" t="s">
        <v>1</v>
      </c>
      <c r="L34" s="10" t="s">
        <v>3</v>
      </c>
      <c r="M34" s="12">
        <v>0.1661</v>
      </c>
      <c r="N34" s="12">
        <v>9.4E-2</v>
      </c>
      <c r="O34" s="12">
        <v>4.82E-2</v>
      </c>
      <c r="P34" s="12">
        <v>8.4500000000000006E-2</v>
      </c>
      <c r="Q34" s="12">
        <v>0.1105</v>
      </c>
      <c r="T34" s="7" t="s">
        <v>1</v>
      </c>
      <c r="U34" s="10" t="s">
        <v>3</v>
      </c>
      <c r="V34" s="12">
        <v>0.1638</v>
      </c>
      <c r="W34" s="12">
        <v>0.1263</v>
      </c>
      <c r="X34" s="12">
        <v>4.9500000000000002E-2</v>
      </c>
      <c r="Y34" s="12">
        <v>0.15260000000000001</v>
      </c>
      <c r="Z34" s="12">
        <v>9.4299999999999995E-2</v>
      </c>
    </row>
    <row r="35" spans="2:27" x14ac:dyDescent="0.2">
      <c r="B35" s="7" t="s">
        <v>1</v>
      </c>
      <c r="C35" s="10" t="s">
        <v>29</v>
      </c>
      <c r="D35" s="12">
        <v>0.64139999999999997</v>
      </c>
      <c r="E35" s="12">
        <v>0.83919999999999995</v>
      </c>
      <c r="F35" s="12">
        <v>0.9345</v>
      </c>
      <c r="G35" s="12">
        <v>0.67410000000000003</v>
      </c>
      <c r="H35" s="12">
        <v>0.86680000000000001</v>
      </c>
      <c r="K35" s="7" t="s">
        <v>1</v>
      </c>
      <c r="L35" s="10" t="s">
        <v>29</v>
      </c>
      <c r="M35" s="12">
        <v>0.63029999999999997</v>
      </c>
      <c r="N35" s="12">
        <v>0.90620000000000001</v>
      </c>
      <c r="O35" s="12">
        <v>0.94469999999999998</v>
      </c>
      <c r="P35" s="12">
        <v>0.66869999999999996</v>
      </c>
      <c r="Q35" s="12">
        <v>0.88160000000000005</v>
      </c>
      <c r="T35" s="7" t="s">
        <v>1</v>
      </c>
      <c r="U35" s="10" t="s">
        <v>29</v>
      </c>
      <c r="V35" s="12">
        <v>0.64490000000000003</v>
      </c>
      <c r="W35" s="12">
        <v>0.91100000000000003</v>
      </c>
      <c r="X35" s="12">
        <v>0.94930000000000003</v>
      </c>
      <c r="Y35" s="12">
        <v>0.67269999999999996</v>
      </c>
      <c r="Z35" s="12">
        <v>0.90690000000000004</v>
      </c>
    </row>
    <row r="36" spans="2:27" x14ac:dyDescent="0.2">
      <c r="C36" s="13"/>
      <c r="D36" s="13"/>
      <c r="E36" s="13"/>
      <c r="F36" s="13"/>
      <c r="G36" s="13"/>
      <c r="H36" s="13"/>
      <c r="K36" s="7"/>
      <c r="L36" s="13"/>
      <c r="M36" s="13"/>
      <c r="N36" s="13"/>
      <c r="O36" s="13"/>
      <c r="P36" s="13"/>
      <c r="Q36" s="13"/>
      <c r="T36" s="7"/>
      <c r="U36" s="13"/>
      <c r="V36" s="13"/>
      <c r="W36" s="13"/>
      <c r="X36" s="13"/>
      <c r="Y36" s="13"/>
      <c r="Z36" s="13"/>
    </row>
    <row r="37" spans="2:27" x14ac:dyDescent="0.2">
      <c r="B37" s="7" t="s">
        <v>5</v>
      </c>
      <c r="C37" s="10" t="s">
        <v>2</v>
      </c>
      <c r="D37" s="10">
        <v>0.25542999999999999</v>
      </c>
      <c r="E37" s="10">
        <v>0.20909</v>
      </c>
      <c r="F37" s="10">
        <v>0.21409</v>
      </c>
      <c r="G37" s="10">
        <v>0.23647000000000001</v>
      </c>
      <c r="H37" s="10">
        <v>0.20954</v>
      </c>
      <c r="K37" s="7" t="s">
        <v>5</v>
      </c>
      <c r="L37" s="10" t="s">
        <v>2</v>
      </c>
      <c r="M37" s="10">
        <v>0.19263</v>
      </c>
      <c r="N37" s="10">
        <v>0.17266000000000001</v>
      </c>
      <c r="O37" s="10">
        <v>0.16502</v>
      </c>
      <c r="P37" s="10">
        <v>0.26155</v>
      </c>
      <c r="Q37" s="10">
        <v>0.20166999999999999</v>
      </c>
      <c r="T37" s="7" t="s">
        <v>5</v>
      </c>
      <c r="U37" s="10" t="s">
        <v>2</v>
      </c>
      <c r="V37" s="10">
        <v>0.29838999999999999</v>
      </c>
      <c r="W37" s="10">
        <v>0.24473</v>
      </c>
      <c r="X37" s="10">
        <v>0.27629999999999999</v>
      </c>
      <c r="Y37" s="10">
        <v>0.26290000000000002</v>
      </c>
      <c r="Z37" s="10">
        <v>0.32423999999999997</v>
      </c>
    </row>
    <row r="38" spans="2:27" x14ac:dyDescent="0.2">
      <c r="B38" s="7" t="s">
        <v>5</v>
      </c>
      <c r="C38" s="10" t="s">
        <v>4</v>
      </c>
      <c r="D38" s="10">
        <v>0.44441999999999998</v>
      </c>
      <c r="E38" s="10">
        <v>0.41111999999999999</v>
      </c>
      <c r="F38" s="10">
        <v>0.42919000000000002</v>
      </c>
      <c r="G38" s="10">
        <v>0.46701999999999999</v>
      </c>
      <c r="H38" s="10">
        <v>0.44416</v>
      </c>
      <c r="K38" s="7" t="s">
        <v>5</v>
      </c>
      <c r="L38" s="10" t="s">
        <v>4</v>
      </c>
      <c r="M38" s="10">
        <v>0.33478999999999998</v>
      </c>
      <c r="N38" s="10">
        <v>0.35922999999999999</v>
      </c>
      <c r="O38" s="10">
        <v>0.35217999999999999</v>
      </c>
      <c r="P38" s="10">
        <v>0.46589999999999998</v>
      </c>
      <c r="Q38" s="10">
        <v>0.39534999999999998</v>
      </c>
      <c r="T38" s="7" t="s">
        <v>5</v>
      </c>
      <c r="U38" s="10" t="s">
        <v>4</v>
      </c>
      <c r="V38" s="10">
        <v>0.56062000000000001</v>
      </c>
      <c r="W38" s="10">
        <v>0.56881000000000004</v>
      </c>
      <c r="X38" s="10">
        <v>0.67490000000000006</v>
      </c>
      <c r="Y38" s="10">
        <v>0.53452</v>
      </c>
      <c r="Z38" s="10">
        <v>0.90861999999999998</v>
      </c>
    </row>
    <row r="39" spans="2:27" x14ac:dyDescent="0.2">
      <c r="B39" s="7" t="s">
        <v>5</v>
      </c>
      <c r="C39" s="10" t="s">
        <v>3</v>
      </c>
      <c r="D39" s="12">
        <v>0.17480000000000001</v>
      </c>
      <c r="E39" s="12">
        <v>0.121</v>
      </c>
      <c r="F39" s="12">
        <v>0.1273</v>
      </c>
      <c r="G39" s="12">
        <v>0.1434</v>
      </c>
      <c r="H39" s="12">
        <v>0.1212</v>
      </c>
      <c r="K39" s="7" t="s">
        <v>5</v>
      </c>
      <c r="L39" s="10" t="s">
        <v>3</v>
      </c>
      <c r="M39" s="12">
        <v>0.14749999999999999</v>
      </c>
      <c r="N39" s="12">
        <v>0.1137</v>
      </c>
      <c r="O39" s="12">
        <v>0.105</v>
      </c>
      <c r="P39" s="12">
        <v>0.18870000000000001</v>
      </c>
      <c r="Q39" s="12">
        <v>0.11890000000000001</v>
      </c>
      <c r="T39" s="7" t="s">
        <v>5</v>
      </c>
      <c r="U39" s="10" t="s">
        <v>3</v>
      </c>
      <c r="V39" s="12">
        <v>0.21290000000000001</v>
      </c>
      <c r="W39" s="12">
        <v>0.153</v>
      </c>
      <c r="X39" s="12">
        <v>0.17949999999999999</v>
      </c>
      <c r="Y39" s="12">
        <v>0.1799</v>
      </c>
      <c r="Z39" s="12">
        <v>0.20380000000000001</v>
      </c>
    </row>
    <row r="40" spans="2:27" x14ac:dyDescent="0.2">
      <c r="B40" s="7" t="s">
        <v>5</v>
      </c>
      <c r="C40" s="10" t="s">
        <v>29</v>
      </c>
      <c r="D40" s="12">
        <v>0.54310000000000003</v>
      </c>
      <c r="E40" s="12">
        <v>0.82769999999999999</v>
      </c>
      <c r="F40" s="12">
        <v>0.94010000000000005</v>
      </c>
      <c r="G40" s="12">
        <v>0.55059999999999998</v>
      </c>
      <c r="H40" s="12">
        <v>0.88759999999999994</v>
      </c>
      <c r="K40" s="7" t="s">
        <v>5</v>
      </c>
      <c r="L40" s="10" t="s">
        <v>29</v>
      </c>
      <c r="M40" s="12">
        <v>0.51229999999999998</v>
      </c>
      <c r="N40" s="12">
        <v>0.91359999999999997</v>
      </c>
      <c r="O40" s="12">
        <v>0.97529999999999994</v>
      </c>
      <c r="P40" s="12">
        <v>0.48149999999999998</v>
      </c>
      <c r="Q40" s="12">
        <v>0.86419999999999997</v>
      </c>
      <c r="T40" s="7" t="s">
        <v>5</v>
      </c>
      <c r="U40" s="10" t="s">
        <v>29</v>
      </c>
      <c r="V40" s="12">
        <v>0.43890000000000001</v>
      </c>
      <c r="W40" s="12">
        <v>0.94440000000000002</v>
      </c>
      <c r="X40" s="12">
        <v>0.93889999999999996</v>
      </c>
      <c r="Y40" s="12">
        <v>0.47220000000000001</v>
      </c>
      <c r="Z40" s="12">
        <v>0.87219999999999998</v>
      </c>
    </row>
    <row r="41" spans="2:27" x14ac:dyDescent="0.2">
      <c r="K41" s="7"/>
      <c r="L41" s="7"/>
      <c r="M41" s="14"/>
      <c r="N41" s="14"/>
      <c r="O41" s="14"/>
      <c r="P41" s="14"/>
      <c r="Q41" s="14"/>
      <c r="T41" s="7"/>
      <c r="U41" s="7"/>
      <c r="V41" s="7"/>
      <c r="W41" s="7"/>
      <c r="X41" s="7"/>
      <c r="Y41" s="7"/>
      <c r="Z41" s="14"/>
    </row>
    <row r="42" spans="2:27" x14ac:dyDescent="0.2">
      <c r="B42" s="6"/>
      <c r="C42" s="6"/>
      <c r="D42" s="6"/>
      <c r="E42" s="6"/>
      <c r="F42" s="6"/>
      <c r="G42" s="6"/>
      <c r="H42" s="6"/>
      <c r="I42" s="6"/>
      <c r="R42" s="6"/>
      <c r="AA42" s="6"/>
    </row>
    <row r="43" spans="2:27" x14ac:dyDescent="0.2">
      <c r="B43" s="69" t="s">
        <v>24</v>
      </c>
      <c r="C43" s="69"/>
      <c r="D43" s="69"/>
      <c r="E43" s="69"/>
      <c r="F43" s="69"/>
      <c r="G43" s="69"/>
      <c r="H43" s="69"/>
      <c r="I43" s="69"/>
      <c r="K43" s="69" t="s">
        <v>25</v>
      </c>
      <c r="L43" s="69"/>
      <c r="M43" s="69"/>
      <c r="N43" s="69"/>
      <c r="O43" s="69"/>
      <c r="P43" s="69"/>
      <c r="Q43" s="69"/>
      <c r="R43" s="69"/>
      <c r="T43" s="69" t="s">
        <v>26</v>
      </c>
      <c r="U43" s="69"/>
      <c r="V43" s="69"/>
      <c r="W43" s="69"/>
      <c r="X43" s="69"/>
      <c r="Y43" s="69"/>
      <c r="Z43" s="69"/>
      <c r="AA43" s="69"/>
    </row>
    <row r="44" spans="2:27" x14ac:dyDescent="0.2">
      <c r="B44" s="30"/>
      <c r="C44" s="30"/>
      <c r="D44" s="30"/>
      <c r="E44" s="30" t="s">
        <v>42</v>
      </c>
      <c r="F44" s="32" t="s">
        <v>47</v>
      </c>
      <c r="G44" s="33"/>
      <c r="H44" s="30"/>
      <c r="I44" s="30"/>
      <c r="K44" s="30"/>
      <c r="L44" s="30"/>
      <c r="M44" s="30"/>
      <c r="N44" s="30" t="s">
        <v>42</v>
      </c>
      <c r="O44" s="32" t="s">
        <v>47</v>
      </c>
      <c r="P44" s="33"/>
      <c r="Q44" s="30"/>
      <c r="R44" s="30"/>
      <c r="T44" s="30"/>
      <c r="U44" s="30"/>
      <c r="V44" s="30"/>
      <c r="W44" s="30" t="s">
        <v>42</v>
      </c>
      <c r="X44" s="32" t="s">
        <v>47</v>
      </c>
      <c r="Y44" s="33"/>
      <c r="Z44" s="30"/>
      <c r="AA44" s="30"/>
    </row>
    <row r="45" spans="2:27" x14ac:dyDescent="0.2">
      <c r="B45" s="31"/>
      <c r="C45" s="31"/>
      <c r="D45" s="31"/>
      <c r="E45" s="31" t="s">
        <v>43</v>
      </c>
      <c r="F45" s="34">
        <f>MIN(D56:H56)</f>
        <v>0.35196</v>
      </c>
      <c r="G45" s="34" t="str">
        <f>_xlfn.XLOOKUP(F45,D56:H56,D50:H50)</f>
        <v>mlp</v>
      </c>
      <c r="H45" s="31"/>
      <c r="I45" s="31"/>
      <c r="K45" s="31"/>
      <c r="L45" s="31"/>
      <c r="M45" s="31"/>
      <c r="N45" s="31" t="s">
        <v>43</v>
      </c>
      <c r="O45" s="34">
        <f>MIN(M56:Q56)</f>
        <v>0.24224000000000001</v>
      </c>
      <c r="P45" s="34" t="str">
        <f>_xlfn.XLOOKUP(O45,M56:Q56,M50:Q50)</f>
        <v>best_rf</v>
      </c>
      <c r="Q45" s="31"/>
      <c r="R45" s="31"/>
      <c r="T45" s="31"/>
      <c r="U45" s="31"/>
      <c r="V45" s="31"/>
      <c r="W45" s="31" t="s">
        <v>43</v>
      </c>
      <c r="X45" s="34">
        <f>MIN(V56:Z56)</f>
        <v>0.26384000000000002</v>
      </c>
      <c r="Y45" s="34" t="str">
        <f>_xlfn.XLOOKUP(X45,V56:Z56,V50:Z50)</f>
        <v>best_rf</v>
      </c>
      <c r="Z45" s="31"/>
      <c r="AA45" s="31"/>
    </row>
    <row r="46" spans="2:27" x14ac:dyDescent="0.2">
      <c r="B46" s="31"/>
      <c r="C46" s="31"/>
      <c r="D46" s="31"/>
      <c r="E46" s="31" t="s">
        <v>44</v>
      </c>
      <c r="F46" s="34">
        <f>MIN(D57:H57)</f>
        <v>0.72489999999999999</v>
      </c>
      <c r="G46" s="34" t="str">
        <f>_xlfn.XLOOKUP(F46,D57:H57,D50:H50)</f>
        <v>best_rf</v>
      </c>
      <c r="H46" s="31"/>
      <c r="I46" s="31"/>
      <c r="K46" s="31"/>
      <c r="L46" s="31"/>
      <c r="M46" s="31"/>
      <c r="N46" s="31" t="s">
        <v>44</v>
      </c>
      <c r="O46" s="34">
        <f>MIN(M57:Q57)</f>
        <v>0.46501999999999999</v>
      </c>
      <c r="P46" s="34" t="str">
        <f>_xlfn.XLOOKUP(O46,M57:Q57,M50:Q50)</f>
        <v>best_rf</v>
      </c>
      <c r="Q46" s="31"/>
      <c r="R46" s="31"/>
      <c r="T46" s="31"/>
      <c r="U46" s="31"/>
      <c r="V46" s="31"/>
      <c r="W46" s="31" t="s">
        <v>44</v>
      </c>
      <c r="X46" s="34">
        <f>MIN(V57:Z57)</f>
        <v>0.52270000000000005</v>
      </c>
      <c r="Y46" s="34" t="str">
        <f>_xlfn.XLOOKUP(X46,V57:Z57,V50:Z50)</f>
        <v>best_rf</v>
      </c>
      <c r="Z46" s="31"/>
      <c r="AA46" s="31"/>
    </row>
    <row r="47" spans="2:27" x14ac:dyDescent="0.2">
      <c r="B47" s="31"/>
      <c r="C47" s="31"/>
      <c r="D47" s="31"/>
      <c r="E47" s="31" t="s">
        <v>45</v>
      </c>
      <c r="F47" s="34">
        <f>MIN(D58:H58)</f>
        <v>0.19009999999999999</v>
      </c>
      <c r="G47" s="34" t="str">
        <f>_xlfn.XLOOKUP(F47,D58:H58,D50:H50)</f>
        <v>mlp</v>
      </c>
      <c r="H47" s="31"/>
      <c r="I47" s="31"/>
      <c r="K47" s="31"/>
      <c r="L47" s="31"/>
      <c r="M47" s="31"/>
      <c r="N47" s="31" t="s">
        <v>45</v>
      </c>
      <c r="O47" s="34">
        <f>MIN(M58:Q58)</f>
        <v>0.1434</v>
      </c>
      <c r="P47" s="34" t="str">
        <f>_xlfn.XLOOKUP(O47,M58:Q58,M50:Q50)</f>
        <v>best_rf</v>
      </c>
      <c r="Q47" s="31"/>
      <c r="R47" s="31"/>
      <c r="T47" s="31"/>
      <c r="U47" s="31"/>
      <c r="V47" s="31"/>
      <c r="W47" s="31" t="s">
        <v>45</v>
      </c>
      <c r="X47" s="34">
        <f>MIN(V58:Z58)</f>
        <v>0.13320000000000001</v>
      </c>
      <c r="Y47" s="34" t="str">
        <f>_xlfn.XLOOKUP(X47,V58:Z58,V50:Z50)</f>
        <v>mlp</v>
      </c>
      <c r="Z47" s="31"/>
      <c r="AA47" s="31"/>
    </row>
    <row r="48" spans="2:27" x14ac:dyDescent="0.2">
      <c r="B48" s="31"/>
      <c r="C48" s="31"/>
      <c r="D48" s="31"/>
      <c r="E48" s="31" t="s">
        <v>46</v>
      </c>
      <c r="F48" s="34">
        <f>MAX(D59:H59)</f>
        <v>0.91600000000000004</v>
      </c>
      <c r="G48" s="34" t="str">
        <f>_xlfn.XLOOKUP(F48,D59:H59,D50:H50)</f>
        <v>best_xgb</v>
      </c>
      <c r="H48" s="31"/>
      <c r="I48" s="31"/>
      <c r="K48" s="31"/>
      <c r="L48" s="31"/>
      <c r="M48" s="31"/>
      <c r="N48" s="31" t="s">
        <v>46</v>
      </c>
      <c r="O48" s="34">
        <f>MAX(M59:Q59)</f>
        <v>0.93630000000000002</v>
      </c>
      <c r="P48" s="34" t="str">
        <f>_xlfn.XLOOKUP(O48,M59:Q59,M50:Q50)</f>
        <v>best_xgb</v>
      </c>
      <c r="Q48" s="31"/>
      <c r="R48" s="31"/>
      <c r="T48" s="31"/>
      <c r="U48" s="31"/>
      <c r="V48" s="31"/>
      <c r="W48" s="31" t="s">
        <v>46</v>
      </c>
      <c r="X48" s="34">
        <f>MAX(V59:Z59)</f>
        <v>0.92510000000000003</v>
      </c>
      <c r="Y48" s="34" t="str">
        <f>_xlfn.XLOOKUP(X48,V59:Z59,V50:Z50)</f>
        <v>best_xgb</v>
      </c>
      <c r="Z48" s="31"/>
      <c r="AA48" s="31"/>
    </row>
    <row r="49" spans="2:27" x14ac:dyDescent="0.2">
      <c r="B49" s="17"/>
      <c r="C49" s="17"/>
      <c r="D49" s="17"/>
      <c r="E49" s="17"/>
      <c r="F49" s="17"/>
      <c r="G49" s="17"/>
      <c r="H49" s="17"/>
      <c r="I49" s="17"/>
      <c r="K49" s="17"/>
      <c r="L49" s="17"/>
      <c r="M49" s="17"/>
      <c r="N49" s="17"/>
      <c r="O49" s="17"/>
      <c r="P49" s="17"/>
      <c r="Q49" s="17"/>
      <c r="R49" s="17"/>
      <c r="T49" s="17"/>
      <c r="U49" s="17"/>
      <c r="V49" s="17"/>
      <c r="W49" s="17"/>
      <c r="X49" s="17"/>
      <c r="Y49" s="17"/>
      <c r="Z49" s="17"/>
      <c r="AA49" s="17"/>
    </row>
    <row r="50" spans="2:27" x14ac:dyDescent="0.2">
      <c r="C50" s="10"/>
      <c r="D50" s="11" t="s">
        <v>0</v>
      </c>
      <c r="E50" s="11" t="s">
        <v>6</v>
      </c>
      <c r="F50" s="11" t="s">
        <v>7</v>
      </c>
      <c r="G50" s="11" t="s">
        <v>28</v>
      </c>
      <c r="H50" s="11" t="s">
        <v>33</v>
      </c>
      <c r="K50" s="7"/>
      <c r="L50" s="10"/>
      <c r="M50" s="11" t="s">
        <v>0</v>
      </c>
      <c r="N50" s="11" t="s">
        <v>6</v>
      </c>
      <c r="O50" s="11" t="s">
        <v>7</v>
      </c>
      <c r="P50" s="11" t="s">
        <v>28</v>
      </c>
      <c r="Q50" s="11" t="s">
        <v>33</v>
      </c>
      <c r="R50" s="17"/>
      <c r="T50" s="7"/>
      <c r="U50" s="10"/>
      <c r="V50" s="11" t="s">
        <v>0</v>
      </c>
      <c r="W50" s="11" t="s">
        <v>6</v>
      </c>
      <c r="X50" s="11" t="s">
        <v>7</v>
      </c>
      <c r="Y50" s="11" t="s">
        <v>28</v>
      </c>
      <c r="Z50" s="11" t="s">
        <v>33</v>
      </c>
    </row>
    <row r="51" spans="2:27" x14ac:dyDescent="0.2">
      <c r="B51" s="7" t="s">
        <v>1</v>
      </c>
      <c r="C51" s="10" t="s">
        <v>2</v>
      </c>
      <c r="D51" s="10">
        <v>0.27004</v>
      </c>
      <c r="E51" s="10">
        <v>0.23230000000000001</v>
      </c>
      <c r="F51" s="10">
        <v>8.2489999999999994E-2</v>
      </c>
      <c r="G51" s="10">
        <v>0.14860000000000001</v>
      </c>
      <c r="H51" s="10">
        <v>0.24629000000000001</v>
      </c>
      <c r="K51" s="7" t="s">
        <v>1</v>
      </c>
      <c r="L51" s="10" t="s">
        <v>2</v>
      </c>
      <c r="M51" s="10">
        <v>0.36363000000000001</v>
      </c>
      <c r="N51" s="10">
        <v>0.28538000000000002</v>
      </c>
      <c r="O51" s="10">
        <v>0.23144000000000001</v>
      </c>
      <c r="P51" s="10">
        <v>0.22533</v>
      </c>
      <c r="Q51" s="10">
        <v>0.28470000000000001</v>
      </c>
      <c r="R51" s="17"/>
      <c r="T51" s="7" t="s">
        <v>1</v>
      </c>
      <c r="U51" s="10" t="s">
        <v>2</v>
      </c>
      <c r="V51" s="10">
        <v>0.31236999999999998</v>
      </c>
      <c r="W51" s="10">
        <v>0.24748000000000001</v>
      </c>
      <c r="X51" s="10">
        <v>0.20313000000000001</v>
      </c>
      <c r="Y51" s="10">
        <v>0.26711000000000001</v>
      </c>
      <c r="Z51" s="10">
        <v>0.33107999999999999</v>
      </c>
    </row>
    <row r="52" spans="2:27" x14ac:dyDescent="0.2">
      <c r="B52" s="7" t="s">
        <v>1</v>
      </c>
      <c r="C52" s="10" t="s">
        <v>4</v>
      </c>
      <c r="D52" s="10">
        <v>0.58872999999999998</v>
      </c>
      <c r="E52" s="10">
        <v>0.45707999999999999</v>
      </c>
      <c r="F52" s="10">
        <v>0.15017</v>
      </c>
      <c r="G52" s="10">
        <v>0.28316999999999998</v>
      </c>
      <c r="H52" s="10">
        <v>0.55386000000000002</v>
      </c>
      <c r="K52" s="7" t="s">
        <v>1</v>
      </c>
      <c r="L52" s="10" t="s">
        <v>4</v>
      </c>
      <c r="M52" s="10">
        <v>0.73890999999999996</v>
      </c>
      <c r="N52" s="10">
        <v>0.53290000000000004</v>
      </c>
      <c r="O52" s="10">
        <v>0.38668999999999998</v>
      </c>
      <c r="P52" s="10">
        <v>0.41450999999999999</v>
      </c>
      <c r="Q52" s="10">
        <v>0.59109999999999996</v>
      </c>
      <c r="R52" s="17"/>
      <c r="T52" s="7" t="s">
        <v>1</v>
      </c>
      <c r="U52" s="10" t="s">
        <v>4</v>
      </c>
      <c r="V52" s="10">
        <v>0.66144999999999998</v>
      </c>
      <c r="W52" s="10">
        <v>0.48592999999999997</v>
      </c>
      <c r="X52" s="10">
        <v>0.36020999999999997</v>
      </c>
      <c r="Y52" s="10">
        <v>0.50760000000000005</v>
      </c>
      <c r="Z52" s="10">
        <v>0.65488000000000002</v>
      </c>
    </row>
    <row r="53" spans="2:27" x14ac:dyDescent="0.2">
      <c r="B53" s="7" t="s">
        <v>1</v>
      </c>
      <c r="C53" s="10" t="s">
        <v>3</v>
      </c>
      <c r="D53" s="12">
        <v>0.1613</v>
      </c>
      <c r="E53" s="12">
        <v>0.12239999999999999</v>
      </c>
      <c r="F53" s="12">
        <v>4.5600000000000002E-2</v>
      </c>
      <c r="G53" s="12">
        <v>8.4500000000000006E-2</v>
      </c>
      <c r="H53" s="12">
        <v>0.10349999999999999</v>
      </c>
      <c r="K53" s="7" t="s">
        <v>1</v>
      </c>
      <c r="L53" s="10" t="s">
        <v>3</v>
      </c>
      <c r="M53" s="12">
        <v>0.19769999999999999</v>
      </c>
      <c r="N53" s="12">
        <v>0.14349999999999999</v>
      </c>
      <c r="O53" s="12">
        <v>0.12379999999999999</v>
      </c>
      <c r="P53" s="12">
        <v>0.1193</v>
      </c>
      <c r="Q53" s="12">
        <v>0.12239999999999999</v>
      </c>
      <c r="R53" s="17"/>
      <c r="T53" s="7" t="s">
        <v>1</v>
      </c>
      <c r="U53" s="10" t="s">
        <v>3</v>
      </c>
      <c r="V53" s="12">
        <v>0.1769</v>
      </c>
      <c r="W53" s="12">
        <v>0.127</v>
      </c>
      <c r="X53" s="12">
        <v>0.1096</v>
      </c>
      <c r="Y53" s="12">
        <v>0.14879999999999999</v>
      </c>
      <c r="Z53" s="12">
        <v>0.1237</v>
      </c>
    </row>
    <row r="54" spans="2:27" x14ac:dyDescent="0.2">
      <c r="B54" s="7" t="s">
        <v>1</v>
      </c>
      <c r="C54" s="10" t="s">
        <v>29</v>
      </c>
      <c r="D54" s="12">
        <v>0.65100000000000002</v>
      </c>
      <c r="E54" s="12">
        <v>0.77600000000000002</v>
      </c>
      <c r="F54" s="12">
        <v>0.93510000000000004</v>
      </c>
      <c r="G54" s="12">
        <v>0.67759999999999998</v>
      </c>
      <c r="H54" s="12">
        <v>0.92720000000000002</v>
      </c>
      <c r="K54" s="7" t="s">
        <v>1</v>
      </c>
      <c r="L54" s="10" t="s">
        <v>29</v>
      </c>
      <c r="M54" s="12">
        <v>0.6835</v>
      </c>
      <c r="N54" s="12">
        <v>0.9042</v>
      </c>
      <c r="O54" s="12">
        <v>0.91910000000000003</v>
      </c>
      <c r="P54" s="12">
        <v>0.72230000000000005</v>
      </c>
      <c r="Q54" s="12">
        <v>0.91539999999999999</v>
      </c>
      <c r="R54" s="17"/>
      <c r="T54" s="7" t="s">
        <v>1</v>
      </c>
      <c r="U54" s="10" t="s">
        <v>29</v>
      </c>
      <c r="V54" s="12">
        <v>0.64610000000000001</v>
      </c>
      <c r="W54" s="12">
        <v>0.86160000000000003</v>
      </c>
      <c r="X54" s="12">
        <v>0.92659999999999998</v>
      </c>
      <c r="Y54" s="12">
        <v>0.68120000000000003</v>
      </c>
      <c r="Z54" s="12">
        <v>0.93169999999999997</v>
      </c>
    </row>
    <row r="55" spans="2:27" x14ac:dyDescent="0.2">
      <c r="C55" s="13"/>
      <c r="D55" s="13"/>
      <c r="E55" s="13"/>
      <c r="F55" s="13"/>
      <c r="G55" s="13"/>
      <c r="H55" s="13"/>
      <c r="K55" s="7"/>
      <c r="L55" s="13"/>
      <c r="M55" s="13"/>
      <c r="N55" s="13"/>
      <c r="O55" s="13"/>
      <c r="P55" s="13"/>
      <c r="Q55" s="13"/>
      <c r="R55" s="17"/>
      <c r="T55" s="7"/>
      <c r="U55" s="13"/>
      <c r="V55" s="13"/>
      <c r="W55" s="13"/>
      <c r="X55" s="13"/>
      <c r="Y55" s="13"/>
      <c r="Z55" s="13"/>
    </row>
    <row r="56" spans="2:27" x14ac:dyDescent="0.2">
      <c r="B56" s="7" t="s">
        <v>5</v>
      </c>
      <c r="C56" s="10" t="s">
        <v>2</v>
      </c>
      <c r="D56" s="10">
        <v>0.40028999999999998</v>
      </c>
      <c r="E56" s="10">
        <v>0.35276000000000002</v>
      </c>
      <c r="F56" s="10">
        <v>0.36573</v>
      </c>
      <c r="G56" s="10">
        <v>0.41677999999999998</v>
      </c>
      <c r="H56" s="10">
        <v>0.35196</v>
      </c>
      <c r="K56" s="7" t="s">
        <v>5</v>
      </c>
      <c r="L56" s="10" t="s">
        <v>2</v>
      </c>
      <c r="M56" s="10">
        <v>0.29931000000000002</v>
      </c>
      <c r="N56" s="10">
        <v>0.24224000000000001</v>
      </c>
      <c r="O56" s="10">
        <v>0.26662999999999998</v>
      </c>
      <c r="P56" s="10">
        <v>0.34925</v>
      </c>
      <c r="Q56" s="10">
        <v>0.31985999999999998</v>
      </c>
      <c r="R56" s="17"/>
      <c r="T56" s="7" t="s">
        <v>5</v>
      </c>
      <c r="U56" s="10" t="s">
        <v>2</v>
      </c>
      <c r="V56" s="10">
        <v>0.31451000000000001</v>
      </c>
      <c r="W56" s="10">
        <v>0.26384000000000002</v>
      </c>
      <c r="X56" s="10">
        <v>0.27139999999999997</v>
      </c>
      <c r="Y56" s="10">
        <v>0.30758000000000002</v>
      </c>
      <c r="Z56" s="10">
        <v>0.31827</v>
      </c>
    </row>
    <row r="57" spans="2:27" x14ac:dyDescent="0.2">
      <c r="B57" s="7" t="s">
        <v>5</v>
      </c>
      <c r="C57" s="10" t="s">
        <v>4</v>
      </c>
      <c r="D57" s="10">
        <v>0.77651000000000003</v>
      </c>
      <c r="E57" s="10">
        <v>0.72489999999999999</v>
      </c>
      <c r="F57" s="10">
        <v>0.74836000000000003</v>
      </c>
      <c r="G57" s="10">
        <v>0.84892000000000001</v>
      </c>
      <c r="H57" s="10">
        <v>0.78486</v>
      </c>
      <c r="K57" s="7" t="s">
        <v>5</v>
      </c>
      <c r="L57" s="10" t="s">
        <v>4</v>
      </c>
      <c r="M57" s="10">
        <v>0.48005999999999999</v>
      </c>
      <c r="N57" s="10">
        <v>0.46501999999999999</v>
      </c>
      <c r="O57" s="10">
        <v>0.49076999999999998</v>
      </c>
      <c r="P57" s="10">
        <v>0.61714000000000002</v>
      </c>
      <c r="Q57" s="10">
        <v>0.59226000000000001</v>
      </c>
      <c r="R57" s="17"/>
      <c r="T57" s="7" t="s">
        <v>5</v>
      </c>
      <c r="U57" s="10" t="s">
        <v>4</v>
      </c>
      <c r="V57" s="10">
        <v>0.57574000000000003</v>
      </c>
      <c r="W57" s="10">
        <v>0.52270000000000005</v>
      </c>
      <c r="X57" s="10">
        <v>0.52615000000000001</v>
      </c>
      <c r="Y57" s="10">
        <v>0.55549999999999999</v>
      </c>
      <c r="Z57" s="10">
        <v>0.63539999999999996</v>
      </c>
    </row>
    <row r="58" spans="2:27" x14ac:dyDescent="0.2">
      <c r="B58" s="7" t="s">
        <v>5</v>
      </c>
      <c r="C58" s="10" t="s">
        <v>3</v>
      </c>
      <c r="D58" s="12">
        <v>0.27129999999999999</v>
      </c>
      <c r="E58" s="12">
        <v>0.20710000000000001</v>
      </c>
      <c r="F58" s="12">
        <v>0.21579999999999999</v>
      </c>
      <c r="G58" s="12">
        <v>0.26029999999999998</v>
      </c>
      <c r="H58" s="12">
        <v>0.19009999999999999</v>
      </c>
      <c r="K58" s="7" t="s">
        <v>5</v>
      </c>
      <c r="L58" s="10" t="s">
        <v>3</v>
      </c>
      <c r="M58" s="12">
        <v>0.1903</v>
      </c>
      <c r="N58" s="12">
        <v>0.1434</v>
      </c>
      <c r="O58" s="12">
        <v>0.16109999999999999</v>
      </c>
      <c r="P58" s="12">
        <v>0.2215</v>
      </c>
      <c r="Q58" s="12">
        <v>0.17349999999999999</v>
      </c>
      <c r="R58" s="17"/>
      <c r="T58" s="7" t="s">
        <v>5</v>
      </c>
      <c r="U58" s="10" t="s">
        <v>3</v>
      </c>
      <c r="V58" s="12">
        <v>0.192</v>
      </c>
      <c r="W58" s="12">
        <v>0.14330000000000001</v>
      </c>
      <c r="X58" s="12">
        <v>0.1507</v>
      </c>
      <c r="Y58" s="12">
        <v>0.1835</v>
      </c>
      <c r="Z58" s="12">
        <v>0.13320000000000001</v>
      </c>
    </row>
    <row r="59" spans="2:27" x14ac:dyDescent="0.2">
      <c r="B59" s="7" t="s">
        <v>5</v>
      </c>
      <c r="C59" s="10" t="s">
        <v>29</v>
      </c>
      <c r="D59" s="12">
        <v>0.57479999999999998</v>
      </c>
      <c r="E59" s="12">
        <v>0.74280000000000002</v>
      </c>
      <c r="F59" s="12">
        <v>0.91600000000000004</v>
      </c>
      <c r="G59" s="12">
        <v>0.58009999999999995</v>
      </c>
      <c r="H59" s="12">
        <v>0.91339999999999999</v>
      </c>
      <c r="K59" s="7" t="s">
        <v>5</v>
      </c>
      <c r="L59" s="10" t="s">
        <v>29</v>
      </c>
      <c r="M59" s="12">
        <v>0.56930000000000003</v>
      </c>
      <c r="N59" s="12">
        <v>0.88009999999999999</v>
      </c>
      <c r="O59" s="12">
        <v>0.93630000000000002</v>
      </c>
      <c r="P59" s="12">
        <v>0.59179999999999999</v>
      </c>
      <c r="Q59" s="12">
        <v>0.91390000000000005</v>
      </c>
      <c r="R59" s="17"/>
      <c r="T59" s="7" t="s">
        <v>5</v>
      </c>
      <c r="U59" s="10" t="s">
        <v>29</v>
      </c>
      <c r="V59" s="12">
        <v>0.55430000000000001</v>
      </c>
      <c r="W59" s="12">
        <v>0.80900000000000005</v>
      </c>
      <c r="X59" s="12">
        <v>0.92510000000000003</v>
      </c>
      <c r="Y59" s="12">
        <v>0.5655</v>
      </c>
      <c r="Z59" s="12">
        <v>0.91010000000000002</v>
      </c>
    </row>
    <row r="60" spans="2:27" x14ac:dyDescent="0.2">
      <c r="K60" s="7"/>
      <c r="L60" s="7"/>
      <c r="M60" s="7"/>
      <c r="N60" s="7"/>
      <c r="O60" s="7"/>
      <c r="P60" s="7"/>
      <c r="Q60" s="7"/>
      <c r="T60" s="7"/>
      <c r="U60" s="7"/>
      <c r="V60" s="7"/>
      <c r="W60" s="7"/>
      <c r="X60" s="7"/>
      <c r="Y60" s="7"/>
      <c r="Z60" s="7"/>
    </row>
    <row r="61" spans="2:27" x14ac:dyDescent="0.2">
      <c r="B61" s="6"/>
      <c r="C61" s="6"/>
      <c r="D61" s="6"/>
      <c r="E61" s="6"/>
      <c r="F61" s="6"/>
      <c r="G61" s="6"/>
      <c r="H61" s="6"/>
      <c r="I61" s="6"/>
      <c r="R61" s="6"/>
      <c r="AA61" s="6"/>
    </row>
    <row r="62" spans="2:27" x14ac:dyDescent="0.2">
      <c r="B62" s="69" t="s">
        <v>27</v>
      </c>
      <c r="C62" s="69"/>
      <c r="D62" s="69"/>
      <c r="E62" s="69"/>
      <c r="F62" s="69"/>
      <c r="G62" s="69"/>
      <c r="H62" s="69"/>
      <c r="I62" s="69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  <c r="AA62" s="16"/>
    </row>
    <row r="63" spans="2:27" x14ac:dyDescent="0.2">
      <c r="B63" s="30"/>
      <c r="C63" s="30"/>
      <c r="D63" s="30"/>
      <c r="E63" s="30" t="s">
        <v>42</v>
      </c>
      <c r="F63" s="32" t="s">
        <v>47</v>
      </c>
      <c r="G63" s="33"/>
      <c r="H63" s="30"/>
      <c r="I63" s="30"/>
      <c r="K63" s="16"/>
      <c r="L63" s="51" t="s">
        <v>74</v>
      </c>
      <c r="M63" s="51" t="s">
        <v>75</v>
      </c>
      <c r="N63" s="51" t="s">
        <v>76</v>
      </c>
      <c r="O63" s="51" t="s">
        <v>77</v>
      </c>
      <c r="P63" s="16"/>
      <c r="Q63" s="16"/>
      <c r="R63" s="16"/>
      <c r="S63" s="16"/>
      <c r="T63" s="16"/>
      <c r="U63" s="51" t="s">
        <v>63</v>
      </c>
      <c r="V63" s="51" t="s">
        <v>2</v>
      </c>
      <c r="W63" s="51" t="s">
        <v>4</v>
      </c>
      <c r="X63" s="51" t="s">
        <v>3</v>
      </c>
      <c r="Y63" s="51" t="s">
        <v>29</v>
      </c>
      <c r="Z63" s="16"/>
      <c r="AA63" s="16"/>
    </row>
    <row r="64" spans="2:27" x14ac:dyDescent="0.2">
      <c r="B64" s="31"/>
      <c r="C64" s="31"/>
      <c r="D64" s="31"/>
      <c r="E64" s="31" t="s">
        <v>43</v>
      </c>
      <c r="F64" s="34">
        <f>MIN(D75:H75)</f>
        <v>0.27900000000000003</v>
      </c>
      <c r="G64" s="34" t="str">
        <f>_xlfn.XLOOKUP(F64,D75:H75,D69:H69)</f>
        <v>best_rf</v>
      </c>
      <c r="H64" s="31"/>
      <c r="I64" s="31"/>
      <c r="K64" s="16"/>
      <c r="L64" s="56" t="s">
        <v>61</v>
      </c>
      <c r="M64" s="52">
        <f>MIN(F7,O7,X7,F26,O26,X26,F45,O45,X45,F64)</f>
        <v>0.16502</v>
      </c>
      <c r="N64" s="52" t="s">
        <v>62</v>
      </c>
      <c r="O64" s="52" t="s">
        <v>48</v>
      </c>
      <c r="P64" s="16"/>
      <c r="Q64" s="16"/>
      <c r="R64" s="16"/>
      <c r="S64" s="16"/>
      <c r="T64" s="16"/>
      <c r="U64" s="52" t="s">
        <v>64</v>
      </c>
      <c r="V64" s="53">
        <f>AVERAGE(D18,M18,V18,D37,M37,V37,D56,M56,V56,D75)</f>
        <v>0.28972000000000003</v>
      </c>
      <c r="W64" s="53">
        <f>AVERAGE(D19,M19,V19,D38,M38,V38,D57,M57,V57,D76)</f>
        <v>0.533752</v>
      </c>
      <c r="X64" s="54">
        <f>AVERAGE(D20,M20,V20,D39,M39,V39,D58,M58,V58,D77)</f>
        <v>0.19599999999999998</v>
      </c>
      <c r="Y64" s="54">
        <f>AVERAGE(D21,M21,V21,D40,M40,V40,D59,M59,V59,D78)</f>
        <v>0.54805999999999999</v>
      </c>
      <c r="Z64" s="16"/>
      <c r="AA64" s="16"/>
    </row>
    <row r="65" spans="2:27" x14ac:dyDescent="0.2">
      <c r="B65" s="31"/>
      <c r="C65" s="31"/>
      <c r="D65" s="31"/>
      <c r="E65" s="31" t="s">
        <v>44</v>
      </c>
      <c r="F65" s="34">
        <f>MIN(D76:H76)</f>
        <v>0.55332999999999999</v>
      </c>
      <c r="G65" s="34" t="str">
        <f>_xlfn.XLOOKUP(F65,D76:H76,D69:H69)</f>
        <v>svr</v>
      </c>
      <c r="H65" s="31"/>
      <c r="I65" s="31"/>
      <c r="K65" s="16"/>
      <c r="L65" s="56" t="s">
        <v>60</v>
      </c>
      <c r="M65" s="52">
        <f>MIN(F8,O8,X8,F27,O27,X27,F46,O46,X46,F65)</f>
        <v>0.33478999999999998</v>
      </c>
      <c r="N65" s="52" t="s">
        <v>62</v>
      </c>
      <c r="O65" s="52" t="s">
        <v>64</v>
      </c>
      <c r="P65" s="16"/>
      <c r="Q65" s="16"/>
      <c r="R65" s="16"/>
      <c r="S65" s="16"/>
      <c r="T65" s="16"/>
      <c r="U65" s="52" t="s">
        <v>65</v>
      </c>
      <c r="V65" s="53">
        <f>AVERAGE(E18,N18,W18,E37,N37,W37,E56,N56,W56,E75)</f>
        <v>0.24813399999999999</v>
      </c>
      <c r="W65" s="53">
        <f>AVERAGE(E19,N19,W19,E38,N38,W38,E57,N57,W57,E76)</f>
        <v>0.51058599999999998</v>
      </c>
      <c r="X65" s="54">
        <f>AVERAGE(E20,N20,W20,E39,N39,W39,E58,N58,W58,E77)</f>
        <v>0.1472</v>
      </c>
      <c r="Y65" s="54">
        <f>AVERAGE(E21,N21,W21,E40,N40,W40,E59,N59,W59,E78)</f>
        <v>0.8628699999999998</v>
      </c>
      <c r="Z65" s="16"/>
      <c r="AA65" s="16"/>
    </row>
    <row r="66" spans="2:27" x14ac:dyDescent="0.2">
      <c r="B66" s="31"/>
      <c r="C66" s="31"/>
      <c r="D66" s="31"/>
      <c r="E66" s="31" t="s">
        <v>45</v>
      </c>
      <c r="F66" s="34">
        <f>MIN(D77:H77)</f>
        <v>0.17549999999999999</v>
      </c>
      <c r="G66" s="34" t="str">
        <f>_xlfn.XLOOKUP(F66,D77:H77,D69:H69)</f>
        <v>mlp</v>
      </c>
      <c r="H66" s="31"/>
      <c r="I66" s="31"/>
      <c r="K66" s="16"/>
      <c r="L66" s="56" t="s">
        <v>59</v>
      </c>
      <c r="M66" s="54">
        <f>MIN(F9,O9,X9,F28,O28,X28,F47,O47,X47,F66)</f>
        <v>0.105</v>
      </c>
      <c r="N66" s="52" t="s">
        <v>62</v>
      </c>
      <c r="O66" s="52" t="s">
        <v>48</v>
      </c>
      <c r="P66" s="16"/>
      <c r="Q66" s="16"/>
      <c r="R66" s="16"/>
      <c r="S66" s="16"/>
      <c r="T66" s="16"/>
      <c r="U66" s="52" t="s">
        <v>48</v>
      </c>
      <c r="V66" s="53">
        <f>AVERAGE(F18,O18,X18,F37,O37,X37,F56,O56,X56,F75)</f>
        <v>0.26137099999999996</v>
      </c>
      <c r="W66" s="53">
        <f>AVERAGE(F19,O19,X19,F38,O38,X38,F57,O57,X57,F76)</f>
        <v>0.54026000000000018</v>
      </c>
      <c r="X66" s="54">
        <f>AVERAGE(F20,O20,X20,F39,O39,X39,F58,O58,X58,F77)</f>
        <v>0.15730000000000002</v>
      </c>
      <c r="Y66" s="54">
        <f>AVERAGE(F21,O21,X21,F40,O40,X40,F59,O59,X59,F78)</f>
        <v>0.9301600000000001</v>
      </c>
      <c r="Z66" s="16"/>
      <c r="AA66" s="16"/>
    </row>
    <row r="67" spans="2:27" x14ac:dyDescent="0.2">
      <c r="B67" s="31"/>
      <c r="C67" s="31"/>
      <c r="D67" s="31"/>
      <c r="E67" s="31" t="s">
        <v>46</v>
      </c>
      <c r="F67" s="34">
        <f>MAX(D78:H78)</f>
        <v>0.94379999999999997</v>
      </c>
      <c r="G67" s="34" t="str">
        <f>_xlfn.XLOOKUP(F67,D78:H78,D69:H69)</f>
        <v>best_xgb</v>
      </c>
      <c r="H67" s="31"/>
      <c r="I67" s="31"/>
      <c r="K67" s="16"/>
      <c r="L67" s="56" t="s">
        <v>58</v>
      </c>
      <c r="M67" s="54">
        <f>MAX(F10,O10,X10,F29,O29,X29,F48,O48,X48,F67)</f>
        <v>0.97529999999999994</v>
      </c>
      <c r="N67" s="52" t="s">
        <v>62</v>
      </c>
      <c r="O67" s="52" t="s">
        <v>48</v>
      </c>
      <c r="P67" s="16"/>
      <c r="Q67" s="16"/>
      <c r="R67" s="16"/>
      <c r="S67" s="16"/>
      <c r="T67" s="16"/>
      <c r="U67" s="52" t="s">
        <v>66</v>
      </c>
      <c r="V67" s="53">
        <f>AVERAGE(G18,P18,Y18,G37,P37,Y37,G56,P56,Y56,G75)</f>
        <v>0.31254500000000002</v>
      </c>
      <c r="W67" s="53">
        <f>AVERAGE(G19,P19,Y19,G38,P38,Y38,G57,P57,Y57,G76)</f>
        <v>0.59338799999999992</v>
      </c>
      <c r="X67" s="54">
        <f>AVERAGE(G20,P20,Y20,G39,P39,Y39,G58,P58,Y58,G77)</f>
        <v>0.20331000000000002</v>
      </c>
      <c r="Y67" s="54">
        <f>AVERAGE(G21,P21,Y21,G40,P40,Y40,G59,P59,Y59,G78)</f>
        <v>0.55728999999999984</v>
      </c>
      <c r="Z67" s="16"/>
      <c r="AA67" s="16"/>
    </row>
    <row r="68" spans="2:27" x14ac:dyDescent="0.2">
      <c r="B68" s="17"/>
      <c r="C68" s="17"/>
      <c r="D68" s="17"/>
      <c r="E68" s="17"/>
      <c r="F68" s="17"/>
      <c r="G68" s="17"/>
      <c r="H68" s="17"/>
      <c r="I68" s="17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52" t="s">
        <v>67</v>
      </c>
      <c r="V68" s="53">
        <f>AVERAGE(H18,Q18,Z18,H37,Q37,Z37,H56,Q56,Z56,H75)</f>
        <v>0.29050599999999999</v>
      </c>
      <c r="W68" s="53">
        <f>AVERAGE(H19,Q19,Z19,H38,Q38,Z38,H57,Q57,Z57,H76)</f>
        <v>0.61888799999999999</v>
      </c>
      <c r="X68" s="54">
        <f>AVERAGE(H20,Q20,Z20,H39,Q39,Z39,H58,Q58,Z58,H77)</f>
        <v>0.15511</v>
      </c>
      <c r="Y68" s="54">
        <f>AVERAGE(H21,Q21,Z21,H40,Q40,Z40,H59,Q59,Z59,H78)</f>
        <v>0.89885000000000004</v>
      </c>
      <c r="Z68" s="16"/>
      <c r="AA68" s="16"/>
    </row>
    <row r="69" spans="2:27" x14ac:dyDescent="0.2">
      <c r="C69" s="10"/>
      <c r="D69" s="11" t="s">
        <v>0</v>
      </c>
      <c r="E69" s="11" t="s">
        <v>6</v>
      </c>
      <c r="F69" s="11" t="s">
        <v>7</v>
      </c>
      <c r="G69" s="11" t="s">
        <v>28</v>
      </c>
      <c r="H69" s="11" t="s">
        <v>33</v>
      </c>
      <c r="K69" s="16"/>
      <c r="L69" s="56" t="s">
        <v>68</v>
      </c>
      <c r="M69" s="52">
        <f>MAX(D18:H18,M18:Q18,V18:Z18,D37:H37,M37:Q37,V37:Z37,D56:H56,M56:Q56,V56:Z56,D75:H75)</f>
        <v>0.41677999999999998</v>
      </c>
      <c r="N69" s="52" t="s">
        <v>72</v>
      </c>
      <c r="O69" s="52" t="s">
        <v>66</v>
      </c>
      <c r="P69" s="16"/>
      <c r="Q69" s="16"/>
      <c r="R69" s="16"/>
      <c r="S69" s="16"/>
      <c r="T69" s="16"/>
      <c r="U69" s="16"/>
      <c r="V69" s="16"/>
      <c r="W69" s="16"/>
      <c r="X69" s="16"/>
      <c r="Y69" s="16"/>
      <c r="Z69" s="16"/>
      <c r="AA69" s="16"/>
    </row>
    <row r="70" spans="2:27" x14ac:dyDescent="0.2">
      <c r="B70" s="7" t="s">
        <v>1</v>
      </c>
      <c r="C70" s="10" t="s">
        <v>2</v>
      </c>
      <c r="D70" s="10">
        <v>0.34875</v>
      </c>
      <c r="E70" s="10">
        <v>0.27231</v>
      </c>
      <c r="F70" s="10">
        <v>3.7920000000000002E-2</v>
      </c>
      <c r="G70" s="10">
        <v>0.37352000000000002</v>
      </c>
      <c r="H70" s="10">
        <v>0.27794999999999997</v>
      </c>
      <c r="K70" s="16"/>
      <c r="L70" s="56" t="s">
        <v>69</v>
      </c>
      <c r="M70" s="52">
        <f>MAX(D19:H19,M19:Q19,V19:Z19,D38:H38,M38:Q38,V38:Z38,D57:H57,M57:Q57,V57:Z57,D76:H76)</f>
        <v>0.90861999999999998</v>
      </c>
      <c r="N70" s="52" t="s">
        <v>73</v>
      </c>
      <c r="O70" s="52" t="s">
        <v>67</v>
      </c>
      <c r="P70" s="16"/>
      <c r="Q70" s="16"/>
      <c r="R70" s="16"/>
      <c r="S70" s="16"/>
      <c r="T70" s="16"/>
      <c r="U70" s="16"/>
      <c r="V70" s="16"/>
      <c r="W70" s="16"/>
      <c r="X70" s="16"/>
      <c r="Y70" s="16"/>
      <c r="Z70" s="16"/>
      <c r="AA70" s="16"/>
    </row>
    <row r="71" spans="2:27" x14ac:dyDescent="0.2">
      <c r="B71" s="7" t="s">
        <v>1</v>
      </c>
      <c r="C71" s="10" t="s">
        <v>4</v>
      </c>
      <c r="D71" s="10">
        <v>0.69542000000000004</v>
      </c>
      <c r="E71" s="10">
        <v>0.51390000000000002</v>
      </c>
      <c r="F71" s="10">
        <v>6.5629999999999994E-2</v>
      </c>
      <c r="G71" s="10">
        <v>0.66437999999999997</v>
      </c>
      <c r="H71" s="10">
        <v>0.57745000000000002</v>
      </c>
      <c r="K71" s="16"/>
      <c r="L71" s="56" t="s">
        <v>70</v>
      </c>
      <c r="M71" s="54">
        <f>MAX(D20:H20,M20:Q20,V20:Z20,D39:H39,M39:Q39,V39:Z39,D58:H58,M58:Q58,V58:Z58,D77:H77)</f>
        <v>0.27129999999999999</v>
      </c>
      <c r="N71" s="52" t="s">
        <v>72</v>
      </c>
      <c r="O71" s="52" t="s">
        <v>64</v>
      </c>
      <c r="P71" s="16"/>
      <c r="Q71" s="16"/>
      <c r="R71" s="16"/>
      <c r="S71" s="16"/>
      <c r="T71" s="16"/>
      <c r="U71" s="16" t="str">
        <f>_xlfn.XLOOKUP(V71,V64:V68,U64:U68)</f>
        <v>RF</v>
      </c>
      <c r="V71" s="55">
        <f>MIN(V64:V68)</f>
        <v>0.24813399999999999</v>
      </c>
      <c r="W71" s="16"/>
      <c r="X71" s="16"/>
      <c r="Y71" s="16"/>
      <c r="Z71" s="16"/>
      <c r="AA71" s="16"/>
    </row>
    <row r="72" spans="2:27" x14ac:dyDescent="0.2">
      <c r="B72" s="7" t="s">
        <v>1</v>
      </c>
      <c r="C72" s="10" t="s">
        <v>3</v>
      </c>
      <c r="D72" s="12">
        <v>0.19500000000000001</v>
      </c>
      <c r="E72" s="12">
        <v>0.13880000000000001</v>
      </c>
      <c r="F72" s="12">
        <v>2.18E-2</v>
      </c>
      <c r="G72" s="12">
        <v>0.21299999999999999</v>
      </c>
      <c r="H72" s="12">
        <v>0.1154</v>
      </c>
      <c r="K72" s="16"/>
      <c r="L72" s="56" t="s">
        <v>71</v>
      </c>
      <c r="M72" s="54">
        <f>MIN(D21:H21,M21:Q21,V21:Z21,D40:H40,M40:Q40,V40:Z40,D59:H59,M59:Q59,V59:Z59,D78:H78)</f>
        <v>0.43890000000000001</v>
      </c>
      <c r="N72" s="52" t="s">
        <v>73</v>
      </c>
      <c r="O72" s="52" t="s">
        <v>64</v>
      </c>
      <c r="P72" s="16"/>
      <c r="Q72" s="16"/>
      <c r="R72" s="16"/>
      <c r="S72" s="16"/>
      <c r="T72" s="16"/>
      <c r="U72" s="16" t="str">
        <f>_xlfn.XLOOKUP(W72,W64:W68,U64:U68)</f>
        <v>RF</v>
      </c>
      <c r="V72" s="16"/>
      <c r="W72" s="16">
        <f>MIN(W64:W68)</f>
        <v>0.51058599999999998</v>
      </c>
      <c r="X72" s="16"/>
      <c r="Y72" s="16"/>
      <c r="Z72" s="16"/>
      <c r="AA72" s="16"/>
    </row>
    <row r="73" spans="2:27" x14ac:dyDescent="0.2">
      <c r="B73" s="7" t="s">
        <v>1</v>
      </c>
      <c r="C73" s="10" t="s">
        <v>29</v>
      </c>
      <c r="D73" s="12">
        <v>0.68579999999999997</v>
      </c>
      <c r="E73" s="12">
        <v>0.9042</v>
      </c>
      <c r="F73" s="12">
        <v>0.94020000000000004</v>
      </c>
      <c r="G73" s="12">
        <v>0.69469999999999998</v>
      </c>
      <c r="H73" s="12">
        <v>0.89190000000000003</v>
      </c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 t="str">
        <f>_xlfn.XLOOKUP(X73,X63:X68,U63:U68)</f>
        <v>RF</v>
      </c>
      <c r="V73" s="16"/>
      <c r="W73" s="16"/>
      <c r="X73" s="16">
        <f>MIN(X64:X68)</f>
        <v>0.1472</v>
      </c>
      <c r="Y73" s="16"/>
      <c r="Z73" s="16"/>
      <c r="AA73" s="16"/>
    </row>
    <row r="74" spans="2:27" x14ac:dyDescent="0.2">
      <c r="C74" s="13"/>
      <c r="D74" s="13"/>
      <c r="E74" s="13"/>
      <c r="F74" s="13"/>
      <c r="G74" s="13"/>
      <c r="H74" s="13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 t="str">
        <f>_xlfn.XLOOKUP(Y74,Y63:Y68,U63:U68)</f>
        <v>XGBoost</v>
      </c>
      <c r="V74" s="16"/>
      <c r="W74" s="16"/>
      <c r="X74" s="16"/>
      <c r="Y74" s="16">
        <f>MAX(Y63:Y68)</f>
        <v>0.9301600000000001</v>
      </c>
      <c r="Z74" s="16"/>
      <c r="AA74" s="16"/>
    </row>
    <row r="75" spans="2:27" x14ac:dyDescent="0.2">
      <c r="B75" s="7" t="s">
        <v>5</v>
      </c>
      <c r="C75" s="10" t="s">
        <v>2</v>
      </c>
      <c r="D75" s="10">
        <v>0.30669000000000002</v>
      </c>
      <c r="E75" s="10">
        <v>0.27900000000000003</v>
      </c>
      <c r="F75" s="10">
        <v>0.28739999999999999</v>
      </c>
      <c r="G75" s="10">
        <v>0.31786999999999999</v>
      </c>
      <c r="H75" s="10">
        <v>0.31851000000000002</v>
      </c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  <c r="Z75" s="16"/>
      <c r="AA75" s="16"/>
    </row>
    <row r="76" spans="2:27" x14ac:dyDescent="0.2">
      <c r="B76" s="7" t="s">
        <v>5</v>
      </c>
      <c r="C76" s="10" t="s">
        <v>4</v>
      </c>
      <c r="D76" s="10">
        <v>0.55332999999999999</v>
      </c>
      <c r="E76" s="10">
        <v>0.59287000000000001</v>
      </c>
      <c r="F76" s="10">
        <v>0.60777000000000003</v>
      </c>
      <c r="G76" s="10">
        <v>0.57111999999999996</v>
      </c>
      <c r="H76" s="10">
        <v>0.65010000000000001</v>
      </c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  <c r="Z76" s="16"/>
      <c r="AA76" s="16"/>
    </row>
    <row r="77" spans="2:27" x14ac:dyDescent="0.2">
      <c r="B77" s="7" t="s">
        <v>5</v>
      </c>
      <c r="C77" s="10" t="s">
        <v>3</v>
      </c>
      <c r="D77" s="12">
        <v>0.2215</v>
      </c>
      <c r="E77" s="12">
        <v>0.17810000000000001</v>
      </c>
      <c r="F77" s="12">
        <v>0.18729999999999999</v>
      </c>
      <c r="G77" s="12">
        <v>0.22819999999999999</v>
      </c>
      <c r="H77" s="12">
        <v>0.17549999999999999</v>
      </c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  <c r="Z77" s="16"/>
      <c r="AA77" s="16"/>
    </row>
    <row r="78" spans="2:27" x14ac:dyDescent="0.2">
      <c r="B78" s="7" t="s">
        <v>5</v>
      </c>
      <c r="C78" s="10" t="s">
        <v>29</v>
      </c>
      <c r="D78" s="12">
        <v>0.54310000000000003</v>
      </c>
      <c r="E78" s="12">
        <v>0.93630000000000002</v>
      </c>
      <c r="F78" s="12">
        <v>0.94379999999999997</v>
      </c>
      <c r="G78" s="12">
        <v>0.55430000000000001</v>
      </c>
      <c r="H78" s="12">
        <v>0.91010000000000002</v>
      </c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</row>
    <row r="79" spans="2:27" x14ac:dyDescent="0.2"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</row>
    <row r="80" spans="2:27" x14ac:dyDescent="0.2">
      <c r="B80" s="6"/>
      <c r="C80" s="6"/>
      <c r="D80" s="6"/>
      <c r="E80" s="6"/>
      <c r="F80" s="6"/>
      <c r="G80" s="6"/>
      <c r="H80" s="6"/>
      <c r="I80" s="6"/>
      <c r="R80" s="6"/>
      <c r="AA80" s="6"/>
    </row>
    <row r="81" s="6" customFormat="1" x14ac:dyDescent="0.2"/>
    <row r="82" s="6" customFormat="1" x14ac:dyDescent="0.2"/>
    <row r="83" s="6" customFormat="1" x14ac:dyDescent="0.2"/>
    <row r="84" s="6" customFormat="1" x14ac:dyDescent="0.2"/>
    <row r="85" s="6" customFormat="1" x14ac:dyDescent="0.2"/>
    <row r="86" s="6" customFormat="1" x14ac:dyDescent="0.2"/>
    <row r="87" s="6" customFormat="1" x14ac:dyDescent="0.2"/>
    <row r="88" s="6" customFormat="1" x14ac:dyDescent="0.2"/>
    <row r="89" s="6" customFormat="1" x14ac:dyDescent="0.2"/>
    <row r="90" s="6" customFormat="1" x14ac:dyDescent="0.2"/>
    <row r="91" s="6" customFormat="1" x14ac:dyDescent="0.2"/>
    <row r="92" s="6" customFormat="1" x14ac:dyDescent="0.2"/>
    <row r="93" s="6" customFormat="1" x14ac:dyDescent="0.2"/>
    <row r="94" s="6" customFormat="1" x14ac:dyDescent="0.2"/>
    <row r="95" s="6" customFormat="1" x14ac:dyDescent="0.2"/>
    <row r="96" s="6" customFormat="1" x14ac:dyDescent="0.2"/>
    <row r="97" s="6" customFormat="1" x14ac:dyDescent="0.2"/>
    <row r="98" s="6" customFormat="1" x14ac:dyDescent="0.2"/>
    <row r="99" s="6" customFormat="1" x14ac:dyDescent="0.2"/>
    <row r="100" s="6" customFormat="1" x14ac:dyDescent="0.2"/>
    <row r="101" s="6" customFormat="1" x14ac:dyDescent="0.2"/>
    <row r="102" s="6" customFormat="1" x14ac:dyDescent="0.2"/>
    <row r="103" s="6" customFormat="1" x14ac:dyDescent="0.2"/>
    <row r="104" s="6" customFormat="1" x14ac:dyDescent="0.2"/>
    <row r="105" s="6" customFormat="1" x14ac:dyDescent="0.2"/>
    <row r="106" s="6" customFormat="1" x14ac:dyDescent="0.2"/>
    <row r="107" s="6" customFormat="1" x14ac:dyDescent="0.2"/>
    <row r="108" s="6" customFormat="1" x14ac:dyDescent="0.2"/>
    <row r="109" s="6" customFormat="1" x14ac:dyDescent="0.2"/>
    <row r="110" s="6" customFormat="1" x14ac:dyDescent="0.2"/>
    <row r="111" s="6" customFormat="1" x14ac:dyDescent="0.2"/>
    <row r="112" s="6" customFormat="1" x14ac:dyDescent="0.2"/>
    <row r="113" s="6" customFormat="1" x14ac:dyDescent="0.2"/>
    <row r="114" s="6" customFormat="1" x14ac:dyDescent="0.2"/>
    <row r="115" s="6" customFormat="1" x14ac:dyDescent="0.2"/>
    <row r="116" s="6" customFormat="1" x14ac:dyDescent="0.2"/>
    <row r="117" s="6" customFormat="1" x14ac:dyDescent="0.2"/>
    <row r="118" s="6" customFormat="1" x14ac:dyDescent="0.2"/>
    <row r="119" s="6" customFormat="1" x14ac:dyDescent="0.2"/>
    <row r="120" s="6" customFormat="1" x14ac:dyDescent="0.2"/>
    <row r="121" s="6" customFormat="1" x14ac:dyDescent="0.2"/>
    <row r="122" s="6" customFormat="1" x14ac:dyDescent="0.2"/>
    <row r="123" s="6" customFormat="1" x14ac:dyDescent="0.2"/>
    <row r="124" s="6" customFormat="1" x14ac:dyDescent="0.2"/>
    <row r="125" s="6" customFormat="1" x14ac:dyDescent="0.2"/>
    <row r="126" s="6" customFormat="1" x14ac:dyDescent="0.2"/>
    <row r="127" s="6" customFormat="1" x14ac:dyDescent="0.2"/>
    <row r="128" s="6" customFormat="1" x14ac:dyDescent="0.2"/>
    <row r="129" s="6" customFormat="1" x14ac:dyDescent="0.2"/>
    <row r="130" s="6" customFormat="1" x14ac:dyDescent="0.2"/>
    <row r="131" s="6" customFormat="1" x14ac:dyDescent="0.2"/>
    <row r="132" s="6" customFormat="1" x14ac:dyDescent="0.2"/>
    <row r="133" s="6" customFormat="1" x14ac:dyDescent="0.2"/>
    <row r="134" s="6" customFormat="1" x14ac:dyDescent="0.2"/>
    <row r="135" s="6" customFormat="1" x14ac:dyDescent="0.2"/>
    <row r="136" s="6" customFormat="1" x14ac:dyDescent="0.2"/>
    <row r="137" s="6" customFormat="1" x14ac:dyDescent="0.2"/>
    <row r="138" s="6" customFormat="1" x14ac:dyDescent="0.2"/>
    <row r="139" s="6" customFormat="1" x14ac:dyDescent="0.2"/>
    <row r="140" s="6" customFormat="1" x14ac:dyDescent="0.2"/>
    <row r="141" s="6" customFormat="1" x14ac:dyDescent="0.2"/>
    <row r="142" s="6" customFormat="1" x14ac:dyDescent="0.2"/>
    <row r="143" s="6" customFormat="1" x14ac:dyDescent="0.2"/>
    <row r="144" s="6" customFormat="1" x14ac:dyDescent="0.2"/>
    <row r="145" s="6" customFormat="1" x14ac:dyDescent="0.2"/>
    <row r="146" s="6" customFormat="1" x14ac:dyDescent="0.2"/>
    <row r="147" s="6" customFormat="1" x14ac:dyDescent="0.2"/>
    <row r="148" s="6" customFormat="1" x14ac:dyDescent="0.2"/>
    <row r="149" s="6" customFormat="1" x14ac:dyDescent="0.2"/>
    <row r="150" s="6" customFormat="1" x14ac:dyDescent="0.2"/>
    <row r="151" s="6" customFormat="1" x14ac:dyDescent="0.2"/>
    <row r="152" s="6" customFormat="1" x14ac:dyDescent="0.2"/>
    <row r="153" s="6" customFormat="1" x14ac:dyDescent="0.2"/>
    <row r="154" s="6" customFormat="1" x14ac:dyDescent="0.2"/>
    <row r="155" s="6" customFormat="1" x14ac:dyDescent="0.2"/>
    <row r="156" s="6" customFormat="1" x14ac:dyDescent="0.2"/>
    <row r="157" s="6" customFormat="1" x14ac:dyDescent="0.2"/>
    <row r="158" s="6" customFormat="1" x14ac:dyDescent="0.2"/>
    <row r="159" s="6" customFormat="1" x14ac:dyDescent="0.2"/>
    <row r="160" s="6" customFormat="1" x14ac:dyDescent="0.2"/>
    <row r="161" s="6" customFormat="1" x14ac:dyDescent="0.2"/>
    <row r="162" s="6" customFormat="1" x14ac:dyDescent="0.2"/>
    <row r="163" s="6" customFormat="1" x14ac:dyDescent="0.2"/>
    <row r="164" s="6" customFormat="1" x14ac:dyDescent="0.2"/>
    <row r="165" s="6" customFormat="1" x14ac:dyDescent="0.2"/>
    <row r="166" s="6" customFormat="1" x14ac:dyDescent="0.2"/>
    <row r="167" s="6" customFormat="1" x14ac:dyDescent="0.2"/>
    <row r="168" s="6" customFormat="1" x14ac:dyDescent="0.2"/>
    <row r="169" s="6" customFormat="1" x14ac:dyDescent="0.2"/>
    <row r="170" s="6" customFormat="1" x14ac:dyDescent="0.2"/>
    <row r="171" s="6" customFormat="1" x14ac:dyDescent="0.2"/>
    <row r="172" s="6" customFormat="1" x14ac:dyDescent="0.2"/>
    <row r="173" s="6" customFormat="1" x14ac:dyDescent="0.2"/>
    <row r="174" s="6" customFormat="1" x14ac:dyDescent="0.2"/>
    <row r="175" s="6" customFormat="1" x14ac:dyDescent="0.2"/>
    <row r="176" s="6" customFormat="1" x14ac:dyDescent="0.2"/>
    <row r="177" s="6" customFormat="1" x14ac:dyDescent="0.2"/>
    <row r="178" s="6" customFormat="1" x14ac:dyDescent="0.2"/>
    <row r="179" s="6" customFormat="1" x14ac:dyDescent="0.2"/>
    <row r="180" s="6" customFormat="1" x14ac:dyDescent="0.2"/>
    <row r="181" s="6" customFormat="1" x14ac:dyDescent="0.2"/>
    <row r="182" s="6" customFormat="1" x14ac:dyDescent="0.2"/>
    <row r="183" s="6" customFormat="1" x14ac:dyDescent="0.2"/>
    <row r="184" s="6" customFormat="1" x14ac:dyDescent="0.2"/>
    <row r="185" s="6" customFormat="1" x14ac:dyDescent="0.2"/>
    <row r="186" s="6" customFormat="1" x14ac:dyDescent="0.2"/>
    <row r="187" s="6" customFormat="1" x14ac:dyDescent="0.2"/>
    <row r="188" s="6" customFormat="1" x14ac:dyDescent="0.2"/>
    <row r="189" s="6" customFormat="1" x14ac:dyDescent="0.2"/>
    <row r="190" s="6" customFormat="1" x14ac:dyDescent="0.2"/>
    <row r="191" s="6" customFormat="1" x14ac:dyDescent="0.2"/>
    <row r="192" s="6" customFormat="1" x14ac:dyDescent="0.2"/>
    <row r="193" s="6" customFormat="1" x14ac:dyDescent="0.2"/>
    <row r="194" s="6" customFormat="1" x14ac:dyDescent="0.2"/>
    <row r="195" s="6" customFormat="1" x14ac:dyDescent="0.2"/>
    <row r="196" s="6" customFormat="1" x14ac:dyDescent="0.2"/>
    <row r="197" s="6" customFormat="1" x14ac:dyDescent="0.2"/>
    <row r="198" s="6" customFormat="1" x14ac:dyDescent="0.2"/>
    <row r="199" s="6" customFormat="1" x14ac:dyDescent="0.2"/>
    <row r="200" s="6" customFormat="1" x14ac:dyDescent="0.2"/>
    <row r="201" s="6" customFormat="1" x14ac:dyDescent="0.2"/>
    <row r="202" s="6" customFormat="1" x14ac:dyDescent="0.2"/>
    <row r="203" s="6" customFormat="1" x14ac:dyDescent="0.2"/>
    <row r="204" s="6" customFormat="1" x14ac:dyDescent="0.2"/>
    <row r="205" s="6" customFormat="1" x14ac:dyDescent="0.2"/>
    <row r="206" s="6" customFormat="1" x14ac:dyDescent="0.2"/>
    <row r="207" s="6" customFormat="1" x14ac:dyDescent="0.2"/>
    <row r="208" s="6" customFormat="1" x14ac:dyDescent="0.2"/>
    <row r="209" s="6" customFormat="1" x14ac:dyDescent="0.2"/>
    <row r="210" s="6" customFormat="1" x14ac:dyDescent="0.2"/>
    <row r="211" s="6" customFormat="1" x14ac:dyDescent="0.2"/>
  </sheetData>
  <mergeCells count="11">
    <mergeCell ref="B2:AA3"/>
    <mergeCell ref="K24:R24"/>
    <mergeCell ref="T24:AA24"/>
    <mergeCell ref="T43:AA43"/>
    <mergeCell ref="B62:I62"/>
    <mergeCell ref="K43:R43"/>
    <mergeCell ref="B43:I43"/>
    <mergeCell ref="B5:I5"/>
    <mergeCell ref="K5:R5"/>
    <mergeCell ref="T5:AA5"/>
    <mergeCell ref="B24:I24"/>
  </mergeCells>
  <conditionalFormatting sqref="D13:G21">
    <cfRule type="colorScale" priority="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:H13">
    <cfRule type="colorScale" priority="4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H14">
    <cfRule type="colorScale" priority="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:H21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:H15">
    <cfRule type="colorScale" priority="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:H16">
    <cfRule type="colorScale" priority="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:H18">
    <cfRule type="colorScale" priority="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:H19">
    <cfRule type="colorScale" priority="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:H20">
    <cfRule type="colorScale" priority="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:H21">
    <cfRule type="colorScale" priority="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:H32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:H3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:H34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5:H35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6:H3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7:H37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8:H38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:H39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:H40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:H51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H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H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:H54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H5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H56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H57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H58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H59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0:H7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:H71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:H7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:H7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H7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:H75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:H76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:H77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8:H78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">
    <cfRule type="colorScale" priority="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:H14"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">
    <cfRule type="colorScale" priority="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:H21 M13:P21">
    <cfRule type="colorScale" priority="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">
    <cfRule type="colorScale" priority="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">
    <cfRule type="colorScale" priority="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">
    <cfRule type="colorScale" priority="4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0">
    <cfRule type="colorScale" priority="4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P1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P1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:P15">
    <cfRule type="colorScale" priority="4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:P16">
    <cfRule type="colorScale" priority="4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P18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P19">
    <cfRule type="colorScale" priority="4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P2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P21">
    <cfRule type="colorScale" priority="43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:Q1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:Q1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8:Q18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9:Q19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0:Q2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1:Q21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2:Q3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3:Q33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4:Q34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5:Q35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6:Q36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7:Q37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8:Q3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39:Q3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0:Q40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1:Q51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2:Q52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:Q53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:Q54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Q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Q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:Q5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Q58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Q59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4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5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6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7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18:Q19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0:Q21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64:V68">
    <cfRule type="colorScale" priority="4">
      <colorScale>
        <cfvo type="min"/>
        <cfvo type="max"/>
        <color rgb="FF00B050"/>
        <color rgb="FFFF6B31"/>
      </colorScale>
    </cfRule>
  </conditionalFormatting>
  <conditionalFormatting sqref="V13:Z13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4:Z14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5:Z1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6:Z16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7:Z17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8:Z1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19:Z19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0:Z2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21:Z2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2:Z32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3:Z33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4:Z34">
    <cfRule type="colorScale" priority="40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5:Z35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6:Z36">
    <cfRule type="colorScale" priority="4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7:Z37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8:Z38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39:Z39">
    <cfRule type="colorScale" priority="39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40:Z40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1:Z51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2:Z52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3:Z53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4:Z54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5:Z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6:Z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7:Z57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8:Z58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V59:Z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W64:W68">
    <cfRule type="colorScale" priority="3">
      <colorScale>
        <cfvo type="min"/>
        <cfvo type="max"/>
        <color rgb="FF00B050"/>
        <color rgb="FFFF6B31"/>
      </colorScale>
    </cfRule>
  </conditionalFormatting>
  <conditionalFormatting sqref="X64:X68">
    <cfRule type="colorScale" priority="2">
      <colorScale>
        <cfvo type="min"/>
        <cfvo type="max"/>
        <color rgb="FF00B050"/>
        <color rgb="FFFF6B31"/>
      </colorScale>
    </cfRule>
  </conditionalFormatting>
  <conditionalFormatting sqref="Y64:Y68">
    <cfRule type="colorScale" priority="1">
      <colorScale>
        <cfvo type="min"/>
        <cfvo type="max"/>
        <color rgb="FFFF6B31"/>
        <color rgb="FF00B050"/>
      </colorScale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467A-D1FA-CE40-A62F-21CECD85C3CC}">
  <dimension ref="A3:AG67"/>
  <sheetViews>
    <sheetView showGridLines="0" zoomScaleNormal="100" workbookViewId="0">
      <selection activeCell="K2" sqref="K2"/>
    </sheetView>
  </sheetViews>
  <sheetFormatPr baseColWidth="10" defaultRowHeight="16" x14ac:dyDescent="0.2"/>
  <cols>
    <col min="1" max="1" width="2" style="2" customWidth="1"/>
    <col min="2" max="11" width="10.83203125" style="2"/>
    <col min="12" max="12" width="2" style="2" customWidth="1"/>
    <col min="13" max="16" width="10.83203125" style="2"/>
    <col min="17" max="17" width="12.1640625" style="2" bestFit="1" customWidth="1"/>
    <col min="18" max="18" width="9.5" style="2" bestFit="1" customWidth="1"/>
    <col min="19" max="21" width="10.83203125" style="2"/>
    <col min="22" max="22" width="10.6640625" style="2" customWidth="1"/>
    <col min="23" max="23" width="2" style="2" customWidth="1"/>
    <col min="24" max="16384" width="10.83203125" style="2"/>
  </cols>
  <sheetData>
    <row r="3" spans="2:33" ht="19" x14ac:dyDescent="0.25">
      <c r="B3" s="70" t="s">
        <v>19</v>
      </c>
      <c r="C3" s="71"/>
      <c r="D3" s="71"/>
      <c r="E3" s="71"/>
      <c r="F3" s="71"/>
      <c r="G3" s="71"/>
      <c r="H3" s="71"/>
      <c r="I3" s="71"/>
      <c r="J3" s="71"/>
      <c r="K3" s="71"/>
      <c r="M3" s="70" t="s">
        <v>30</v>
      </c>
      <c r="N3" s="71"/>
      <c r="O3" s="71"/>
      <c r="P3" s="71"/>
      <c r="Q3" s="71"/>
      <c r="R3" s="71"/>
      <c r="S3" s="71"/>
      <c r="T3" s="71"/>
      <c r="U3" s="71"/>
      <c r="V3" s="71"/>
      <c r="X3" s="70" t="s">
        <v>20</v>
      </c>
      <c r="Y3" s="71"/>
      <c r="Z3" s="71"/>
      <c r="AA3" s="71"/>
      <c r="AB3" s="71"/>
      <c r="AC3" s="71"/>
      <c r="AD3" s="71"/>
      <c r="AE3" s="71"/>
      <c r="AF3" s="71"/>
      <c r="AG3" s="71"/>
    </row>
    <row r="4" spans="2:33" ht="19" x14ac:dyDescent="0.25">
      <c r="N4" s="1"/>
      <c r="O4" s="1"/>
      <c r="P4" s="1"/>
    </row>
    <row r="24" spans="1:33" ht="19" x14ac:dyDescent="0.25">
      <c r="B24" s="70" t="s">
        <v>21</v>
      </c>
      <c r="C24" s="71"/>
      <c r="D24" s="71"/>
      <c r="E24" s="71"/>
      <c r="F24" s="71"/>
      <c r="G24" s="71"/>
      <c r="H24" s="71"/>
      <c r="I24" s="71"/>
      <c r="J24" s="71"/>
      <c r="K24" s="71"/>
      <c r="M24" s="70" t="s">
        <v>22</v>
      </c>
      <c r="N24" s="71"/>
      <c r="O24" s="71"/>
      <c r="P24" s="71"/>
      <c r="Q24" s="71"/>
      <c r="R24" s="71"/>
      <c r="S24" s="71"/>
      <c r="T24" s="71"/>
      <c r="U24" s="71"/>
      <c r="V24" s="71"/>
      <c r="X24" s="70" t="s">
        <v>23</v>
      </c>
      <c r="Y24" s="71"/>
      <c r="Z24" s="71"/>
      <c r="AA24" s="71"/>
      <c r="AB24" s="71"/>
      <c r="AC24" s="71"/>
      <c r="AD24" s="71"/>
      <c r="AE24" s="71"/>
      <c r="AF24" s="71"/>
      <c r="AG24" s="71"/>
    </row>
    <row r="27" spans="1:33" ht="19" x14ac:dyDescent="0.25">
      <c r="A27" s="1"/>
      <c r="L27" s="1"/>
    </row>
    <row r="45" spans="2:33" ht="19" x14ac:dyDescent="0.25">
      <c r="B45" s="70" t="s">
        <v>24</v>
      </c>
      <c r="C45" s="71"/>
      <c r="D45" s="71"/>
      <c r="E45" s="71"/>
      <c r="F45" s="71"/>
      <c r="G45" s="71"/>
      <c r="H45" s="71"/>
      <c r="I45" s="71"/>
      <c r="J45" s="71"/>
      <c r="K45" s="71"/>
      <c r="M45" s="70" t="s">
        <v>25</v>
      </c>
      <c r="N45" s="71"/>
      <c r="O45" s="71"/>
      <c r="P45" s="71"/>
      <c r="Q45" s="71"/>
      <c r="R45" s="71"/>
      <c r="S45" s="71"/>
      <c r="T45" s="71"/>
      <c r="U45" s="71"/>
      <c r="V45" s="71"/>
      <c r="X45" s="70" t="s">
        <v>26</v>
      </c>
      <c r="Y45" s="71"/>
      <c r="Z45" s="71"/>
      <c r="AA45" s="71"/>
      <c r="AB45" s="71"/>
      <c r="AC45" s="71"/>
      <c r="AD45" s="71"/>
      <c r="AE45" s="71"/>
      <c r="AF45" s="71"/>
      <c r="AG45" s="71"/>
    </row>
    <row r="67" spans="2:11" ht="19" x14ac:dyDescent="0.25">
      <c r="B67" s="70" t="s">
        <v>27</v>
      </c>
      <c r="C67" s="71"/>
      <c r="D67" s="71"/>
      <c r="E67" s="71"/>
      <c r="F67" s="71"/>
      <c r="G67" s="71"/>
      <c r="H67" s="71"/>
      <c r="I67" s="71"/>
      <c r="J67" s="71"/>
      <c r="K67" s="71"/>
    </row>
  </sheetData>
  <mergeCells count="10">
    <mergeCell ref="B45:K45"/>
    <mergeCell ref="M45:V45"/>
    <mergeCell ref="X45:AG45"/>
    <mergeCell ref="B67:K67"/>
    <mergeCell ref="B3:K3"/>
    <mergeCell ref="M3:V3"/>
    <mergeCell ref="X3:AG3"/>
    <mergeCell ref="B24:K24"/>
    <mergeCell ref="M24:V24"/>
    <mergeCell ref="X24:AG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D0D5AC-E8AB-144E-8395-CCEC395AD088}">
  <dimension ref="C3:P32"/>
  <sheetViews>
    <sheetView showGridLines="0" zoomScale="118" zoomScaleNormal="236" workbookViewId="0">
      <selection activeCell="L31" sqref="L31"/>
    </sheetView>
  </sheetViews>
  <sheetFormatPr baseColWidth="10" defaultRowHeight="16" x14ac:dyDescent="0.2"/>
  <cols>
    <col min="1" max="4" width="10.83203125" style="2"/>
    <col min="5" max="5" width="1.1640625" style="2" customWidth="1"/>
    <col min="6" max="6" width="16" style="2" bestFit="1" customWidth="1"/>
    <col min="7" max="7" width="14.33203125" style="2" bestFit="1" customWidth="1"/>
    <col min="8" max="8" width="13.6640625" style="2" bestFit="1" customWidth="1"/>
    <col min="9" max="10" width="10.83203125" style="2"/>
    <col min="11" max="11" width="14" style="2" bestFit="1" customWidth="1"/>
    <col min="12" max="16384" width="10.83203125" style="2"/>
  </cols>
  <sheetData>
    <row r="3" spans="3:16" x14ac:dyDescent="0.2"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3:16" x14ac:dyDescent="0.2">
      <c r="C4" s="3"/>
      <c r="D4" s="35" t="s">
        <v>9</v>
      </c>
      <c r="E4" s="35"/>
      <c r="F4" s="36"/>
      <c r="G4" s="3"/>
      <c r="H4" s="3"/>
      <c r="I4" s="3"/>
      <c r="J4" s="3"/>
      <c r="K4" s="3"/>
      <c r="L4" s="3"/>
      <c r="M4" s="3"/>
      <c r="N4" s="3"/>
      <c r="O4" s="3"/>
      <c r="P4" s="3"/>
    </row>
    <row r="5" spans="3:16" x14ac:dyDescent="0.2">
      <c r="C5" s="3"/>
      <c r="D5" s="4"/>
      <c r="E5" s="4"/>
      <c r="F5" s="3"/>
      <c r="G5" s="3"/>
      <c r="H5" s="3"/>
      <c r="I5" s="3"/>
      <c r="J5" s="3"/>
      <c r="K5" s="3"/>
      <c r="L5" s="3"/>
      <c r="M5" s="3"/>
      <c r="N5" s="3"/>
      <c r="O5" s="3"/>
      <c r="P5" s="3"/>
    </row>
    <row r="6" spans="3:16" x14ac:dyDescent="0.2">
      <c r="C6" s="3"/>
      <c r="D6" s="5"/>
      <c r="E6" s="5"/>
      <c r="F6" s="19" t="s">
        <v>2</v>
      </c>
      <c r="G6" s="19" t="s">
        <v>4</v>
      </c>
      <c r="H6" s="19" t="s">
        <v>3</v>
      </c>
      <c r="I6" s="19" t="s">
        <v>29</v>
      </c>
      <c r="J6" s="3"/>
      <c r="K6" s="3"/>
      <c r="L6" s="3"/>
      <c r="M6" s="3"/>
      <c r="N6" s="3"/>
      <c r="O6" s="3"/>
      <c r="P6" s="3"/>
    </row>
    <row r="7" spans="3:16" x14ac:dyDescent="0.2">
      <c r="C7" s="3"/>
      <c r="D7" s="37" t="s">
        <v>14</v>
      </c>
      <c r="E7" s="37"/>
      <c r="F7" s="21">
        <v>0.39295000000000002</v>
      </c>
      <c r="G7" s="21">
        <v>0.79444000000000004</v>
      </c>
      <c r="H7" s="20">
        <v>0.16320000000000001</v>
      </c>
      <c r="I7" s="20">
        <v>0.87139999999999995</v>
      </c>
      <c r="J7" s="3"/>
      <c r="K7" s="3"/>
      <c r="L7" s="3"/>
      <c r="M7" s="3"/>
      <c r="N7" s="3"/>
      <c r="O7" s="3"/>
      <c r="P7" s="3"/>
    </row>
    <row r="8" spans="3:16" x14ac:dyDescent="0.2">
      <c r="C8" s="3"/>
      <c r="D8" s="37"/>
      <c r="E8" s="37"/>
      <c r="F8" s="21"/>
      <c r="G8" s="21"/>
      <c r="H8" s="21"/>
      <c r="I8" s="21"/>
      <c r="J8" s="3"/>
      <c r="K8" s="27" t="s">
        <v>34</v>
      </c>
      <c r="L8" s="22">
        <f>MIN(F7:F31)</f>
        <v>0.37783</v>
      </c>
      <c r="M8" s="23" t="str">
        <f>_xlfn.XLOOKUP(L8,$F7:$F31,$D$7:$D$31)</f>
        <v>BTC vs BNB</v>
      </c>
      <c r="N8" s="3"/>
      <c r="O8" s="3"/>
      <c r="P8" s="3"/>
    </row>
    <row r="9" spans="3:16" x14ac:dyDescent="0.2">
      <c r="C9" s="3"/>
      <c r="D9" s="37"/>
      <c r="E9" s="37"/>
      <c r="F9" s="21"/>
      <c r="G9" s="21"/>
      <c r="H9" s="21"/>
      <c r="I9" s="21"/>
      <c r="J9" s="3"/>
      <c r="K9" s="28" t="s">
        <v>35</v>
      </c>
      <c r="L9" s="5">
        <f>MIN(G7:G31)</f>
        <v>0.76243000000000005</v>
      </c>
      <c r="M9" s="18" t="str">
        <f>_xlfn.XLOOKUP(L9,G7:G31,D7:D31)</f>
        <v>BTC vs BNB</v>
      </c>
      <c r="N9" s="3"/>
      <c r="O9" s="3"/>
      <c r="P9" s="3"/>
    </row>
    <row r="10" spans="3:16" x14ac:dyDescent="0.2">
      <c r="C10" s="3"/>
      <c r="D10" s="37" t="s">
        <v>10</v>
      </c>
      <c r="E10" s="37"/>
      <c r="F10" s="21">
        <v>0.39022000000000001</v>
      </c>
      <c r="G10" s="21">
        <v>0.79518</v>
      </c>
      <c r="H10" s="20">
        <v>0.1759</v>
      </c>
      <c r="I10" s="20">
        <v>0.88190000000000002</v>
      </c>
      <c r="J10" s="3"/>
      <c r="K10" s="28" t="s">
        <v>36</v>
      </c>
      <c r="L10" s="24">
        <f>MIN(H7:H31)</f>
        <v>0.15859999999999999</v>
      </c>
      <c r="M10" s="18" t="str">
        <f>_xlfn.XLOOKUP(L10,H7:H31,D7:D31)</f>
        <v>BTC vs BNB</v>
      </c>
      <c r="N10" s="3"/>
      <c r="O10" s="3"/>
      <c r="P10" s="3"/>
    </row>
    <row r="11" spans="3:16" x14ac:dyDescent="0.2">
      <c r="C11" s="3"/>
      <c r="D11" s="37"/>
      <c r="E11" s="37"/>
      <c r="F11" s="21"/>
      <c r="G11" s="21"/>
      <c r="H11" s="21"/>
      <c r="I11" s="21"/>
      <c r="J11" s="3"/>
      <c r="K11" s="29" t="s">
        <v>37</v>
      </c>
      <c r="L11" s="25">
        <f>MAX(I7:I31)</f>
        <v>0.88880000000000003</v>
      </c>
      <c r="M11" s="26" t="str">
        <f>_xlfn.XLOOKUP(L11,I7:I31,D7:D31)</f>
        <v>BTC vs XRP</v>
      </c>
      <c r="N11" s="3"/>
      <c r="O11" s="3"/>
      <c r="P11" s="3"/>
    </row>
    <row r="12" spans="3:16" x14ac:dyDescent="0.2">
      <c r="C12" s="3"/>
      <c r="D12" s="37"/>
      <c r="E12" s="37"/>
      <c r="F12" s="21"/>
      <c r="G12" s="21"/>
      <c r="H12" s="21"/>
      <c r="I12" s="21"/>
      <c r="J12" s="3"/>
      <c r="K12" s="3"/>
      <c r="L12" s="3"/>
      <c r="M12" s="3"/>
      <c r="N12" s="3"/>
      <c r="O12" s="3"/>
      <c r="P12" s="3"/>
    </row>
    <row r="13" spans="3:16" x14ac:dyDescent="0.2">
      <c r="C13" s="3"/>
      <c r="D13" s="37" t="s">
        <v>15</v>
      </c>
      <c r="E13" s="37"/>
      <c r="F13" s="21">
        <v>0.37783</v>
      </c>
      <c r="G13" s="21">
        <v>0.76243000000000005</v>
      </c>
      <c r="H13" s="20">
        <v>0.15859999999999999</v>
      </c>
      <c r="I13" s="20">
        <v>0.87129999999999996</v>
      </c>
      <c r="J13" s="3"/>
      <c r="K13" s="27" t="s">
        <v>38</v>
      </c>
      <c r="L13" s="22">
        <f>MAX(F12:F36)</f>
        <v>0.50963999999999998</v>
      </c>
      <c r="M13" s="23" t="str">
        <f>_xlfn.XLOOKUP(L13,$F7:$F31,$D$7:$D$31)</f>
        <v>BTC vs XRP</v>
      </c>
      <c r="N13" s="3"/>
      <c r="O13" s="3"/>
      <c r="P13" s="3"/>
    </row>
    <row r="14" spans="3:16" x14ac:dyDescent="0.2">
      <c r="C14" s="3"/>
      <c r="D14" s="37"/>
      <c r="E14" s="37"/>
      <c r="F14" s="21"/>
      <c r="G14" s="21"/>
      <c r="H14" s="21"/>
      <c r="I14" s="21"/>
      <c r="J14" s="3"/>
      <c r="K14" s="28" t="s">
        <v>39</v>
      </c>
      <c r="L14" s="5">
        <f>MAX(G12:G36)</f>
        <v>0.92764999999999997</v>
      </c>
      <c r="M14" s="18" t="str">
        <f>_xlfn.XLOOKUP(L14,G7:G31,D7:D31)</f>
        <v>BTC vs XRP</v>
      </c>
      <c r="N14" s="3"/>
      <c r="O14" s="3"/>
      <c r="P14" s="3"/>
    </row>
    <row r="15" spans="3:16" x14ac:dyDescent="0.2">
      <c r="C15" s="3"/>
      <c r="D15" s="37"/>
      <c r="E15" s="37"/>
      <c r="F15" s="21"/>
      <c r="G15" s="21"/>
      <c r="H15" s="21"/>
      <c r="I15" s="21"/>
      <c r="J15" s="3"/>
      <c r="K15" s="28" t="s">
        <v>40</v>
      </c>
      <c r="L15" s="24">
        <f>MAX(H12:H36)</f>
        <v>0.2213</v>
      </c>
      <c r="M15" s="18" t="str">
        <f>_xlfn.XLOOKUP(L15,H7:H31,D7:D31)</f>
        <v>BTC vs XRP</v>
      </c>
      <c r="N15" s="3"/>
      <c r="O15" s="3"/>
      <c r="P15" s="3"/>
    </row>
    <row r="16" spans="3:16" x14ac:dyDescent="0.2">
      <c r="C16" s="3"/>
      <c r="D16" s="37" t="s">
        <v>16</v>
      </c>
      <c r="E16" s="37"/>
      <c r="F16" s="21">
        <v>0.38256000000000001</v>
      </c>
      <c r="G16" s="21">
        <v>0.77034999999999998</v>
      </c>
      <c r="H16" s="20">
        <v>0.1681</v>
      </c>
      <c r="I16" s="20">
        <v>0.88019999999999998</v>
      </c>
      <c r="J16" s="3"/>
      <c r="K16" s="29" t="s">
        <v>41</v>
      </c>
      <c r="L16" s="25">
        <f>MIN(I12:I36)</f>
        <v>0.85970000000000002</v>
      </c>
      <c r="M16" s="26" t="str">
        <f>_xlfn.XLOOKUP(L16,I7:I31,D7:D31)</f>
        <v>BTC vs ADA</v>
      </c>
      <c r="N16" s="3"/>
      <c r="O16" s="3"/>
      <c r="P16" s="3"/>
    </row>
    <row r="17" spans="3:16" x14ac:dyDescent="0.2">
      <c r="C17" s="3"/>
      <c r="D17" s="37"/>
      <c r="E17" s="37"/>
      <c r="F17" s="21"/>
      <c r="G17" s="21"/>
      <c r="H17" s="21"/>
      <c r="I17" s="21"/>
      <c r="J17" s="3"/>
      <c r="K17" s="40"/>
      <c r="L17" s="38"/>
      <c r="M17" s="38"/>
      <c r="N17" s="38"/>
      <c r="O17" s="38"/>
      <c r="P17" s="3"/>
    </row>
    <row r="18" spans="3:16" x14ac:dyDescent="0.2">
      <c r="C18" s="3"/>
      <c r="D18" s="37"/>
      <c r="E18" s="37"/>
      <c r="F18" s="21"/>
      <c r="G18" s="21"/>
      <c r="H18" s="21"/>
      <c r="I18" s="21"/>
      <c r="J18" s="39"/>
      <c r="K18" s="50" t="s">
        <v>57</v>
      </c>
      <c r="L18" s="43" t="s">
        <v>49</v>
      </c>
      <c r="M18" s="43" t="s">
        <v>50</v>
      </c>
      <c r="N18" s="43" t="s">
        <v>51</v>
      </c>
      <c r="O18" s="44" t="s">
        <v>52</v>
      </c>
      <c r="P18" s="3"/>
    </row>
    <row r="19" spans="3:16" x14ac:dyDescent="0.2">
      <c r="C19" s="3"/>
      <c r="D19" s="37" t="s">
        <v>11</v>
      </c>
      <c r="E19" s="37"/>
      <c r="F19" s="21">
        <v>0.43015999999999999</v>
      </c>
      <c r="G19" s="21">
        <v>0.86567000000000005</v>
      </c>
      <c r="H19" s="20">
        <v>0.16539999999999999</v>
      </c>
      <c r="I19" s="20">
        <v>0.88749999999999996</v>
      </c>
      <c r="J19" s="3"/>
      <c r="K19" s="41" t="s">
        <v>54</v>
      </c>
      <c r="L19" s="5">
        <f>MAX(F7:F31)</f>
        <v>0.50963999999999998</v>
      </c>
      <c r="M19" s="5">
        <f>MIN(F7:F31)</f>
        <v>0.37783</v>
      </c>
      <c r="N19" s="5">
        <f>AVERAGE(F7:F31)</f>
        <v>0.41611555555555557</v>
      </c>
      <c r="O19" s="45">
        <f>L19-M19</f>
        <v>0.13180999999999998</v>
      </c>
      <c r="P19" s="3"/>
    </row>
    <row r="20" spans="3:16" x14ac:dyDescent="0.2">
      <c r="C20" s="3"/>
      <c r="D20" s="37"/>
      <c r="E20" s="37"/>
      <c r="F20" s="21"/>
      <c r="G20" s="21"/>
      <c r="H20" s="21"/>
      <c r="I20" s="21"/>
      <c r="J20" s="3"/>
      <c r="K20" s="41" t="s">
        <v>55</v>
      </c>
      <c r="L20" s="5">
        <f>MAX(G7:G31)</f>
        <v>0.92764999999999997</v>
      </c>
      <c r="M20" s="5">
        <f>MIN(G7:G31)</f>
        <v>0.76243000000000005</v>
      </c>
      <c r="N20" s="5">
        <f>AVERAGE(G7:G31)</f>
        <v>0.82020777777777765</v>
      </c>
      <c r="O20" s="45">
        <f t="shared" ref="O20:O22" si="0">L20-M20</f>
        <v>0.16521999999999992</v>
      </c>
      <c r="P20" s="3"/>
    </row>
    <row r="21" spans="3:16" x14ac:dyDescent="0.2">
      <c r="C21" s="3"/>
      <c r="D21" s="37"/>
      <c r="E21" s="37"/>
      <c r="F21" s="21"/>
      <c r="G21" s="21"/>
      <c r="H21" s="21"/>
      <c r="I21" s="21"/>
      <c r="J21" s="3"/>
      <c r="K21" s="41" t="s">
        <v>56</v>
      </c>
      <c r="L21" s="24">
        <f>MAX(H7:H31)</f>
        <v>0.2213</v>
      </c>
      <c r="M21" s="24">
        <f>MIN(H7:H31)</f>
        <v>0.15859999999999999</v>
      </c>
      <c r="N21" s="24">
        <f>AVERAGE(H7:H31)</f>
        <v>0.17686666666666664</v>
      </c>
      <c r="O21" s="46">
        <f t="shared" si="0"/>
        <v>6.2700000000000006E-2</v>
      </c>
      <c r="P21" s="3"/>
    </row>
    <row r="22" spans="3:16" x14ac:dyDescent="0.2">
      <c r="C22" s="3"/>
      <c r="D22" s="37" t="s">
        <v>17</v>
      </c>
      <c r="E22" s="37"/>
      <c r="F22" s="21">
        <v>0.38980999999999999</v>
      </c>
      <c r="G22" s="21">
        <v>0.77395999999999998</v>
      </c>
      <c r="H22" s="20">
        <v>0.16550000000000001</v>
      </c>
      <c r="I22" s="20">
        <v>0.8831</v>
      </c>
      <c r="J22" s="3"/>
      <c r="K22" s="42" t="s">
        <v>53</v>
      </c>
      <c r="L22" s="47">
        <f>MAX(I7:I31)</f>
        <v>0.88880000000000003</v>
      </c>
      <c r="M22" s="48">
        <f>MIN(I7:I31)</f>
        <v>0.85970000000000002</v>
      </c>
      <c r="N22" s="48">
        <f>AVERAGE(I7:I31)</f>
        <v>0.87779999999999991</v>
      </c>
      <c r="O22" s="49">
        <f t="shared" si="0"/>
        <v>2.9100000000000015E-2</v>
      </c>
      <c r="P22" s="3"/>
    </row>
    <row r="23" spans="3:16" x14ac:dyDescent="0.2">
      <c r="C23" s="3"/>
      <c r="D23" s="37"/>
      <c r="E23" s="37"/>
      <c r="F23" s="21"/>
      <c r="G23" s="21"/>
      <c r="H23" s="21"/>
      <c r="I23" s="21"/>
      <c r="J23" s="3"/>
      <c r="K23" s="3"/>
      <c r="L23" s="3"/>
      <c r="M23" s="3"/>
      <c r="N23" s="3"/>
      <c r="O23" s="3"/>
      <c r="P23" s="3"/>
    </row>
    <row r="24" spans="3:16" x14ac:dyDescent="0.2">
      <c r="C24" s="3"/>
      <c r="D24" s="37"/>
      <c r="E24" s="37"/>
      <c r="F24" s="21"/>
      <c r="G24" s="21"/>
      <c r="H24" s="21"/>
      <c r="I24" s="21"/>
      <c r="J24" s="3"/>
      <c r="K24" s="3"/>
      <c r="L24" s="3"/>
      <c r="M24" s="3"/>
      <c r="N24" s="3"/>
      <c r="O24" s="3"/>
      <c r="P24" s="3"/>
    </row>
    <row r="25" spans="3:16" x14ac:dyDescent="0.2">
      <c r="C25" s="3"/>
      <c r="D25" s="37" t="s">
        <v>12</v>
      </c>
      <c r="E25" s="37"/>
      <c r="F25" s="21">
        <v>0.50963999999999998</v>
      </c>
      <c r="G25" s="21">
        <v>0.92764999999999997</v>
      </c>
      <c r="H25" s="20">
        <v>0.2213</v>
      </c>
      <c r="I25" s="20">
        <v>0.88880000000000003</v>
      </c>
      <c r="J25" s="3"/>
      <c r="K25" s="3"/>
      <c r="L25" s="3"/>
      <c r="M25" s="3"/>
      <c r="N25" s="3"/>
      <c r="O25" s="3"/>
      <c r="P25" s="3"/>
    </row>
    <row r="26" spans="3:16" x14ac:dyDescent="0.2">
      <c r="C26" s="3"/>
      <c r="D26" s="37"/>
      <c r="E26" s="37"/>
      <c r="F26" s="21"/>
      <c r="G26" s="21"/>
      <c r="H26" s="21"/>
      <c r="I26" s="21"/>
      <c r="J26" s="3"/>
      <c r="K26" s="3"/>
      <c r="L26" s="3"/>
      <c r="M26" s="3"/>
      <c r="N26" s="3"/>
      <c r="O26" s="3"/>
      <c r="P26" s="3"/>
    </row>
    <row r="27" spans="3:16" x14ac:dyDescent="0.2">
      <c r="C27" s="3"/>
      <c r="D27" s="37"/>
      <c r="E27" s="37"/>
      <c r="F27" s="21"/>
      <c r="G27" s="21"/>
      <c r="H27" s="21"/>
      <c r="I27" s="21"/>
      <c r="J27" s="3"/>
      <c r="K27" s="3"/>
      <c r="L27" s="3"/>
      <c r="M27" s="3"/>
      <c r="N27" s="3"/>
      <c r="O27" s="3"/>
      <c r="P27" s="3"/>
    </row>
    <row r="28" spans="3:16" x14ac:dyDescent="0.2">
      <c r="C28" s="3"/>
      <c r="D28" s="37" t="s">
        <v>13</v>
      </c>
      <c r="E28" s="37"/>
      <c r="F28" s="21">
        <v>0.42610999999999999</v>
      </c>
      <c r="G28" s="21">
        <v>0.85814000000000001</v>
      </c>
      <c r="H28" s="20">
        <v>0.1782</v>
      </c>
      <c r="I28" s="20">
        <v>0.85970000000000002</v>
      </c>
      <c r="J28" s="3"/>
      <c r="K28" s="3"/>
      <c r="L28" s="3"/>
      <c r="M28" s="3"/>
      <c r="N28" s="3"/>
      <c r="O28" s="3"/>
      <c r="P28" s="3"/>
    </row>
    <row r="29" spans="3:16" x14ac:dyDescent="0.2">
      <c r="C29" s="3"/>
      <c r="D29" s="37"/>
      <c r="E29" s="37"/>
      <c r="F29" s="21"/>
      <c r="G29" s="21"/>
      <c r="H29" s="21"/>
      <c r="I29" s="21"/>
      <c r="J29" s="3"/>
      <c r="K29" s="3"/>
      <c r="L29" s="3"/>
      <c r="M29" s="3"/>
      <c r="N29" s="3"/>
      <c r="O29" s="3"/>
      <c r="P29" s="3"/>
    </row>
    <row r="30" spans="3:16" x14ac:dyDescent="0.2">
      <c r="C30" s="3"/>
      <c r="D30" s="37"/>
      <c r="E30" s="37"/>
      <c r="F30" s="21"/>
      <c r="G30" s="21"/>
      <c r="H30" s="21"/>
      <c r="I30" s="21"/>
      <c r="J30" s="3"/>
      <c r="K30" s="3"/>
      <c r="L30" s="3"/>
      <c r="M30" s="3"/>
      <c r="N30" s="3"/>
      <c r="O30" s="3"/>
      <c r="P30" s="3"/>
    </row>
    <row r="31" spans="3:16" x14ac:dyDescent="0.2">
      <c r="C31" s="3"/>
      <c r="D31" s="37" t="s">
        <v>18</v>
      </c>
      <c r="E31" s="37"/>
      <c r="F31" s="21">
        <v>0.44575999999999999</v>
      </c>
      <c r="G31" s="21">
        <v>0.83404999999999996</v>
      </c>
      <c r="H31" s="20">
        <v>0.1956</v>
      </c>
      <c r="I31" s="20">
        <v>0.87629999999999997</v>
      </c>
      <c r="J31" s="3"/>
      <c r="K31" s="3"/>
      <c r="L31" s="3"/>
      <c r="M31" s="3"/>
      <c r="N31" s="3"/>
      <c r="O31" s="3"/>
      <c r="P31" s="3"/>
    </row>
    <row r="32" spans="3:16" x14ac:dyDescent="0.2"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</row>
  </sheetData>
  <conditionalFormatting sqref="F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:F31 F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:G31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:H3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7:I3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C5A578-0003-E042-97BB-1744F7878A46}">
  <dimension ref="B3:H48"/>
  <sheetViews>
    <sheetView showGridLines="0" topLeftCell="A3" zoomScaleNormal="100" workbookViewId="0">
      <selection activeCell="G30" sqref="G30"/>
    </sheetView>
  </sheetViews>
  <sheetFormatPr baseColWidth="10" defaultColWidth="11" defaultRowHeight="15" x14ac:dyDescent="0.2"/>
  <cols>
    <col min="1" max="1" width="2.5" style="58" customWidth="1"/>
    <col min="2" max="2" width="5.5" style="58" bestFit="1" customWidth="1"/>
    <col min="3" max="3" width="55.6640625" style="58" bestFit="1" customWidth="1"/>
    <col min="4" max="4" width="11.5" style="59" bestFit="1" customWidth="1"/>
    <col min="5" max="5" width="63.83203125" style="58" bestFit="1" customWidth="1"/>
    <col min="6" max="6" width="11.5" style="59" bestFit="1" customWidth="1"/>
    <col min="7" max="7" width="61.83203125" style="58" bestFit="1" customWidth="1"/>
    <col min="8" max="8" width="11.5" style="59" bestFit="1" customWidth="1"/>
    <col min="9" max="16384" width="11" style="58"/>
  </cols>
  <sheetData>
    <row r="3" spans="2:8" x14ac:dyDescent="0.2">
      <c r="F3" s="60"/>
    </row>
    <row r="5" spans="2:8" x14ac:dyDescent="0.2">
      <c r="B5" s="61" t="s">
        <v>76</v>
      </c>
      <c r="C5" s="61" t="s">
        <v>85</v>
      </c>
      <c r="D5" s="62" t="s">
        <v>88</v>
      </c>
      <c r="E5" s="61" t="s">
        <v>86</v>
      </c>
      <c r="F5" s="61" t="s">
        <v>89</v>
      </c>
      <c r="G5" s="61" t="s">
        <v>87</v>
      </c>
      <c r="H5" s="61" t="s">
        <v>90</v>
      </c>
    </row>
    <row r="6" spans="2:8" x14ac:dyDescent="0.2">
      <c r="B6" s="63" t="s">
        <v>78</v>
      </c>
      <c r="C6" s="63" t="s">
        <v>91</v>
      </c>
      <c r="D6" s="64">
        <v>0.34799999999999998</v>
      </c>
      <c r="E6" s="66" t="s">
        <v>92</v>
      </c>
      <c r="F6" s="64">
        <v>6.5000000000000002E-2</v>
      </c>
      <c r="G6" s="66" t="s">
        <v>93</v>
      </c>
      <c r="H6" s="64">
        <v>5.1999999999999998E-2</v>
      </c>
    </row>
    <row r="7" spans="2:8" x14ac:dyDescent="0.2">
      <c r="B7" s="63" t="s">
        <v>79</v>
      </c>
      <c r="C7" s="66" t="s">
        <v>96</v>
      </c>
      <c r="D7" s="64">
        <v>0.48199999999999998</v>
      </c>
      <c r="E7" s="66" t="s">
        <v>95</v>
      </c>
      <c r="F7" s="64">
        <v>8.3000000000000004E-2</v>
      </c>
      <c r="G7" s="66" t="s">
        <v>94</v>
      </c>
      <c r="H7" s="64">
        <v>5.8999999999999997E-2</v>
      </c>
    </row>
    <row r="8" spans="2:8" x14ac:dyDescent="0.2">
      <c r="B8" s="63" t="s">
        <v>80</v>
      </c>
      <c r="C8" s="66" t="s">
        <v>97</v>
      </c>
      <c r="D8" s="64">
        <v>0.24099999999999999</v>
      </c>
      <c r="E8" s="66" t="s">
        <v>98</v>
      </c>
      <c r="F8" s="64">
        <v>0.14899999999999999</v>
      </c>
      <c r="G8" s="66" t="s">
        <v>99</v>
      </c>
      <c r="H8" s="64">
        <v>5.7000000000000002E-2</v>
      </c>
    </row>
    <row r="9" spans="2:8" x14ac:dyDescent="0.2">
      <c r="B9" s="63" t="s">
        <v>81</v>
      </c>
      <c r="C9" s="66" t="s">
        <v>96</v>
      </c>
      <c r="D9" s="64">
        <v>0.35199999999999998</v>
      </c>
      <c r="E9" s="66" t="s">
        <v>100</v>
      </c>
      <c r="F9" s="64">
        <v>0.13600000000000001</v>
      </c>
      <c r="G9" s="66" t="s">
        <v>101</v>
      </c>
      <c r="H9" s="64">
        <v>9.9000000000000005E-2</v>
      </c>
    </row>
    <row r="10" spans="2:8" x14ac:dyDescent="0.2">
      <c r="B10" s="63" t="s">
        <v>62</v>
      </c>
      <c r="C10" s="66" t="s">
        <v>102</v>
      </c>
      <c r="D10" s="64">
        <v>0.16200000000000001</v>
      </c>
      <c r="E10" s="66" t="s">
        <v>103</v>
      </c>
      <c r="F10" s="64">
        <v>5.8000000000000003E-2</v>
      </c>
      <c r="G10" s="66" t="s">
        <v>104</v>
      </c>
      <c r="H10" s="64">
        <v>4.9000000000000002E-2</v>
      </c>
    </row>
    <row r="11" spans="2:8" x14ac:dyDescent="0.2">
      <c r="B11" s="63" t="s">
        <v>73</v>
      </c>
      <c r="C11" s="66" t="s">
        <v>105</v>
      </c>
      <c r="D11" s="64">
        <v>0.45700000000000002</v>
      </c>
      <c r="E11" s="66" t="s">
        <v>93</v>
      </c>
      <c r="F11" s="64">
        <v>6.6000000000000003E-2</v>
      </c>
      <c r="G11" s="66" t="s">
        <v>106</v>
      </c>
      <c r="H11" s="64">
        <v>3.6999999999999998E-2</v>
      </c>
    </row>
    <row r="12" spans="2:8" ht="16" x14ac:dyDescent="0.2">
      <c r="B12" s="63" t="s">
        <v>72</v>
      </c>
      <c r="C12" s="63" t="s">
        <v>97</v>
      </c>
      <c r="D12" s="64">
        <v>0.23100000000000001</v>
      </c>
      <c r="E12" s="67" t="s">
        <v>98</v>
      </c>
      <c r="F12" s="64">
        <v>0.192</v>
      </c>
      <c r="G12" s="67" t="s">
        <v>107</v>
      </c>
      <c r="H12" s="64">
        <v>7.2999999999999995E-2</v>
      </c>
    </row>
    <row r="13" spans="2:8" x14ac:dyDescent="0.2">
      <c r="B13" s="63" t="s">
        <v>82</v>
      </c>
      <c r="C13" s="66" t="s">
        <v>105</v>
      </c>
      <c r="D13" s="64">
        <v>0.41699999999999998</v>
      </c>
      <c r="E13" s="66" t="s">
        <v>93</v>
      </c>
      <c r="F13" s="64">
        <v>0.13600000000000001</v>
      </c>
      <c r="G13" s="66" t="s">
        <v>107</v>
      </c>
      <c r="H13" s="64">
        <v>5.7000000000000002E-2</v>
      </c>
    </row>
    <row r="14" spans="2:8" x14ac:dyDescent="0.2">
      <c r="B14" s="63" t="s">
        <v>83</v>
      </c>
      <c r="C14" s="66" t="s">
        <v>98</v>
      </c>
      <c r="D14" s="64">
        <v>0.254</v>
      </c>
      <c r="E14" s="66" t="s">
        <v>108</v>
      </c>
      <c r="F14" s="64">
        <v>7.3999999999999996E-2</v>
      </c>
      <c r="G14" s="66" t="s">
        <v>109</v>
      </c>
      <c r="H14" s="64">
        <v>6.7000000000000004E-2</v>
      </c>
    </row>
    <row r="15" spans="2:8" x14ac:dyDescent="0.2">
      <c r="B15" s="63" t="s">
        <v>84</v>
      </c>
      <c r="C15" s="66" t="s">
        <v>110</v>
      </c>
      <c r="D15" s="64">
        <v>0.443</v>
      </c>
      <c r="E15" s="66" t="s">
        <v>93</v>
      </c>
      <c r="F15" s="64">
        <v>0.125</v>
      </c>
      <c r="G15" s="66" t="s">
        <v>107</v>
      </c>
      <c r="H15" s="64">
        <v>0.08</v>
      </c>
    </row>
    <row r="25" spans="5:5" x14ac:dyDescent="0.2">
      <c r="E25" s="57"/>
    </row>
    <row r="26" spans="5:5" x14ac:dyDescent="0.2">
      <c r="E26" s="57"/>
    </row>
    <row r="27" spans="5:5" x14ac:dyDescent="0.2">
      <c r="E27" s="57"/>
    </row>
    <row r="28" spans="5:5" x14ac:dyDescent="0.2">
      <c r="E28" s="57"/>
    </row>
    <row r="29" spans="5:5" x14ac:dyDescent="0.2">
      <c r="E29" s="57"/>
    </row>
    <row r="30" spans="5:5" x14ac:dyDescent="0.2">
      <c r="E30" s="57"/>
    </row>
    <row r="31" spans="5:5" x14ac:dyDescent="0.2">
      <c r="E31" s="57"/>
    </row>
    <row r="32" spans="5:5" x14ac:dyDescent="0.2">
      <c r="E32" s="57"/>
    </row>
    <row r="33" spans="5:5" x14ac:dyDescent="0.2">
      <c r="E33" s="57"/>
    </row>
    <row r="34" spans="5:5" x14ac:dyDescent="0.2">
      <c r="E34" s="57"/>
    </row>
    <row r="35" spans="5:5" x14ac:dyDescent="0.2">
      <c r="E35" s="57"/>
    </row>
    <row r="36" spans="5:5" x14ac:dyDescent="0.2">
      <c r="E36" s="57"/>
    </row>
    <row r="37" spans="5:5" x14ac:dyDescent="0.2">
      <c r="E37" s="57"/>
    </row>
    <row r="38" spans="5:5" x14ac:dyDescent="0.2">
      <c r="E38" s="57"/>
    </row>
    <row r="39" spans="5:5" x14ac:dyDescent="0.2">
      <c r="E39" s="57"/>
    </row>
    <row r="40" spans="5:5" x14ac:dyDescent="0.2">
      <c r="E40" s="57"/>
    </row>
    <row r="41" spans="5:5" x14ac:dyDescent="0.2">
      <c r="E41" s="57"/>
    </row>
    <row r="42" spans="5:5" x14ac:dyDescent="0.2">
      <c r="E42" s="65"/>
    </row>
    <row r="43" spans="5:5" x14ac:dyDescent="0.2">
      <c r="E43" s="65"/>
    </row>
    <row r="44" spans="5:5" x14ac:dyDescent="0.2">
      <c r="E44" s="65"/>
    </row>
    <row r="45" spans="5:5" x14ac:dyDescent="0.2">
      <c r="E45" s="65"/>
    </row>
    <row r="46" spans="5:5" x14ac:dyDescent="0.2">
      <c r="E46" s="57"/>
    </row>
    <row r="47" spans="5:5" x14ac:dyDescent="0.2">
      <c r="E47" s="65"/>
    </row>
    <row r="48" spans="5:5" x14ac:dyDescent="0.2">
      <c r="E48" s="5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RQ1</vt:lpstr>
      <vt:lpstr>RQ2</vt:lpstr>
      <vt:lpstr>RQ3</vt:lpstr>
      <vt:lpstr>Tables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Eleftherios Diamantidis</dc:creator>
  <cp:lastModifiedBy>Eleftherios Diamantidis</cp:lastModifiedBy>
  <dcterms:created xsi:type="dcterms:W3CDTF">2025-04-08T09:10:36Z</dcterms:created>
  <dcterms:modified xsi:type="dcterms:W3CDTF">2025-05-06T09:09:18Z</dcterms:modified>
</cp:coreProperties>
</file>