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hi Aprilliant\IPB Works\Statistics Department\6th Semester\Multivariate Analysis\Assignment\2nd Assignment\"/>
    </mc:Choice>
  </mc:AlternateContent>
  <xr:revisionPtr revIDLastSave="0" documentId="13_ncr:1_{E88A7C95-59AE-4339-8969-81198CAA197D}" xr6:coauthVersionLast="41" xr6:coauthVersionMax="41" xr10:uidLastSave="{00000000-0000-0000-0000-000000000000}"/>
  <bookViews>
    <workbookView xWindow="810" yWindow="-120" windowWidth="19800" windowHeight="11760" xr2:uid="{1BF5B22B-749E-4A60-A499-9675BFEEE8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8" i="1"/>
  <c r="M17" i="1"/>
  <c r="L18" i="1"/>
  <c r="L17" i="1"/>
  <c r="P17" i="1" s="1"/>
  <c r="P20" i="1"/>
  <c r="P14" i="1"/>
  <c r="P11" i="1"/>
  <c r="P8" i="1"/>
  <c r="P5" i="1"/>
  <c r="P2" i="1"/>
  <c r="M3" i="1"/>
  <c r="M15" i="1" s="1"/>
  <c r="L2" i="1"/>
  <c r="L8" i="1"/>
  <c r="L11" i="1"/>
  <c r="L3" i="1"/>
  <c r="L12" i="1" s="1"/>
  <c r="M11" i="1" s="1"/>
  <c r="M12" i="1"/>
  <c r="M9" i="1"/>
  <c r="L6" i="1"/>
  <c r="M6" i="1"/>
  <c r="M21" i="1" s="1"/>
  <c r="M2" i="1"/>
  <c r="M5" i="1" l="1"/>
  <c r="L9" i="1"/>
  <c r="M8" i="1" s="1"/>
  <c r="L15" i="1"/>
  <c r="M14" i="1" s="1"/>
  <c r="L5" i="1"/>
  <c r="L20" i="1" s="1"/>
  <c r="M20" i="1" l="1"/>
  <c r="L21" i="1"/>
</calcChain>
</file>

<file path=xl/sharedStrings.xml><?xml version="1.0" encoding="utf-8"?>
<sst xmlns="http://schemas.openxmlformats.org/spreadsheetml/2006/main" count="42" uniqueCount="36">
  <si>
    <t>Nitrogen</t>
  </si>
  <si>
    <t>Ulangan</t>
  </si>
  <si>
    <t>Phosfor</t>
  </si>
  <si>
    <t>Total</t>
  </si>
  <si>
    <t>P1</t>
  </si>
  <si>
    <t>P2</t>
  </si>
  <si>
    <t>Y1</t>
  </si>
  <si>
    <t>Y2</t>
  </si>
  <si>
    <t>N1</t>
  </si>
  <si>
    <t>Jumlah</t>
  </si>
  <si>
    <t>N2</t>
  </si>
  <si>
    <t>a</t>
  </si>
  <si>
    <t>b</t>
  </si>
  <si>
    <t>r</t>
  </si>
  <si>
    <t>Step 1</t>
  </si>
  <si>
    <t>FK</t>
  </si>
  <si>
    <t>Step 2</t>
  </si>
  <si>
    <t>JKT and JHKT</t>
  </si>
  <si>
    <t>Step 3</t>
  </si>
  <si>
    <t>JKP and JHKP</t>
  </si>
  <si>
    <t>Step 4</t>
  </si>
  <si>
    <t>JKA and JHKA</t>
  </si>
  <si>
    <t>Step 5</t>
  </si>
  <si>
    <t>JKB and JHKB</t>
  </si>
  <si>
    <t>Step 6</t>
  </si>
  <si>
    <t>JKG</t>
  </si>
  <si>
    <t>JUMLAH KUADRAT</t>
  </si>
  <si>
    <t>DETERMINAN</t>
  </si>
  <si>
    <t>det(FK)</t>
  </si>
  <si>
    <t>det(JKT)</t>
  </si>
  <si>
    <t>det(JKP)</t>
  </si>
  <si>
    <t>det(JKA)</t>
  </si>
  <si>
    <t>det(JKB)</t>
  </si>
  <si>
    <t>det(JKG)</t>
  </si>
  <si>
    <t>JKAB dan JHKAB</t>
  </si>
  <si>
    <t>det(JKAB)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</si>
</sst>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3886-D0D2-4126-9C29-654FF9D97AD7}">
  <dimension ref="A1:P21"/>
  <sheetViews>
    <sheetView tabSelected="1" workbookViewId="0">
      <selection activeCell="J9" sqref="J9"/>
    </sheetView>
  </sheetViews>
  <sheetFormatPr defaultRowHeight="15" x14ac:dyDescent="0.25"/>
  <cols>
    <col min="10" max="10" width="14" customWidth="1"/>
    <col min="11" max="12" width="15.5703125" customWidth="1"/>
    <col min="16" max="16" width="12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 t="s">
        <v>3</v>
      </c>
      <c r="H1" s="1"/>
      <c r="J1" s="10" t="s">
        <v>26</v>
      </c>
      <c r="K1" s="10"/>
      <c r="L1" s="10"/>
      <c r="M1" s="10"/>
      <c r="O1" s="10" t="s">
        <v>27</v>
      </c>
      <c r="P1" s="10"/>
    </row>
    <row r="2" spans="1:16" x14ac:dyDescent="0.25">
      <c r="A2" s="1"/>
      <c r="B2" s="1"/>
      <c r="C2" s="1" t="s">
        <v>4</v>
      </c>
      <c r="D2" s="1"/>
      <c r="E2" s="1" t="s">
        <v>5</v>
      </c>
      <c r="F2" s="1"/>
      <c r="G2" s="1"/>
      <c r="H2" s="1"/>
      <c r="J2" s="9" t="s">
        <v>14</v>
      </c>
      <c r="K2" t="s">
        <v>15</v>
      </c>
      <c r="L2">
        <f>G10^2/(C12*C13*C14)</f>
        <v>231.125</v>
      </c>
      <c r="M2">
        <f>L3</f>
        <v>185.97499999999999</v>
      </c>
      <c r="O2" t="s">
        <v>28</v>
      </c>
      <c r="P2">
        <f>L2*M3-M2*L3</f>
        <v>0</v>
      </c>
    </row>
    <row r="3" spans="1:16" x14ac:dyDescent="0.25">
      <c r="A3" s="1"/>
      <c r="B3" s="1"/>
      <c r="C3" s="2" t="s">
        <v>6</v>
      </c>
      <c r="D3" s="2" t="s">
        <v>7</v>
      </c>
      <c r="E3" s="2" t="s">
        <v>6</v>
      </c>
      <c r="F3" s="2" t="s">
        <v>7</v>
      </c>
      <c r="G3" s="2" t="s">
        <v>6</v>
      </c>
      <c r="H3" s="2" t="s">
        <v>7</v>
      </c>
      <c r="L3">
        <f>(G10*H10)/(C12*C13*C14)</f>
        <v>185.97499999999999</v>
      </c>
      <c r="M3">
        <f>H10^2/(C12*C13*C14)</f>
        <v>149.64500000000001</v>
      </c>
    </row>
    <row r="4" spans="1:16" x14ac:dyDescent="0.25">
      <c r="A4" s="3" t="s">
        <v>8</v>
      </c>
      <c r="B4" s="4">
        <v>1</v>
      </c>
      <c r="C4" s="5">
        <v>4</v>
      </c>
      <c r="D4" s="5">
        <v>3</v>
      </c>
      <c r="E4" s="5">
        <v>4.5</v>
      </c>
      <c r="F4" s="5">
        <v>3.3</v>
      </c>
      <c r="G4" s="5"/>
      <c r="H4" s="5"/>
    </row>
    <row r="5" spans="1:16" x14ac:dyDescent="0.25">
      <c r="A5" s="3"/>
      <c r="B5" s="4">
        <v>2</v>
      </c>
      <c r="C5" s="5">
        <v>5</v>
      </c>
      <c r="D5" s="5">
        <v>4</v>
      </c>
      <c r="E5" s="5">
        <v>5.5</v>
      </c>
      <c r="F5" s="5">
        <v>4.3</v>
      </c>
      <c r="G5" s="5"/>
      <c r="H5" s="5"/>
      <c r="J5" s="9" t="s">
        <v>16</v>
      </c>
      <c r="K5" t="s">
        <v>17</v>
      </c>
      <c r="L5">
        <f>SUMSQ(C4:C5,C7:C8,E4:E5,E7:E8)-L2</f>
        <v>6.375</v>
      </c>
      <c r="M5">
        <f>L6</f>
        <v>6.5250000000000057</v>
      </c>
      <c r="O5" t="s">
        <v>29</v>
      </c>
      <c r="P5">
        <f>L5*M6-M5*L6</f>
        <v>0.3599999999998289</v>
      </c>
    </row>
    <row r="6" spans="1:16" x14ac:dyDescent="0.25">
      <c r="A6" s="3"/>
      <c r="B6" s="4" t="s">
        <v>9</v>
      </c>
      <c r="C6" s="5">
        <v>9</v>
      </c>
      <c r="D6" s="5">
        <v>7</v>
      </c>
      <c r="E6" s="5">
        <v>10</v>
      </c>
      <c r="F6" s="5">
        <v>7.6</v>
      </c>
      <c r="G6" s="5">
        <v>19</v>
      </c>
      <c r="H6" s="5">
        <v>14.6</v>
      </c>
      <c r="L6">
        <f>((C4*D4)+(C5*D5)+(C7*D7)+(C8*D8)+(E4*F4)+(E5*F5)+(E7*F7)+(E8*F8))-L3</f>
        <v>6.5250000000000057</v>
      </c>
      <c r="M6">
        <f>SUMSQ(D4:D5,D7:D8,F4:F5,F7:F8)-M3</f>
        <v>6.7349999999999852</v>
      </c>
    </row>
    <row r="7" spans="1:16" x14ac:dyDescent="0.25">
      <c r="A7" s="3" t="s">
        <v>10</v>
      </c>
      <c r="B7" s="4">
        <v>1</v>
      </c>
      <c r="C7" s="5">
        <v>5</v>
      </c>
      <c r="D7" s="5">
        <v>4</v>
      </c>
      <c r="E7" s="5">
        <v>6</v>
      </c>
      <c r="F7" s="5">
        <v>5</v>
      </c>
      <c r="G7" s="5"/>
      <c r="H7" s="5"/>
    </row>
    <row r="8" spans="1:16" x14ac:dyDescent="0.25">
      <c r="A8" s="3"/>
      <c r="B8" s="4">
        <v>2</v>
      </c>
      <c r="C8" s="5">
        <v>6</v>
      </c>
      <c r="D8" s="5">
        <v>5</v>
      </c>
      <c r="E8" s="5">
        <v>7</v>
      </c>
      <c r="F8" s="5">
        <v>6</v>
      </c>
      <c r="G8" s="5"/>
      <c r="H8" s="5"/>
      <c r="J8" s="9" t="s">
        <v>18</v>
      </c>
      <c r="K8" t="s">
        <v>19</v>
      </c>
      <c r="L8">
        <f>(((C6^2)+(C9^2)+(E6^2)+(E9^2))/C14)-L2</f>
        <v>4.375</v>
      </c>
      <c r="M8">
        <f>L9</f>
        <v>4.5250000000000057</v>
      </c>
      <c r="O8" t="s">
        <v>30</v>
      </c>
      <c r="P8">
        <f>L8*M9-M8*L9</f>
        <v>0.23999999999988475</v>
      </c>
    </row>
    <row r="9" spans="1:16" x14ac:dyDescent="0.25">
      <c r="A9" s="3"/>
      <c r="B9" s="4" t="s">
        <v>9</v>
      </c>
      <c r="C9" s="5">
        <v>11</v>
      </c>
      <c r="D9" s="5">
        <v>9</v>
      </c>
      <c r="E9" s="5">
        <v>13</v>
      </c>
      <c r="F9" s="5">
        <v>11</v>
      </c>
      <c r="G9" s="5">
        <v>24</v>
      </c>
      <c r="H9" s="5">
        <v>20</v>
      </c>
      <c r="L9">
        <f>(((C6*D6)+(C9*D9)+(E6*F6)+(E9*F9))/C14)-L3</f>
        <v>4.5250000000000057</v>
      </c>
      <c r="M9">
        <f>(((D6^2)+(D9^2)+(F6^2)+(F9^2))/C14)-M3</f>
        <v>4.7349999999999852</v>
      </c>
    </row>
    <row r="10" spans="1:16" x14ac:dyDescent="0.25">
      <c r="A10" s="6"/>
      <c r="B10" s="4" t="s">
        <v>3</v>
      </c>
      <c r="C10" s="11">
        <v>20</v>
      </c>
      <c r="D10" s="5">
        <v>16</v>
      </c>
      <c r="E10" s="12">
        <v>23</v>
      </c>
      <c r="F10" s="5">
        <v>18.600000000000001</v>
      </c>
      <c r="G10" s="5">
        <v>43</v>
      </c>
      <c r="H10" s="5">
        <v>34.6</v>
      </c>
    </row>
    <row r="11" spans="1:16" x14ac:dyDescent="0.25">
      <c r="J11" s="9" t="s">
        <v>20</v>
      </c>
      <c r="K11" t="s">
        <v>21</v>
      </c>
      <c r="L11">
        <f>(((C10^2)+(E10^2))/(C13*C14))-L2</f>
        <v>1.125</v>
      </c>
      <c r="M11">
        <f>L12</f>
        <v>0.97499999999999432</v>
      </c>
      <c r="O11" t="s">
        <v>31</v>
      </c>
      <c r="P11">
        <f>L11*M12-M11*L12</f>
        <v>9.7699626167013776E-15</v>
      </c>
    </row>
    <row r="12" spans="1:16" x14ac:dyDescent="0.25">
      <c r="B12" s="7" t="s">
        <v>11</v>
      </c>
      <c r="C12" s="5">
        <v>2</v>
      </c>
      <c r="L12">
        <f>(((C10*D10)+(E10*F10))/(C13*C14))-L3</f>
        <v>0.97499999999999432</v>
      </c>
      <c r="M12">
        <f>(((D10^2)+(F10^2))/(C13*C14))-M3</f>
        <v>0.84499999999999886</v>
      </c>
    </row>
    <row r="13" spans="1:16" x14ac:dyDescent="0.25">
      <c r="B13" s="8" t="s">
        <v>12</v>
      </c>
      <c r="C13" s="5">
        <v>2</v>
      </c>
    </row>
    <row r="14" spans="1:16" x14ac:dyDescent="0.25">
      <c r="B14" s="8" t="s">
        <v>13</v>
      </c>
      <c r="C14" s="5">
        <v>2</v>
      </c>
      <c r="J14" s="9" t="s">
        <v>22</v>
      </c>
      <c r="K14" t="s">
        <v>23</v>
      </c>
      <c r="L14">
        <f>(((G6^2)+(G9^2))/(C12*C14))-L2</f>
        <v>3.125</v>
      </c>
      <c r="M14">
        <f>L15</f>
        <v>3.375</v>
      </c>
      <c r="O14" t="s">
        <v>32</v>
      </c>
      <c r="P14">
        <f>L14*M15-M14*L15</f>
        <v>-5.6843418860808015E-14</v>
      </c>
    </row>
    <row r="15" spans="1:16" x14ac:dyDescent="0.25">
      <c r="L15">
        <f>(((G6*H6)+(G9*H9))/(C12*C14))-L3</f>
        <v>3.375</v>
      </c>
      <c r="M15">
        <f>(((H6^2)+(H9^2))/(C12*C14))-M3</f>
        <v>3.6449999999999818</v>
      </c>
    </row>
    <row r="17" spans="10:16" x14ac:dyDescent="0.25">
      <c r="J17" s="9" t="s">
        <v>24</v>
      </c>
      <c r="K17" t="s">
        <v>34</v>
      </c>
      <c r="L17">
        <f>L8-L11-L14</f>
        <v>0.125</v>
      </c>
      <c r="M17">
        <f>M8-M11-M14</f>
        <v>0.17500000000001137</v>
      </c>
      <c r="O17" t="s">
        <v>35</v>
      </c>
      <c r="P17">
        <f>L17*M18-M17*L18</f>
        <v>-3.4104663537704027E-15</v>
      </c>
    </row>
    <row r="18" spans="10:16" x14ac:dyDescent="0.25">
      <c r="L18">
        <f>L9-L12-L15</f>
        <v>0.17500000000001137</v>
      </c>
      <c r="M18">
        <f>M9-M12-M15</f>
        <v>0.24500000000000455</v>
      </c>
    </row>
    <row r="20" spans="10:16" x14ac:dyDescent="0.25">
      <c r="K20" t="s">
        <v>25</v>
      </c>
      <c r="L20">
        <f>L5-L8</f>
        <v>2</v>
      </c>
      <c r="M20">
        <f>M5-M8</f>
        <v>2</v>
      </c>
      <c r="O20" t="s">
        <v>33</v>
      </c>
      <c r="P20">
        <f>L20*M21-M20*L21</f>
        <v>0</v>
      </c>
    </row>
    <row r="21" spans="10:16" x14ac:dyDescent="0.25">
      <c r="L21">
        <f>L6-L9</f>
        <v>2</v>
      </c>
      <c r="M21">
        <f>M6-M9</f>
        <v>2</v>
      </c>
    </row>
  </sheetData>
  <mergeCells count="10">
    <mergeCell ref="A4:A6"/>
    <mergeCell ref="A7:A9"/>
    <mergeCell ref="J1:M1"/>
    <mergeCell ref="O1:P1"/>
    <mergeCell ref="A1:A3"/>
    <mergeCell ref="B1:B3"/>
    <mergeCell ref="C1:F1"/>
    <mergeCell ref="G1:H2"/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2019-03-11T13:14:21Z</dcterms:created>
  <dcterms:modified xsi:type="dcterms:W3CDTF">2019-03-11T16:16:16Z</dcterms:modified>
</cp:coreProperties>
</file>