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 4\LOG\"/>
    </mc:Choice>
  </mc:AlternateContent>
  <xr:revisionPtr revIDLastSave="0" documentId="13_ncr:1_{90BC3F66-A328-41A4-A982-4A248B5A3A5E}" xr6:coauthVersionLast="47" xr6:coauthVersionMax="47" xr10:uidLastSave="{00000000-0000-0000-0000-000000000000}"/>
  <bookViews>
    <workbookView xWindow="-108" yWindow="-108" windowWidth="23256" windowHeight="12720" xr2:uid="{C5C45165-E947-4115-9DBC-4238DE6295DC}"/>
  </bookViews>
  <sheets>
    <sheet name="Foai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J20" i="1"/>
  <c r="G27" i="1"/>
  <c r="P23" i="1"/>
  <c r="P24" i="1"/>
  <c r="O23" i="1"/>
  <c r="O24" i="1"/>
  <c r="N23" i="1"/>
  <c r="N24" i="1"/>
  <c r="P22" i="1"/>
  <c r="O22" i="1"/>
  <c r="O21" i="1"/>
  <c r="N22" i="1"/>
  <c r="P21" i="1"/>
  <c r="N21" i="1"/>
  <c r="F18" i="1"/>
  <c r="F17" i="1"/>
  <c r="D2" i="1"/>
  <c r="C5" i="1"/>
  <c r="C6" i="1"/>
  <c r="C7" i="1"/>
  <c r="C8" i="1"/>
  <c r="D8" i="1" s="1"/>
  <c r="C9" i="1"/>
  <c r="D5" i="1"/>
  <c r="D6" i="1"/>
  <c r="D7" i="1"/>
  <c r="D9" i="1"/>
  <c r="F16" i="1"/>
  <c r="C10" i="1" s="1"/>
  <c r="D10" i="1" s="1"/>
  <c r="C2" i="1" l="1"/>
  <c r="C4" i="1"/>
  <c r="D4" i="1" s="1"/>
  <c r="C11" i="1"/>
  <c r="D11" i="1" s="1"/>
  <c r="C3" i="1"/>
  <c r="D3" i="1" l="1"/>
  <c r="H3" i="1" s="1"/>
  <c r="H4" i="1" s="1"/>
  <c r="F19" i="1" s="1"/>
  <c r="F20" i="1" s="1"/>
</calcChain>
</file>

<file path=xl/sharedStrings.xml><?xml version="1.0" encoding="utf-8"?>
<sst xmlns="http://schemas.openxmlformats.org/spreadsheetml/2006/main" count="24" uniqueCount="23">
  <si>
    <t>1. Consumul mediu zilnic</t>
  </si>
  <si>
    <t>N</t>
  </si>
  <si>
    <t>Xi</t>
  </si>
  <si>
    <t>Xi-Xm</t>
  </si>
  <si>
    <t>(Xi-Xm)2</t>
  </si>
  <si>
    <t>sum(xi-xm)2</t>
  </si>
  <si>
    <t>sum(xi-xm)2/(N-1)</t>
  </si>
  <si>
    <t>timp de aproviz</t>
  </si>
  <si>
    <t>z</t>
  </si>
  <si>
    <t>https://www.socscistatistics.com/tests/ztest/zscorecalculator.aspx</t>
  </si>
  <si>
    <t>2. Marimea stocului de siguranta</t>
  </si>
  <si>
    <t>3. Pragul de declansare al comenzii</t>
  </si>
  <si>
    <t>abaterea standard</t>
  </si>
  <si>
    <t>abaterea standard timp de aproviz</t>
  </si>
  <si>
    <t>ab st</t>
  </si>
  <si>
    <t>TA</t>
  </si>
  <si>
    <t>q</t>
  </si>
  <si>
    <t>ab st TA</t>
  </si>
  <si>
    <t>m ss</t>
  </si>
  <si>
    <t>cerere</t>
  </si>
  <si>
    <t>[</t>
  </si>
  <si>
    <t>u / palet</t>
  </si>
  <si>
    <t>paleti /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</si>
</sst>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tests/ztest/zscorecalcula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2C3F-6664-4FFA-AAC3-330B48E6F207}">
  <dimension ref="A1:T27"/>
  <sheetViews>
    <sheetView tabSelected="1" workbookViewId="0">
      <selection activeCell="P27" sqref="P27"/>
    </sheetView>
  </sheetViews>
  <sheetFormatPr defaultRowHeight="14.4" x14ac:dyDescent="0.3"/>
  <cols>
    <col min="1" max="1" width="14" customWidth="1"/>
    <col min="7" max="7" width="17.88671875" customWidth="1"/>
    <col min="16" max="16" width="9.554687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</row>
    <row r="2" spans="1:20" x14ac:dyDescent="0.3">
      <c r="A2">
        <v>1</v>
      </c>
      <c r="B2">
        <v>60</v>
      </c>
      <c r="C2">
        <f>B2-$F$16</f>
        <v>-10.5</v>
      </c>
      <c r="D2">
        <f>C2*C2</f>
        <v>110.25</v>
      </c>
    </row>
    <row r="3" spans="1:20" x14ac:dyDescent="0.3">
      <c r="A3">
        <v>2</v>
      </c>
      <c r="B3">
        <v>75</v>
      </c>
      <c r="C3">
        <f t="shared" ref="C3:C11" si="0">B3-$F$16</f>
        <v>4.5</v>
      </c>
      <c r="D3">
        <f t="shared" ref="D3:D11" si="1">C3*C3</f>
        <v>20.25</v>
      </c>
      <c r="G3" t="s">
        <v>5</v>
      </c>
      <c r="H3">
        <f>SUM(D2:D11)</f>
        <v>7122.5</v>
      </c>
    </row>
    <row r="4" spans="1:20" x14ac:dyDescent="0.3">
      <c r="A4">
        <v>3</v>
      </c>
      <c r="B4">
        <v>95</v>
      </c>
      <c r="C4">
        <f t="shared" si="0"/>
        <v>24.5</v>
      </c>
      <c r="D4">
        <f t="shared" si="1"/>
        <v>600.25</v>
      </c>
      <c r="G4" t="s">
        <v>6</v>
      </c>
      <c r="H4">
        <f>H3/(A11-1)</f>
        <v>791.38888888888891</v>
      </c>
    </row>
    <row r="5" spans="1:20" x14ac:dyDescent="0.3">
      <c r="A5">
        <v>4</v>
      </c>
      <c r="B5">
        <v>115</v>
      </c>
      <c r="C5">
        <f t="shared" si="0"/>
        <v>44.5</v>
      </c>
      <c r="D5">
        <f t="shared" si="1"/>
        <v>1980.25</v>
      </c>
    </row>
    <row r="6" spans="1:20" x14ac:dyDescent="0.3">
      <c r="A6">
        <v>5</v>
      </c>
      <c r="B6">
        <v>45</v>
      </c>
      <c r="C6">
        <f t="shared" si="0"/>
        <v>-25.5</v>
      </c>
      <c r="D6">
        <f t="shared" si="1"/>
        <v>650.25</v>
      </c>
    </row>
    <row r="7" spans="1:20" x14ac:dyDescent="0.3">
      <c r="A7">
        <v>6</v>
      </c>
      <c r="B7">
        <v>110</v>
      </c>
      <c r="C7">
        <f t="shared" si="0"/>
        <v>39.5</v>
      </c>
      <c r="D7">
        <f t="shared" si="1"/>
        <v>1560.25</v>
      </c>
    </row>
    <row r="8" spans="1:20" x14ac:dyDescent="0.3">
      <c r="A8">
        <v>7</v>
      </c>
      <c r="B8">
        <v>50</v>
      </c>
      <c r="C8">
        <f t="shared" si="0"/>
        <v>-20.5</v>
      </c>
      <c r="D8">
        <f t="shared" si="1"/>
        <v>420.25</v>
      </c>
    </row>
    <row r="9" spans="1:20" x14ac:dyDescent="0.3">
      <c r="A9">
        <v>8</v>
      </c>
      <c r="B9">
        <v>65</v>
      </c>
      <c r="C9">
        <f t="shared" si="0"/>
        <v>-5.5</v>
      </c>
      <c r="D9">
        <f t="shared" si="1"/>
        <v>30.25</v>
      </c>
    </row>
    <row r="10" spans="1:20" x14ac:dyDescent="0.3">
      <c r="A10">
        <v>9</v>
      </c>
      <c r="B10">
        <v>60</v>
      </c>
      <c r="C10">
        <f t="shared" si="0"/>
        <v>-10.5</v>
      </c>
      <c r="D10">
        <f t="shared" si="1"/>
        <v>110.25</v>
      </c>
    </row>
    <row r="11" spans="1:20" x14ac:dyDescent="0.3">
      <c r="A11">
        <v>10</v>
      </c>
      <c r="B11">
        <v>30</v>
      </c>
      <c r="C11">
        <f t="shared" si="0"/>
        <v>-40.5</v>
      </c>
      <c r="D11">
        <f t="shared" si="1"/>
        <v>1640.25</v>
      </c>
    </row>
    <row r="12" spans="1:20" x14ac:dyDescent="0.3">
      <c r="N12" t="s">
        <v>16</v>
      </c>
      <c r="O12" t="s">
        <v>15</v>
      </c>
      <c r="P12" t="s">
        <v>14</v>
      </c>
    </row>
    <row r="13" spans="1:20" x14ac:dyDescent="0.3">
      <c r="A13" t="s">
        <v>7</v>
      </c>
      <c r="B13">
        <v>14</v>
      </c>
      <c r="N13">
        <v>760</v>
      </c>
      <c r="O13">
        <v>7</v>
      </c>
      <c r="P13">
        <v>5</v>
      </c>
      <c r="S13" t="s">
        <v>8</v>
      </c>
      <c r="T13">
        <v>0.84099999999999997</v>
      </c>
    </row>
    <row r="14" spans="1:20" x14ac:dyDescent="0.3">
      <c r="A14" t="s">
        <v>8</v>
      </c>
      <c r="B14">
        <v>0.84099999999999997</v>
      </c>
      <c r="C14" s="1" t="s">
        <v>9</v>
      </c>
      <c r="N14">
        <v>980</v>
      </c>
      <c r="O14">
        <v>5</v>
      </c>
      <c r="P14">
        <v>3</v>
      </c>
    </row>
    <row r="15" spans="1:20" x14ac:dyDescent="0.3">
      <c r="N15">
        <v>780</v>
      </c>
      <c r="O15">
        <v>12</v>
      </c>
      <c r="P15">
        <v>4</v>
      </c>
    </row>
    <row r="16" spans="1:20" x14ac:dyDescent="0.3">
      <c r="B16" s="2" t="s">
        <v>0</v>
      </c>
      <c r="C16" s="2"/>
      <c r="D16" s="2"/>
      <c r="E16" s="2"/>
      <c r="F16">
        <f>SUM(B2:B11)/A11</f>
        <v>70.5</v>
      </c>
      <c r="N16">
        <v>860</v>
      </c>
      <c r="O16">
        <v>7</v>
      </c>
      <c r="P16">
        <v>4</v>
      </c>
    </row>
    <row r="17" spans="2:20" x14ac:dyDescent="0.3">
      <c r="B17" s="2" t="s">
        <v>12</v>
      </c>
      <c r="C17" s="2"/>
      <c r="D17" s="2"/>
      <c r="E17" s="2"/>
      <c r="F17">
        <f>SQRT(H4)</f>
        <v>28.131635019829346</v>
      </c>
    </row>
    <row r="18" spans="2:20" x14ac:dyDescent="0.3">
      <c r="B18" s="2" t="s">
        <v>13</v>
      </c>
      <c r="C18" s="2"/>
      <c r="D18" s="2"/>
      <c r="E18" s="2"/>
      <c r="F18">
        <f>F17*SQRT(B13)</f>
        <v>105.25893997397297</v>
      </c>
    </row>
    <row r="19" spans="2:20" x14ac:dyDescent="0.3">
      <c r="B19" s="2" t="s">
        <v>10</v>
      </c>
      <c r="C19" s="2"/>
      <c r="D19" s="2"/>
      <c r="E19" s="2"/>
      <c r="F19">
        <f>B14*F18</f>
        <v>88.522768518111263</v>
      </c>
    </row>
    <row r="20" spans="2:20" x14ac:dyDescent="0.3">
      <c r="B20" s="2" t="s">
        <v>11</v>
      </c>
      <c r="C20" s="2"/>
      <c r="D20" s="2"/>
      <c r="E20" s="2"/>
      <c r="F20">
        <f>F16*B13+F19</f>
        <v>1075.5227685181112</v>
      </c>
      <c r="J20">
        <f>29.25+16</f>
        <v>45.25</v>
      </c>
      <c r="N20" t="s">
        <v>17</v>
      </c>
      <c r="O20" t="s">
        <v>18</v>
      </c>
      <c r="P20" t="s">
        <v>19</v>
      </c>
      <c r="S20" t="s">
        <v>21</v>
      </c>
      <c r="T20">
        <v>5</v>
      </c>
    </row>
    <row r="21" spans="2:20" x14ac:dyDescent="0.3">
      <c r="M21">
        <v>1</v>
      </c>
      <c r="N21">
        <f>P13*SQRT(O13)</f>
        <v>13.228756555322953</v>
      </c>
      <c r="O21">
        <f>N21*$T$13</f>
        <v>11.125384263026604</v>
      </c>
      <c r="P21" s="3">
        <f>N13-O21</f>
        <v>748.8746157369734</v>
      </c>
      <c r="S21" t="s">
        <v>22</v>
      </c>
      <c r="T21">
        <v>14</v>
      </c>
    </row>
    <row r="22" spans="2:20" x14ac:dyDescent="0.3">
      <c r="M22">
        <v>2</v>
      </c>
      <c r="N22">
        <f>P14*SQRT(O14)</f>
        <v>6.7082039324993694</v>
      </c>
      <c r="O22">
        <f>N22*$T$13</f>
        <v>5.6415995072319696</v>
      </c>
      <c r="P22">
        <f>N14-O22</f>
        <v>974.35840049276806</v>
      </c>
    </row>
    <row r="23" spans="2:20" x14ac:dyDescent="0.3">
      <c r="M23">
        <v>3</v>
      </c>
      <c r="N23">
        <f t="shared" ref="N23:N24" si="2">P15*SQRT(O15)</f>
        <v>13.856406460551018</v>
      </c>
      <c r="O23">
        <f t="shared" ref="O23:O24" si="3">N23*$T$13</f>
        <v>11.653237833323406</v>
      </c>
      <c r="P23">
        <f t="shared" ref="P23:P24" si="4">N15-O23</f>
        <v>768.34676216667663</v>
      </c>
    </row>
    <row r="24" spans="2:20" x14ac:dyDescent="0.3">
      <c r="M24">
        <v>4</v>
      </c>
      <c r="N24">
        <f t="shared" si="2"/>
        <v>10.583005244258363</v>
      </c>
      <c r="O24">
        <f t="shared" si="3"/>
        <v>8.9003074104212825</v>
      </c>
      <c r="P24">
        <f t="shared" si="4"/>
        <v>851.09969258957869</v>
      </c>
    </row>
    <row r="26" spans="2:20" x14ac:dyDescent="0.3">
      <c r="M26" t="s">
        <v>20</v>
      </c>
      <c r="P26">
        <f>SUM(P21:P24)/(T20*T21)</f>
        <v>47.752563871228524</v>
      </c>
    </row>
    <row r="27" spans="2:20" x14ac:dyDescent="0.3">
      <c r="G27">
        <f>21+14+12+3</f>
        <v>50</v>
      </c>
    </row>
  </sheetData>
  <mergeCells count="5">
    <mergeCell ref="B16:E16"/>
    <mergeCell ref="B17:E17"/>
    <mergeCell ref="B18:E18"/>
    <mergeCell ref="B19:E19"/>
    <mergeCell ref="B20:E20"/>
  </mergeCells>
  <hyperlinks>
    <hyperlink ref="C14" r:id="rId1" xr:uid="{F48A3079-1DD7-414E-A680-C13BFB87E45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2022-12-18T19:07:30Z</dcterms:created>
  <dcterms:modified xsi:type="dcterms:W3CDTF">2023-01-18T22:00:13Z</dcterms:modified>
</cp:coreProperties>
</file>