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2" l="1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2" i="2"/>
  <c r="G2" i="2" s="1"/>
  <c r="D19" i="1"/>
  <c r="G19" i="1" s="1"/>
  <c r="D5" i="1"/>
  <c r="H4" i="1"/>
  <c r="D4" i="1"/>
  <c r="D17" i="1"/>
  <c r="H17" i="1" s="1"/>
  <c r="I17" i="1" s="1"/>
  <c r="G17" i="1"/>
  <c r="D3" i="1" l="1"/>
  <c r="B14" i="1"/>
  <c r="C14" i="1"/>
  <c r="D14" i="1"/>
  <c r="E14" i="1"/>
  <c r="F14" i="1"/>
  <c r="G14" i="1"/>
  <c r="H14" i="1"/>
  <c r="A14" i="1"/>
  <c r="D2" i="1"/>
</calcChain>
</file>

<file path=xl/sharedStrings.xml><?xml version="1.0" encoding="utf-8"?>
<sst xmlns="http://schemas.openxmlformats.org/spreadsheetml/2006/main" count="49" uniqueCount="39">
  <si>
    <t xml:space="preserve">thong thap - chan cao </t>
  </si>
  <si>
    <t>R(ôm)</t>
  </si>
  <si>
    <t>thong cao - chan thap</t>
  </si>
  <si>
    <t>Mạch lọc RC</t>
  </si>
  <si>
    <t>F(Hz)</t>
  </si>
  <si>
    <t>C (uF)</t>
  </si>
  <si>
    <t>0.1k</t>
  </si>
  <si>
    <t>1k</t>
  </si>
  <si>
    <t>5k</t>
  </si>
  <si>
    <t>20k</t>
  </si>
  <si>
    <t>15k</t>
  </si>
  <si>
    <t>17k</t>
  </si>
  <si>
    <t>12k</t>
  </si>
  <si>
    <t>10k méo</t>
  </si>
  <si>
    <t>Khuech dai - chan thap</t>
  </si>
  <si>
    <t>R2(ôm)</t>
  </si>
  <si>
    <t xml:space="preserve">G </t>
  </si>
  <si>
    <t>Gf</t>
  </si>
  <si>
    <t>Zc</t>
  </si>
  <si>
    <t>R1</t>
  </si>
  <si>
    <t>R2</t>
  </si>
  <si>
    <t>G</t>
  </si>
  <si>
    <t>f</t>
  </si>
  <si>
    <t>C(uF)</t>
  </si>
  <si>
    <t>Rf</t>
  </si>
  <si>
    <t>Loc ngo ra loa</t>
  </si>
  <si>
    <t>Rloa</t>
  </si>
  <si>
    <t>khuech dai - chan thap</t>
  </si>
  <si>
    <t>R</t>
  </si>
  <si>
    <t>Zloc</t>
  </si>
  <si>
    <t>Iloc/Iloa</t>
  </si>
  <si>
    <t>22nF</t>
  </si>
  <si>
    <t>thong cao</t>
  </si>
  <si>
    <t>thong thap</t>
  </si>
  <si>
    <t>45000ohm</t>
  </si>
  <si>
    <t>33pF</t>
  </si>
  <si>
    <t>chăn 44k</t>
  </si>
  <si>
    <t>chặn 3.3k</t>
  </si>
  <si>
    <t>4700ohm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</si>
</sst>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E3" sqref="E3"/>
    </sheetView>
  </sheetViews>
  <sheetFormatPr defaultRowHeight="15" x14ac:dyDescent="0.25"/>
  <cols>
    <col min="1" max="1" width="11.5703125" customWidth="1"/>
    <col min="4" max="4" width="12" bestFit="1" customWidth="1"/>
    <col min="6" max="6" width="10" bestFit="1" customWidth="1"/>
  </cols>
  <sheetData>
    <row r="1" spans="1:14" x14ac:dyDescent="0.25">
      <c r="A1" s="2" t="s">
        <v>3</v>
      </c>
      <c r="B1" s="2"/>
      <c r="C1" s="2"/>
      <c r="D1" t="s">
        <v>4</v>
      </c>
      <c r="E1" t="s">
        <v>1</v>
      </c>
      <c r="F1" t="s">
        <v>5</v>
      </c>
      <c r="G1" t="s">
        <v>15</v>
      </c>
      <c r="H1" t="s">
        <v>16</v>
      </c>
    </row>
    <row r="2" spans="1:14" x14ac:dyDescent="0.25">
      <c r="A2" s="2" t="s">
        <v>0</v>
      </c>
      <c r="B2" s="2"/>
      <c r="C2" s="2"/>
      <c r="D2">
        <f>((SQRT(2)-1)/(2*PI()*E2*F2*0.000001))</f>
        <v>1997701.0893145818</v>
      </c>
      <c r="E2">
        <v>1000</v>
      </c>
      <c r="F2">
        <v>3.3000000000000003E-5</v>
      </c>
    </row>
    <row r="3" spans="1:14" x14ac:dyDescent="0.25">
      <c r="A3" s="2" t="s">
        <v>2</v>
      </c>
      <c r="B3" s="2"/>
      <c r="C3" s="2"/>
      <c r="D3">
        <f>1/((SQRT(2)-1)*2*PI()*E3*F3*0.000001)</f>
        <v>3715.9963455625902</v>
      </c>
      <c r="E3">
        <v>4700</v>
      </c>
      <c r="F3">
        <v>2.1999999999999999E-2</v>
      </c>
    </row>
    <row r="4" spans="1:14" x14ac:dyDescent="0.25">
      <c r="A4" s="2" t="s">
        <v>14</v>
      </c>
      <c r="B4" s="2"/>
      <c r="C4" s="2"/>
      <c r="D4">
        <f>1000000*(0.7*G4-0.3*E4)/(0.6*PI()*F4*E4*(E4+G4))</f>
        <v>83.543826726495823</v>
      </c>
      <c r="E4">
        <v>3300</v>
      </c>
      <c r="F4">
        <v>1</v>
      </c>
      <c r="G4">
        <v>15000</v>
      </c>
      <c r="H4">
        <f>(G4+E4)/E4</f>
        <v>5.5454545454545459</v>
      </c>
    </row>
    <row r="5" spans="1:14" x14ac:dyDescent="0.25">
      <c r="A5" s="2" t="s">
        <v>25</v>
      </c>
      <c r="B5" s="2"/>
      <c r="C5" s="2"/>
      <c r="D5">
        <f>1/(2*PI()*F5*(G5-E5)*0.000001)</f>
        <v>62907.092131183927</v>
      </c>
      <c r="E5">
        <v>4.7</v>
      </c>
      <c r="F5">
        <v>0.1</v>
      </c>
      <c r="G5">
        <v>30</v>
      </c>
    </row>
    <row r="7" spans="1:14" x14ac:dyDescent="0.25">
      <c r="K7" t="s">
        <v>36</v>
      </c>
      <c r="L7" t="s">
        <v>34</v>
      </c>
      <c r="M7" t="s">
        <v>35</v>
      </c>
      <c r="N7" t="s">
        <v>33</v>
      </c>
    </row>
    <row r="8" spans="1:14" x14ac:dyDescent="0.25">
      <c r="K8" t="s">
        <v>37</v>
      </c>
      <c r="L8" t="s">
        <v>38</v>
      </c>
      <c r="M8" t="s">
        <v>31</v>
      </c>
      <c r="N8" t="s">
        <v>32</v>
      </c>
    </row>
    <row r="12" spans="1:14" x14ac:dyDescent="0.25">
      <c r="A12" t="s">
        <v>6</v>
      </c>
      <c r="B12" t="s">
        <v>7</v>
      </c>
      <c r="C12" t="s">
        <v>8</v>
      </c>
      <c r="D12" t="s">
        <v>13</v>
      </c>
      <c r="E12" t="s">
        <v>12</v>
      </c>
      <c r="F12" t="s">
        <v>10</v>
      </c>
      <c r="G12" t="s">
        <v>11</v>
      </c>
      <c r="H12" t="s">
        <v>9</v>
      </c>
    </row>
    <row r="13" spans="1:14" x14ac:dyDescent="0.25">
      <c r="A13">
        <v>24</v>
      </c>
      <c r="B13">
        <v>83</v>
      </c>
      <c r="C13">
        <v>87</v>
      </c>
      <c r="D13">
        <v>87</v>
      </c>
      <c r="E13">
        <v>70</v>
      </c>
      <c r="F13">
        <v>57</v>
      </c>
      <c r="G13">
        <v>48</v>
      </c>
      <c r="H13">
        <v>40</v>
      </c>
    </row>
    <row r="14" spans="1:14" x14ac:dyDescent="0.25">
      <c r="A14">
        <f t="shared" ref="A14:H14" si="0">A13*$A$15</f>
        <v>16.799999999999997</v>
      </c>
      <c r="B14">
        <f t="shared" si="0"/>
        <v>58.099999999999994</v>
      </c>
      <c r="C14">
        <f t="shared" si="0"/>
        <v>60.9</v>
      </c>
      <c r="D14">
        <f t="shared" si="0"/>
        <v>60.9</v>
      </c>
      <c r="E14">
        <f t="shared" si="0"/>
        <v>49</v>
      </c>
      <c r="F14">
        <f t="shared" si="0"/>
        <v>39.9</v>
      </c>
      <c r="G14">
        <f t="shared" si="0"/>
        <v>33.599999999999994</v>
      </c>
      <c r="H14">
        <f t="shared" si="0"/>
        <v>28</v>
      </c>
    </row>
    <row r="15" spans="1:14" x14ac:dyDescent="0.25">
      <c r="A15">
        <v>0.7</v>
      </c>
    </row>
    <row r="16" spans="1:14" x14ac:dyDescent="0.25">
      <c r="A16" s="1" t="s">
        <v>27</v>
      </c>
      <c r="B16" t="s">
        <v>22</v>
      </c>
      <c r="C16" t="s">
        <v>23</v>
      </c>
      <c r="D16" t="s">
        <v>18</v>
      </c>
      <c r="E16" t="s">
        <v>19</v>
      </c>
      <c r="F16" t="s">
        <v>20</v>
      </c>
      <c r="G16" t="s">
        <v>21</v>
      </c>
      <c r="H16" t="s">
        <v>17</v>
      </c>
      <c r="I16" t="s">
        <v>24</v>
      </c>
    </row>
    <row r="17" spans="1:9" x14ac:dyDescent="0.25">
      <c r="A17" s="1"/>
      <c r="B17">
        <v>50</v>
      </c>
      <c r="C17">
        <v>10</v>
      </c>
      <c r="D17">
        <f>1/(2*PI()*C17*B17*0.000001)</f>
        <v>318.3098861837907</v>
      </c>
      <c r="E17">
        <v>470</v>
      </c>
      <c r="F17">
        <v>15000</v>
      </c>
      <c r="G17">
        <f>(E17+F17)/E17</f>
        <v>32.914893617021278</v>
      </c>
      <c r="H17">
        <f>(E17+F17+D17)/(D17+E17)</f>
        <v>20.028050089051934</v>
      </c>
      <c r="I17">
        <f>H17/G17</f>
        <v>0.60847986695891454</v>
      </c>
    </row>
    <row r="18" spans="1:9" x14ac:dyDescent="0.25">
      <c r="A18" s="1" t="s">
        <v>25</v>
      </c>
      <c r="B18" t="s">
        <v>28</v>
      </c>
      <c r="C18" t="s">
        <v>23</v>
      </c>
      <c r="D18" t="s">
        <v>29</v>
      </c>
      <c r="E18" t="s">
        <v>22</v>
      </c>
      <c r="F18" t="s">
        <v>26</v>
      </c>
      <c r="G18" t="s">
        <v>30</v>
      </c>
    </row>
    <row r="19" spans="1:9" x14ac:dyDescent="0.25">
      <c r="A19" s="1"/>
      <c r="B19">
        <v>4.7</v>
      </c>
      <c r="C19">
        <v>4.7E-2</v>
      </c>
      <c r="D19">
        <f>(B19+(1/(2*PI()*E19*C19*0.000001)))</f>
        <v>3390.975384933944</v>
      </c>
      <c r="E19">
        <v>1000</v>
      </c>
      <c r="F19">
        <v>30</v>
      </c>
      <c r="G19">
        <f>F19/D19</f>
        <v>8.8470120229387616E-3</v>
      </c>
    </row>
  </sheetData>
  <mergeCells count="7">
    <mergeCell ref="A16:A17"/>
    <mergeCell ref="A18:A19"/>
    <mergeCell ref="A2:C2"/>
    <mergeCell ref="A1:C1"/>
    <mergeCell ref="A3:C3"/>
    <mergeCell ref="A4:C4"/>
    <mergeCell ref="A5:C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" sqref="C2"/>
    </sheetView>
  </sheetViews>
  <sheetFormatPr defaultRowHeight="15" x14ac:dyDescent="0.25"/>
  <sheetData>
    <row r="1" spans="1:7" x14ac:dyDescent="0.25">
      <c r="A1" s="1" t="s">
        <v>25</v>
      </c>
      <c r="B1" t="s">
        <v>28</v>
      </c>
      <c r="C1" t="s">
        <v>23</v>
      </c>
      <c r="D1" t="s">
        <v>29</v>
      </c>
      <c r="E1" t="s">
        <v>22</v>
      </c>
      <c r="F1" t="s">
        <v>26</v>
      </c>
      <c r="G1" t="s">
        <v>30</v>
      </c>
    </row>
    <row r="2" spans="1:7" x14ac:dyDescent="0.25">
      <c r="A2" s="1"/>
      <c r="B2">
        <v>4.7</v>
      </c>
      <c r="C2">
        <v>2.3E-2</v>
      </c>
      <c r="D2">
        <f>(B2+(1/(2*PI()*E2*C2*0.000001)))</f>
        <v>6924.4801344302323</v>
      </c>
      <c r="E2">
        <v>1000</v>
      </c>
      <c r="F2">
        <v>30</v>
      </c>
      <c r="G2">
        <f>F2/D2</f>
        <v>4.3324552049521471E-3</v>
      </c>
    </row>
    <row r="3" spans="1:7" x14ac:dyDescent="0.25">
      <c r="B3">
        <v>4.7</v>
      </c>
      <c r="C3">
        <v>2.3E-2</v>
      </c>
      <c r="D3">
        <f t="shared" ref="D3:D14" si="0">(B3+(1/(2*PI()*E3*C3*0.000001)))</f>
        <v>1388.6560268860464</v>
      </c>
      <c r="E3">
        <v>5000</v>
      </c>
      <c r="F3">
        <v>30</v>
      </c>
      <c r="G3">
        <f t="shared" ref="G3:G14" si="1">F3/D3</f>
        <v>2.1603622077147985E-2</v>
      </c>
    </row>
    <row r="4" spans="1:7" x14ac:dyDescent="0.25">
      <c r="B4">
        <v>4.7</v>
      </c>
      <c r="C4">
        <v>2.3E-2</v>
      </c>
      <c r="D4">
        <f t="shared" si="0"/>
        <v>696.67801344302325</v>
      </c>
      <c r="E4">
        <v>10000</v>
      </c>
      <c r="F4">
        <v>30</v>
      </c>
      <c r="G4">
        <f t="shared" si="1"/>
        <v>4.3061499604011122E-2</v>
      </c>
    </row>
    <row r="5" spans="1:7" x14ac:dyDescent="0.25">
      <c r="B5">
        <v>4.7</v>
      </c>
      <c r="C5">
        <v>2.3E-2</v>
      </c>
      <c r="D5">
        <f t="shared" si="0"/>
        <v>466.0186756286821</v>
      </c>
      <c r="E5">
        <v>15000</v>
      </c>
      <c r="F5">
        <v>30</v>
      </c>
      <c r="G5">
        <f t="shared" si="1"/>
        <v>6.4375102477445836E-2</v>
      </c>
    </row>
    <row r="6" spans="1:7" x14ac:dyDescent="0.25">
      <c r="B6">
        <v>4.7</v>
      </c>
      <c r="C6">
        <v>2.3E-2</v>
      </c>
      <c r="D6">
        <f t="shared" si="0"/>
        <v>350.68900672151159</v>
      </c>
      <c r="E6">
        <v>20000</v>
      </c>
      <c r="F6">
        <v>30</v>
      </c>
      <c r="G6">
        <f t="shared" si="1"/>
        <v>8.5545880894474513E-2</v>
      </c>
    </row>
    <row r="7" spans="1:7" x14ac:dyDescent="0.25">
      <c r="B7">
        <v>4.7</v>
      </c>
      <c r="C7">
        <v>2.3E-2</v>
      </c>
      <c r="D7">
        <f t="shared" si="0"/>
        <v>281.49120537720933</v>
      </c>
      <c r="E7">
        <v>25000</v>
      </c>
      <c r="F7">
        <v>30</v>
      </c>
      <c r="G7">
        <f t="shared" si="1"/>
        <v>0.10657526568120952</v>
      </c>
    </row>
    <row r="8" spans="1:7" x14ac:dyDescent="0.25">
      <c r="B8">
        <v>4.7</v>
      </c>
      <c r="C8">
        <v>2.3E-2</v>
      </c>
      <c r="D8">
        <f t="shared" si="0"/>
        <v>235.35933781434105</v>
      </c>
      <c r="E8">
        <v>30000</v>
      </c>
      <c r="F8">
        <v>30</v>
      </c>
      <c r="G8">
        <f t="shared" si="1"/>
        <v>0.12746466861520897</v>
      </c>
    </row>
    <row r="9" spans="1:7" x14ac:dyDescent="0.25">
      <c r="B9">
        <v>4.7</v>
      </c>
      <c r="C9">
        <v>2.3E-2</v>
      </c>
      <c r="D9">
        <f t="shared" si="0"/>
        <v>143.09560268860466</v>
      </c>
      <c r="E9">
        <v>50000</v>
      </c>
      <c r="F9">
        <v>30</v>
      </c>
      <c r="G9">
        <f t="shared" si="1"/>
        <v>0.20965004819389207</v>
      </c>
    </row>
    <row r="10" spans="1:7" x14ac:dyDescent="0.25">
      <c r="B10">
        <v>4.7</v>
      </c>
      <c r="C10">
        <v>2.3E-2</v>
      </c>
      <c r="D10">
        <f t="shared" si="0"/>
        <v>103.5540019204319</v>
      </c>
      <c r="E10">
        <v>70000</v>
      </c>
      <c r="F10">
        <v>30</v>
      </c>
      <c r="G10">
        <f t="shared" si="1"/>
        <v>0.28970391721848848</v>
      </c>
    </row>
    <row r="11" spans="1:7" x14ac:dyDescent="0.25">
      <c r="B11">
        <v>4.7</v>
      </c>
      <c r="C11">
        <v>2.3E-2</v>
      </c>
      <c r="D11">
        <f t="shared" si="0"/>
        <v>81.586445938113698</v>
      </c>
      <c r="E11">
        <v>90000</v>
      </c>
      <c r="F11">
        <v>30</v>
      </c>
      <c r="G11">
        <f t="shared" si="1"/>
        <v>0.36770813650537121</v>
      </c>
    </row>
    <row r="12" spans="1:7" x14ac:dyDescent="0.25">
      <c r="B12">
        <v>4.7</v>
      </c>
      <c r="C12">
        <v>2.3E-2</v>
      </c>
      <c r="D12">
        <f t="shared" si="0"/>
        <v>67.607092131183933</v>
      </c>
      <c r="E12">
        <v>110000</v>
      </c>
      <c r="F12">
        <v>30</v>
      </c>
      <c r="G12">
        <f t="shared" si="1"/>
        <v>0.44374042802770436</v>
      </c>
    </row>
    <row r="13" spans="1:7" x14ac:dyDescent="0.25">
      <c r="B13">
        <v>4.7</v>
      </c>
      <c r="C13">
        <v>2.3E-2</v>
      </c>
      <c r="D13">
        <f t="shared" si="0"/>
        <v>57.929077957155634</v>
      </c>
      <c r="E13">
        <v>130000</v>
      </c>
      <c r="F13">
        <v>30</v>
      </c>
      <c r="G13">
        <f t="shared" si="1"/>
        <v>0.51787463322285243</v>
      </c>
    </row>
    <row r="14" spans="1:7" x14ac:dyDescent="0.25">
      <c r="B14">
        <v>4.7</v>
      </c>
      <c r="C14">
        <v>2.3E-2</v>
      </c>
      <c r="D14">
        <f t="shared" si="0"/>
        <v>50.831867562868219</v>
      </c>
      <c r="E14">
        <v>150000</v>
      </c>
      <c r="F14">
        <v>30</v>
      </c>
      <c r="G14">
        <f t="shared" si="1"/>
        <v>0.59018095219295996</v>
      </c>
    </row>
    <row r="15" spans="1:7" x14ac:dyDescent="0.25">
      <c r="B15">
        <v>4.7</v>
      </c>
      <c r="C15">
        <v>2.3E-2</v>
      </c>
      <c r="D15">
        <f t="shared" ref="D15:D24" si="2">(B15+(1/(2*PI()*E15*C15*0.000001)))</f>
        <v>45.404589026060201</v>
      </c>
      <c r="E15">
        <v>170000</v>
      </c>
      <c r="F15">
        <v>30</v>
      </c>
      <c r="G15">
        <f t="shared" ref="G15:G24" si="3">F15/D15</f>
        <v>0.66072616542749329</v>
      </c>
    </row>
    <row r="16" spans="1:7" x14ac:dyDescent="0.25">
      <c r="B16">
        <v>4.7</v>
      </c>
      <c r="C16">
        <v>2.3E-2</v>
      </c>
      <c r="D16">
        <f t="shared" si="2"/>
        <v>41.119895444369646</v>
      </c>
      <c r="E16">
        <v>190000</v>
      </c>
      <c r="F16">
        <v>30</v>
      </c>
      <c r="G16">
        <f t="shared" si="3"/>
        <v>0.72957383951976362</v>
      </c>
    </row>
    <row r="17" spans="2:7" x14ac:dyDescent="0.25">
      <c r="B17">
        <v>4.7</v>
      </c>
      <c r="C17">
        <v>2.3E-2</v>
      </c>
      <c r="D17">
        <f t="shared" si="2"/>
        <v>37.6513339734773</v>
      </c>
      <c r="E17">
        <v>210000</v>
      </c>
      <c r="F17">
        <v>30</v>
      </c>
      <c r="G17">
        <f t="shared" si="3"/>
        <v>0.79678451820944451</v>
      </c>
    </row>
    <row r="18" spans="2:7" x14ac:dyDescent="0.25">
      <c r="B18">
        <v>4.7</v>
      </c>
      <c r="C18">
        <v>2.3E-2</v>
      </c>
      <c r="D18">
        <f t="shared" si="2"/>
        <v>34.786000584479282</v>
      </c>
      <c r="E18">
        <v>230000</v>
      </c>
      <c r="F18">
        <v>30</v>
      </c>
      <c r="G18">
        <f t="shared" si="3"/>
        <v>0.86241589995790757</v>
      </c>
    </row>
    <row r="19" spans="2:7" x14ac:dyDescent="0.25">
      <c r="B19">
        <v>4.7</v>
      </c>
      <c r="C19">
        <v>2.3E-2</v>
      </c>
      <c r="D19">
        <f t="shared" si="2"/>
        <v>32.379120537720929</v>
      </c>
      <c r="E19">
        <v>250000</v>
      </c>
      <c r="F19">
        <v>30</v>
      </c>
      <c r="G19">
        <f t="shared" si="3"/>
        <v>0.92652300315107972</v>
      </c>
    </row>
    <row r="20" spans="2:7" x14ac:dyDescent="0.25">
      <c r="B20">
        <v>4.7</v>
      </c>
      <c r="C20">
        <v>2.3E-2</v>
      </c>
      <c r="D20">
        <f t="shared" si="2"/>
        <v>30.328815312704563</v>
      </c>
      <c r="E20">
        <v>270000</v>
      </c>
      <c r="F20">
        <v>30</v>
      </c>
      <c r="G20">
        <f t="shared" si="3"/>
        <v>0.98915831992399572</v>
      </c>
    </row>
    <row r="21" spans="2:7" x14ac:dyDescent="0.25">
      <c r="B21">
        <v>4.7</v>
      </c>
      <c r="C21">
        <v>2.3E-2</v>
      </c>
      <c r="D21">
        <f t="shared" si="2"/>
        <v>28.561310808380114</v>
      </c>
      <c r="E21">
        <v>290000</v>
      </c>
      <c r="F21">
        <v>30</v>
      </c>
      <c r="G21">
        <f t="shared" si="3"/>
        <v>1.0503719595109677</v>
      </c>
    </row>
    <row r="22" spans="2:7" x14ac:dyDescent="0.25">
      <c r="B22">
        <v>4.7</v>
      </c>
      <c r="C22">
        <v>2.3E-2</v>
      </c>
      <c r="D22">
        <f t="shared" si="2"/>
        <v>27.021871401387848</v>
      </c>
      <c r="E22">
        <v>310000</v>
      </c>
      <c r="F22">
        <v>30</v>
      </c>
      <c r="G22">
        <f t="shared" si="3"/>
        <v>1.1102117819441326</v>
      </c>
    </row>
    <row r="23" spans="2:7" x14ac:dyDescent="0.25">
      <c r="B23">
        <v>4.7</v>
      </c>
      <c r="C23">
        <v>2.3E-2</v>
      </c>
      <c r="D23">
        <f t="shared" si="2"/>
        <v>25.669030710394647</v>
      </c>
      <c r="E23">
        <v>330000</v>
      </c>
      <c r="F23">
        <v>30</v>
      </c>
      <c r="G23">
        <f t="shared" si="3"/>
        <v>1.1687235228501063</v>
      </c>
    </row>
    <row r="24" spans="2:7" x14ac:dyDescent="0.25">
      <c r="B24">
        <v>4.7</v>
      </c>
      <c r="C24">
        <v>2.3E-2</v>
      </c>
      <c r="D24">
        <f t="shared" si="2"/>
        <v>24.470800384086381</v>
      </c>
      <c r="E24">
        <v>350000</v>
      </c>
      <c r="F24">
        <v>30</v>
      </c>
      <c r="G24">
        <f t="shared" si="3"/>
        <v>1.2259509100286443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2011-02-20T06:25:39Z</dcterms:modified>
</cp:coreProperties>
</file>