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1FECB4AE-BA76-44C1-B524-785A74CCAD84}" xr6:coauthVersionLast="47" xr6:coauthVersionMax="47" xr10:uidLastSave="{00000000-0000-0000-0000-000000000000}"/>
  <bookViews>
    <workbookView xWindow="1116" yWindow="1116" windowWidth="17280" windowHeight="8964" xr2:uid="{1DC44932-2366-41AF-99B7-8F87AA99E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<sst xmlns="http://schemas.openxmlformats.org/spreadsheetml/2006/main" count="78" uniqueCount="21">
  <si>
    <t>Vendor</t>
  </si>
  <si>
    <t>Month</t>
  </si>
  <si>
    <t>Amount</t>
  </si>
  <si>
    <t>Tax</t>
  </si>
  <si>
    <t>Total</t>
  </si>
  <si>
    <t>Alpha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</si>
  <si>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</si>
  <si>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</si>
  <si>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</si>
  <si>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</si>
  <si>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</si>
  <si>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</si>
  <si>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</si>
  <si>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</si>
  <si>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</si>
  <si>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</si>
  <si>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</si>
  <si>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Beta</t>
  </si>
  <si>
    <t>February</t>
  </si>
  <si>
    <t>Gamma</t>
  </si>
  <si>
    <t>Reconcile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</si>
</sst>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Border="1"/>
    <xf numFmtId="0" fontId="0" fillId="0" borderId="0" xfId="1" applyNumberFormat="1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6206-D68D-4A86-8232-34E58E88672C}">
  <dimension ref="A1:F37"/>
  <sheetViews>
    <sheetView tabSelected="1" zoomScale="110" zoomScaleNormal="110" workbookViewId="0">
      <selection activeCell="F37" sqref="F1:F37"/>
    </sheetView>
  </sheetViews>
  <sheetFormatPr defaultRowHeight="14.4" x14ac:dyDescent="0.3"/>
  <cols>
    <col min="1" max="1" width="6.77734375" bestFit="1" customWidth="1"/>
    <col min="2" max="2" width="9.5546875" bestFit="1" customWidth="1"/>
    <col min="3" max="3" width="7.21875" bestFit="1" customWidth="1"/>
    <col min="4" max="4" width="7.77734375" bestFit="1" customWidth="1"/>
    <col min="5" max="5" width="8.77734375" bestFit="1" customWidth="1"/>
    <col min="6" max="6" width="9.777343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</row>
    <row r="2" spans="1:6" x14ac:dyDescent="0.3">
      <c r="A2" s="4" t="s">
        <v>5</v>
      </c>
      <c r="B2" s="2" t="s">
        <v>6</v>
      </c>
      <c r="C2" s="2">
        <v>26226</v>
      </c>
      <c r="D2" s="3">
        <v>5245.2</v>
      </c>
      <c r="E2" s="5">
        <v>31471.200000000001</v>
      </c>
      <c r="F2">
        <f xml:space="preserve"> 31471.2 - 31471.2</f>
        <v>0</v>
      </c>
    </row>
    <row r="3" spans="1:6" x14ac:dyDescent="0.3">
      <c r="A3" s="4" t="s">
        <v>5</v>
      </c>
      <c r="B3" s="2" t="s">
        <v>18</v>
      </c>
      <c r="C3" s="2">
        <v>165446</v>
      </c>
      <c r="D3" s="3">
        <v>33089.199999999997</v>
      </c>
      <c r="E3" s="5">
        <v>198535</v>
      </c>
      <c r="F3">
        <f xml:space="preserve"> 198535 - 198535</f>
        <v>0</v>
      </c>
    </row>
    <row r="4" spans="1:6" x14ac:dyDescent="0.3">
      <c r="A4" s="4" t="s">
        <v>5</v>
      </c>
      <c r="B4" s="2" t="s">
        <v>7</v>
      </c>
      <c r="C4" s="2">
        <v>254487</v>
      </c>
      <c r="D4" s="3">
        <v>50897.4</v>
      </c>
      <c r="E4" s="5">
        <v>305384.59999999998</v>
      </c>
      <c r="F4">
        <f xml:space="preserve"> 305384.6 - 305384.6</f>
        <v>0</v>
      </c>
    </row>
    <row r="5" spans="1:6" x14ac:dyDescent="0.3">
      <c r="A5" s="4" t="s">
        <v>5</v>
      </c>
      <c r="B5" s="2" t="s">
        <v>8</v>
      </c>
      <c r="C5" s="2">
        <v>326122</v>
      </c>
      <c r="D5" s="3">
        <v>65224.4</v>
      </c>
      <c r="E5" s="5">
        <v>391346.8</v>
      </c>
      <c r="F5">
        <f xml:space="preserve"> 391346.8 - 391346.8</f>
        <v>0</v>
      </c>
    </row>
    <row r="6" spans="1:6" x14ac:dyDescent="0.3">
      <c r="A6" s="4" t="s">
        <v>5</v>
      </c>
      <c r="B6" s="2" t="s">
        <v>9</v>
      </c>
      <c r="C6" s="2">
        <v>421004</v>
      </c>
      <c r="D6" s="3">
        <v>84200.8</v>
      </c>
      <c r="E6" s="5">
        <v>505205</v>
      </c>
      <c r="F6">
        <f xml:space="preserve"> 505205 - 505205</f>
        <v>0</v>
      </c>
    </row>
    <row r="7" spans="1:6" x14ac:dyDescent="0.3">
      <c r="A7" s="4" t="s">
        <v>5</v>
      </c>
      <c r="B7" s="2" t="s">
        <v>10</v>
      </c>
      <c r="C7" s="2">
        <v>238370</v>
      </c>
      <c r="D7" s="3">
        <v>47674</v>
      </c>
      <c r="E7" s="5">
        <v>286044</v>
      </c>
      <c r="F7">
        <f xml:space="preserve"> 286044 - 286044</f>
        <v>0</v>
      </c>
    </row>
    <row r="8" spans="1:6" x14ac:dyDescent="0.3">
      <c r="A8" s="4" t="s">
        <v>5</v>
      </c>
      <c r="B8" s="2" t="s">
        <v>11</v>
      </c>
      <c r="C8" s="2">
        <v>326122</v>
      </c>
      <c r="D8" s="3">
        <v>65224.4</v>
      </c>
      <c r="E8">
        <v>391346.8</v>
      </c>
      <c r="F8">
        <f xml:space="preserve"> 391346.8 - 391346.8</f>
        <v>0</v>
      </c>
    </row>
    <row r="9" spans="1:6" x14ac:dyDescent="0.3">
      <c r="A9" s="4" t="s">
        <v>5</v>
      </c>
      <c r="B9" s="2" t="s">
        <v>12</v>
      </c>
      <c r="C9" s="2">
        <v>416895</v>
      </c>
      <c r="D9" s="3">
        <v>83379</v>
      </c>
      <c r="E9">
        <v>500273.2</v>
      </c>
      <c r="F9">
        <f xml:space="preserve"> 500273.2 - 500273.2</f>
        <v>0</v>
      </c>
    </row>
    <row r="10" spans="1:6" x14ac:dyDescent="0.3">
      <c r="A10" s="4" t="s">
        <v>5</v>
      </c>
      <c r="B10" s="2" t="s">
        <v>13</v>
      </c>
      <c r="C10" s="2">
        <v>278644</v>
      </c>
      <c r="D10" s="3">
        <v>55728.800000000003</v>
      </c>
      <c r="E10" s="5">
        <v>334373</v>
      </c>
      <c r="F10">
        <f xml:space="preserve"> 334373 - 334373</f>
        <v>0</v>
      </c>
    </row>
    <row r="11" spans="1:6" x14ac:dyDescent="0.3">
      <c r="A11" s="4" t="s">
        <v>5</v>
      </c>
      <c r="B11" s="2" t="s">
        <v>14</v>
      </c>
      <c r="C11" s="2">
        <v>86148</v>
      </c>
      <c r="D11" s="3">
        <v>17229.599999999999</v>
      </c>
      <c r="E11" s="5">
        <v>103378</v>
      </c>
      <c r="F11">
        <f xml:space="preserve"> 103378 - 103378</f>
        <v>0</v>
      </c>
    </row>
    <row r="12" spans="1:6" x14ac:dyDescent="0.3">
      <c r="A12" s="4" t="s">
        <v>5</v>
      </c>
      <c r="B12" s="2" t="s">
        <v>15</v>
      </c>
      <c r="C12" s="2">
        <v>46479</v>
      </c>
      <c r="D12" s="3">
        <v>9295.7999999999993</v>
      </c>
      <c r="E12" s="5">
        <v>55774.8</v>
      </c>
      <c r="F12">
        <f xml:space="preserve"> 55774.8 - 55774.8</f>
        <v>0</v>
      </c>
    </row>
    <row r="13" spans="1:6" x14ac:dyDescent="0.3">
      <c r="A13" s="4" t="s">
        <v>5</v>
      </c>
      <c r="B13" s="2" t="s">
        <v>16</v>
      </c>
      <c r="C13" s="2">
        <v>280083</v>
      </c>
      <c r="D13" s="3">
        <v>56016.6</v>
      </c>
      <c r="E13" s="5">
        <v>336100</v>
      </c>
      <c r="F13">
        <f xml:space="preserve"> 336100 - 336100</f>
        <v>0</v>
      </c>
    </row>
    <row r="14" spans="1:6" x14ac:dyDescent="0.3">
      <c r="A14" s="1" t="s">
        <v>17</v>
      </c>
      <c r="B14" s="2" t="s">
        <v>6</v>
      </c>
      <c r="C14">
        <v>220806</v>
      </c>
      <c r="D14" s="5">
        <v>44161.2</v>
      </c>
      <c r="E14">
        <v>264967</v>
      </c>
      <c r="F14">
        <f xml:space="preserve"> 264967 - 264967</f>
        <v>0</v>
      </c>
    </row>
    <row r="15" spans="1:6" x14ac:dyDescent="0.3">
      <c r="A15" s="1" t="s">
        <v>17</v>
      </c>
      <c r="B15" s="2" t="s">
        <v>18</v>
      </c>
      <c r="C15">
        <v>301117</v>
      </c>
      <c r="D15" s="5">
        <v>60223.4</v>
      </c>
      <c r="E15" s="5">
        <v>361340.2</v>
      </c>
      <c r="F15">
        <f xml:space="preserve"> 361340.2 - 361340.2</f>
        <v>0</v>
      </c>
    </row>
    <row r="16" spans="1:6" x14ac:dyDescent="0.3">
      <c r="A16" s="1" t="s">
        <v>17</v>
      </c>
      <c r="B16" s="2" t="s">
        <v>7</v>
      </c>
      <c r="C16">
        <v>329522</v>
      </c>
      <c r="D16" s="5">
        <v>65904.399999999994</v>
      </c>
      <c r="E16" s="5">
        <v>395426.4</v>
      </c>
      <c r="F16">
        <f xml:space="preserve"> 395426.4 - 395426.4</f>
        <v>0</v>
      </c>
    </row>
    <row r="17" spans="1:6" x14ac:dyDescent="0.3">
      <c r="A17" s="1" t="s">
        <v>17</v>
      </c>
      <c r="B17" s="2" t="s">
        <v>8</v>
      </c>
      <c r="C17">
        <v>300063</v>
      </c>
      <c r="D17" s="5">
        <v>60012.6</v>
      </c>
      <c r="E17" s="5">
        <v>360075.6</v>
      </c>
      <c r="F17">
        <f xml:space="preserve"> 360075.6 - 360075.6</f>
        <v>0</v>
      </c>
    </row>
    <row r="18" spans="1:6" x14ac:dyDescent="0.3">
      <c r="A18" s="1" t="s">
        <v>17</v>
      </c>
      <c r="B18" s="2" t="s">
        <v>9</v>
      </c>
      <c r="C18">
        <v>168085</v>
      </c>
      <c r="D18" s="5">
        <v>33617</v>
      </c>
      <c r="E18" s="5">
        <v>201702</v>
      </c>
      <c r="F18">
        <f xml:space="preserve"> 201702 - 201702</f>
        <v>0</v>
      </c>
    </row>
    <row r="19" spans="1:6" x14ac:dyDescent="0.3">
      <c r="A19" s="1" t="s">
        <v>17</v>
      </c>
      <c r="B19" s="2" t="s">
        <v>10</v>
      </c>
      <c r="C19">
        <v>168085</v>
      </c>
      <c r="D19" s="5">
        <v>33617</v>
      </c>
      <c r="E19" s="5">
        <v>201702</v>
      </c>
      <c r="F19">
        <f xml:space="preserve"> 201702 - 201702</f>
        <v>0</v>
      </c>
    </row>
    <row r="20" spans="1:6" x14ac:dyDescent="0.3">
      <c r="A20" s="1" t="s">
        <v>17</v>
      </c>
      <c r="B20" s="2" t="s">
        <v>11</v>
      </c>
      <c r="C20">
        <v>646795</v>
      </c>
      <c r="D20" s="5">
        <v>129359</v>
      </c>
      <c r="E20" s="5">
        <v>776154</v>
      </c>
      <c r="F20">
        <f xml:space="preserve"> 776154 - 776154</f>
        <v>0</v>
      </c>
    </row>
    <row r="21" spans="1:6" x14ac:dyDescent="0.3">
      <c r="A21" s="1" t="s">
        <v>17</v>
      </c>
      <c r="B21" s="2" t="s">
        <v>12</v>
      </c>
      <c r="C21">
        <v>64696</v>
      </c>
      <c r="D21" s="5">
        <v>12939.2</v>
      </c>
      <c r="E21">
        <v>77635.199999999997</v>
      </c>
      <c r="F21">
        <f xml:space="preserve"> 77635.2 - 77635.2</f>
        <v>0</v>
      </c>
    </row>
    <row r="22" spans="1:6" x14ac:dyDescent="0.3">
      <c r="A22" s="1" t="s">
        <v>17</v>
      </c>
      <c r="B22" s="2" t="s">
        <v>13</v>
      </c>
      <c r="C22">
        <v>72422</v>
      </c>
      <c r="D22" s="5">
        <v>14484.4</v>
      </c>
      <c r="E22" s="5">
        <v>86906.4</v>
      </c>
      <c r="F22">
        <f xml:space="preserve"> 86906.4 - 86906.4</f>
        <v>0</v>
      </c>
    </row>
    <row r="23" spans="1:6" x14ac:dyDescent="0.3">
      <c r="A23" s="1" t="s">
        <v>17</v>
      </c>
      <c r="B23" s="2" t="s">
        <v>14</v>
      </c>
      <c r="C23">
        <v>195220</v>
      </c>
      <c r="D23" s="5">
        <v>39044</v>
      </c>
      <c r="E23" s="5">
        <v>234264</v>
      </c>
      <c r="F23">
        <f xml:space="preserve"> 234264 - 234264</f>
        <v>0</v>
      </c>
    </row>
    <row r="24" spans="1:6" x14ac:dyDescent="0.3">
      <c r="A24" s="1" t="s">
        <v>17</v>
      </c>
      <c r="B24" s="2" t="s">
        <v>15</v>
      </c>
      <c r="C24">
        <v>58938</v>
      </c>
      <c r="D24" s="5">
        <v>11787.6</v>
      </c>
      <c r="E24" s="5">
        <v>70725.600000000006</v>
      </c>
      <c r="F24">
        <f xml:space="preserve"> 70725.6 - 70725.6</f>
        <v>0</v>
      </c>
    </row>
    <row r="25" spans="1:6" x14ac:dyDescent="0.3">
      <c r="A25" s="1" t="s">
        <v>17</v>
      </c>
      <c r="B25" s="2" t="s">
        <v>16</v>
      </c>
      <c r="C25">
        <v>198288</v>
      </c>
      <c r="D25" s="5">
        <v>39657.599999999999</v>
      </c>
      <c r="E25" s="5">
        <v>237946</v>
      </c>
      <c r="F25">
        <f xml:space="preserve"> 237946 - 237946</f>
        <v>0</v>
      </c>
    </row>
    <row r="26" spans="1:6" x14ac:dyDescent="0.3">
      <c r="A26" s="1" t="s">
        <v>19</v>
      </c>
      <c r="B26" s="2" t="s">
        <v>6</v>
      </c>
      <c r="C26">
        <v>361707</v>
      </c>
      <c r="D26" s="5">
        <v>72341.399999999994</v>
      </c>
      <c r="E26" s="5">
        <v>434049</v>
      </c>
      <c r="F26">
        <f xml:space="preserve"> 434049 - 434049</f>
        <v>0</v>
      </c>
    </row>
    <row r="27" spans="1:6" x14ac:dyDescent="0.3">
      <c r="A27" s="1" t="s">
        <v>19</v>
      </c>
      <c r="B27" s="2" t="s">
        <v>18</v>
      </c>
      <c r="C27">
        <v>189944</v>
      </c>
      <c r="D27" s="5">
        <v>37988.800000000003</v>
      </c>
      <c r="E27" s="5">
        <v>227933</v>
      </c>
      <c r="F27">
        <f xml:space="preserve"> 227933 - 227933</f>
        <v>0</v>
      </c>
    </row>
    <row r="28" spans="1:6" x14ac:dyDescent="0.3">
      <c r="A28" s="1" t="s">
        <v>19</v>
      </c>
      <c r="B28" s="2" t="s">
        <v>7</v>
      </c>
      <c r="C28">
        <v>33726</v>
      </c>
      <c r="D28" s="5">
        <v>6745.2</v>
      </c>
      <c r="E28" s="5">
        <v>40471.199999999997</v>
      </c>
      <c r="F28">
        <f xml:space="preserve"> 40471.2 - 40471.2</f>
        <v>0</v>
      </c>
    </row>
    <row r="29" spans="1:6" x14ac:dyDescent="0.3">
      <c r="A29" s="1" t="s">
        <v>19</v>
      </c>
      <c r="B29" s="2" t="s">
        <v>8</v>
      </c>
      <c r="C29">
        <v>134710</v>
      </c>
      <c r="D29" s="5">
        <v>26942</v>
      </c>
      <c r="E29">
        <v>161652</v>
      </c>
      <c r="F29">
        <f xml:space="preserve"> 161652 - 161652</f>
        <v>0</v>
      </c>
    </row>
    <row r="30" spans="1:6" x14ac:dyDescent="0.3">
      <c r="A30" s="1" t="s">
        <v>19</v>
      </c>
      <c r="B30" s="2" t="s">
        <v>9</v>
      </c>
      <c r="C30">
        <v>476229</v>
      </c>
      <c r="D30" s="5">
        <v>95245.8</v>
      </c>
      <c r="E30" s="5">
        <v>571475</v>
      </c>
      <c r="F30">
        <f xml:space="preserve"> 571475 - 571475</f>
        <v>0</v>
      </c>
    </row>
    <row r="31" spans="1:6" x14ac:dyDescent="0.3">
      <c r="A31" s="1" t="s">
        <v>19</v>
      </c>
      <c r="B31" s="2" t="s">
        <v>10</v>
      </c>
      <c r="C31">
        <v>427393</v>
      </c>
      <c r="D31" s="5">
        <v>85478.6</v>
      </c>
      <c r="E31" s="5">
        <v>512871</v>
      </c>
      <c r="F31">
        <f xml:space="preserve"> 512871 - 512871</f>
        <v>0</v>
      </c>
    </row>
    <row r="32" spans="1:6" x14ac:dyDescent="0.3">
      <c r="A32" s="1" t="s">
        <v>19</v>
      </c>
      <c r="B32" s="2" t="s">
        <v>11</v>
      </c>
      <c r="C32">
        <v>427393</v>
      </c>
      <c r="D32" s="5">
        <v>85478.6</v>
      </c>
      <c r="E32" s="5">
        <v>512871</v>
      </c>
      <c r="F32">
        <f xml:space="preserve"> 512871 - 512871</f>
        <v>0</v>
      </c>
    </row>
    <row r="33" spans="1:6" x14ac:dyDescent="0.3">
      <c r="A33" s="1" t="s">
        <v>19</v>
      </c>
      <c r="B33" s="2" t="s">
        <v>12</v>
      </c>
      <c r="C33">
        <v>40721</v>
      </c>
      <c r="D33" s="5">
        <v>8144.2</v>
      </c>
      <c r="E33" s="5">
        <v>48865.2</v>
      </c>
      <c r="F33">
        <f xml:space="preserve"> 48865.2 - 48865.2</f>
        <v>0</v>
      </c>
    </row>
    <row r="34" spans="1:6" x14ac:dyDescent="0.3">
      <c r="A34" s="1" t="s">
        <v>19</v>
      </c>
      <c r="B34" s="2" t="s">
        <v>13</v>
      </c>
      <c r="C34">
        <v>279135</v>
      </c>
      <c r="D34" s="5">
        <v>55827</v>
      </c>
      <c r="E34">
        <v>334962</v>
      </c>
      <c r="F34">
        <f xml:space="preserve"> 334962 - 334962</f>
        <v>0</v>
      </c>
    </row>
    <row r="35" spans="1:6" x14ac:dyDescent="0.3">
      <c r="A35" s="1" t="s">
        <v>19</v>
      </c>
      <c r="B35" s="2" t="s">
        <v>14</v>
      </c>
      <c r="C35">
        <v>256326</v>
      </c>
      <c r="D35" s="5">
        <v>51265.2</v>
      </c>
      <c r="E35" s="5">
        <v>307591</v>
      </c>
      <c r="F35">
        <f xml:space="preserve"> 307591 - 307591</f>
        <v>0</v>
      </c>
    </row>
    <row r="36" spans="1:6" x14ac:dyDescent="0.3">
      <c r="A36" s="1" t="s">
        <v>19</v>
      </c>
      <c r="B36" s="2" t="s">
        <v>15</v>
      </c>
      <c r="C36">
        <v>307784</v>
      </c>
      <c r="D36" s="5">
        <v>61556.800000000003</v>
      </c>
      <c r="E36" s="5">
        <v>369340.4</v>
      </c>
      <c r="F36">
        <f xml:space="preserve"> 369340.4 - 369340.4</f>
        <v>0</v>
      </c>
    </row>
    <row r="37" spans="1:6" x14ac:dyDescent="0.3">
      <c r="A37" s="1" t="s">
        <v>19</v>
      </c>
      <c r="B37" s="2" t="s">
        <v>16</v>
      </c>
      <c r="C37">
        <v>72259</v>
      </c>
      <c r="D37" s="5">
        <v>14451.8</v>
      </c>
      <c r="E37">
        <v>86710.8</v>
      </c>
      <c r="F37">
        <f xml:space="preserve"> 86710.8 - 86710.8</f>
        <v>0</v>
      </c>
    </row>
  </sheetData>
  <phoneticPr fontId="2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ashwinkc</dc:creator>
  <cp:lastModifiedBy>user</cp:lastModifiedBy>
  <dcterms:created xsi:type="dcterms:W3CDTF">2020-06-25T04:06:41Z</dcterms:created>
  <dcterms:modified xsi:type="dcterms:W3CDTF">2022-03-24T17:51:40Z</dcterms:modified>
</cp:coreProperties>
</file>