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<sst xmlns="http://schemas.openxmlformats.org/spreadsheetml/2006/main" count="158" uniqueCount="91">
  <si>
    <t>FÖRETAG</t>
  </si>
  <si>
    <t>PERSON</t>
  </si>
  <si>
    <t>LEVERANSADRESS</t>
  </si>
  <si>
    <t>POSTNUMMER</t>
  </si>
  <si>
    <t>POSTADRESS</t>
  </si>
  <si>
    <t>LAND</t>
  </si>
  <si>
    <t>TELEFON</t>
  </si>
  <si>
    <t>ANTAL</t>
  </si>
  <si>
    <t>ACCOUNTOR</t>
  </si>
  <si>
    <t>Jessica Odenstad</t>
  </si>
  <si>
    <t>​Hälsingegatan 49</t>
  </si>
  <si>
    <t>113 31</t>
  </si>
  <si>
    <t>STOCKHOLM</t>
  </si>
  <si>
    <t>SE</t>
  </si>
  <si>
    <t>PRIVAT &gt;&gt;&gt;&gt;</t>
  </si>
  <si>
    <t>Ulrika Segerfeldt</t>
  </si>
  <si>
    <t>Jakob ulvssons väg 17</t>
  </si>
  <si>
    <t>176 76</t>
  </si>
  <si>
    <t>JÄRFÄLLA</t>
  </si>
  <si>
    <t>ALSO A/S</t>
  </si>
  <si>
    <t>Dennis Andersen</t>
  </si>
  <si>
    <t>Mårkærvej 2</t>
  </si>
  <si>
    <t>TAASTRUP</t>
  </si>
  <si>
    <t>DK</t>
  </si>
  <si>
    <t>Henrik Asserhave</t>
  </si>
  <si>
    <t>ALSO AS</t>
  </si>
  <si>
    <t>Stian Karlson</t>
  </si>
  <si>
    <t>Tassebekkveien 354</t>
  </si>
  <si>
    <t>STOKKE</t>
  </si>
  <si>
    <t>NO</t>
  </si>
  <si>
    <t>ATEA LOGISTICS AB</t>
  </si>
  <si>
    <t>Jenny Lavesson</t>
  </si>
  <si>
    <t>Nylandavägen 8A</t>
  </si>
  <si>
    <t>351 04</t>
  </si>
  <si>
    <t>VÄXJÖ</t>
  </si>
  <si>
    <t>Fredrik Palm</t>
  </si>
  <si>
    <t>KOMPLETT, BEDRIFT</t>
  </si>
  <si>
    <t>Trond S. Nilssen</t>
  </si>
  <si>
    <t>Østre Kullerød 4</t>
  </si>
  <si>
    <t>SANDEFJORD</t>
  </si>
  <si>
    <t>Eirik Løver</t>
  </si>
  <si>
    <t>KOMPLETT, ITEGRA</t>
  </si>
  <si>
    <t>Lars Taraldsen</t>
  </si>
  <si>
    <t>ATEA</t>
  </si>
  <si>
    <t>Alexander Liljeskär</t>
  </si>
  <si>
    <t>Kronborgsgränd 1</t>
  </si>
  <si>
    <t>164 46</t>
  </si>
  <si>
    <t>KISTA</t>
  </si>
  <si>
    <t>Peter Hadenius</t>
  </si>
  <si>
    <t>F9 DISTRIBUTION OY</t>
  </si>
  <si>
    <t>Mika Miikkulainen</t>
  </si>
  <si>
    <t>Hatanpään valtatie 48</t>
  </si>
  <si>
    <t>TAMPERE</t>
  </si>
  <si>
    <t>FI</t>
  </si>
  <si>
    <t>Tiia Laurila</t>
  </si>
  <si>
    <t>DUSTIN</t>
  </si>
  <si>
    <t>Björn Rönnlund</t>
  </si>
  <si>
    <t>Augustendalsv. 7</t>
  </si>
  <si>
    <t>131 27</t>
  </si>
  <si>
    <t>NACKA STRAND</t>
  </si>
  <si>
    <t>Maria Linderbäck</t>
  </si>
  <si>
    <t>Rolf Sunnestård</t>
  </si>
  <si>
    <t>Elkjøp Nordic AS</t>
  </si>
  <si>
    <t>Christoffer Dybendahl</t>
  </si>
  <si>
    <t>Nydalsveien 18A</t>
  </si>
  <si>
    <t>OSLO</t>
  </si>
  <si>
    <t>TD SYNNEX</t>
  </si>
  <si>
    <t>Therese Tillberg</t>
  </si>
  <si>
    <t>Gustav III: s Boulevard 32</t>
  </si>
  <si>
    <t>169 73</t>
  </si>
  <si>
    <t>SOLNA</t>
  </si>
  <si>
    <t>Andreas Jenefors</t>
  </si>
  <si>
    <t>Tiia Kaijalainen</t>
  </si>
  <si>
    <t>Sokerilinnantie 11 C</t>
  </si>
  <si>
    <t>ESPOO</t>
  </si>
  <si>
    <t>Kim Storøy</t>
  </si>
  <si>
    <t>Grensevn. 86</t>
  </si>
  <si>
    <t>Henrik Blaabjerg</t>
  </si>
  <si>
    <t>Bregnerødvej 144</t>
  </si>
  <si>
    <t>Birkerød</t>
  </si>
  <si>
    <t>ARCHETYPE</t>
  </si>
  <si>
    <t>Annika​​ Jungeteg‑Falkman</t>
  </si>
  <si>
    <t>Ferkens Gränd 1</t>
  </si>
  <si>
    <t>111 30</t>
  </si>
  <si>
    <t>Mona Wennberg</t>
  </si>
  <si>
    <t>Petter Andersson</t>
  </si>
  <si>
    <t>NORDIC BUSINESS UNIT AB</t>
  </si>
  <si>
    <t>Frank Olsson</t>
  </si>
  <si>
    <t>Blåklockestigen 5</t>
  </si>
  <si>
    <t>144 33</t>
  </si>
  <si>
    <t>RÖNNINGE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</si>
</sst>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rgb="FF000000"/>
      <name val="Calibri"/>
    </font>
    <font>
      <color rgb="FF000000"/>
      <name val="Helvetica"/>
    </font>
    <font>
      <sz val="12.0"/>
      <color rgb="FF000000"/>
      <name val="Calibri"/>
    </font>
    <font>
      <sz val="12.0"/>
      <color rgb="FF80808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2EFDA"/>
        <bgColor rgb="FFE2EFDA"/>
      </patternFill>
    </fill>
  </fills>
  <borders count="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readingOrder="0" vertical="bottom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2" fontId="3" numFmtId="0" xfId="0" applyAlignment="1" applyFill="1" applyFont="1">
      <alignment horizontal="center" readingOrder="0" vertical="bottom"/>
    </xf>
    <xf borderId="0" fillId="0" fontId="4" numFmtId="0" xfId="0" applyAlignment="1" applyFont="1">
      <alignment readingOrder="0"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3" max="3" width="21.38"/>
    <col customWidth="1" min="4" max="4" width="13.5"/>
    <col customWidth="1" min="5" max="5" width="13.75"/>
  </cols>
  <sheetData>
    <row r="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2" t="s">
        <v>6</v>
      </c>
      <c r="H2" s="4"/>
      <c r="I2" s="5" t="s">
        <v>7</v>
      </c>
    </row>
    <row r="3">
      <c r="A3" s="6" t="s">
        <v>8</v>
      </c>
      <c r="B3" s="6" t="s">
        <v>9</v>
      </c>
      <c r="C3" s="7" t="s">
        <v>10</v>
      </c>
      <c r="D3" s="7" t="s">
        <v>11</v>
      </c>
      <c r="E3" s="7" t="s">
        <v>12</v>
      </c>
      <c r="F3" s="5" t="s">
        <v>13</v>
      </c>
      <c r="G3" s="8" t="str">
        <f>+46 10 452 09 98</f>
        <v>#ERROR!</v>
      </c>
      <c r="H3" s="4"/>
      <c r="I3" s="9">
        <v>1.0</v>
      </c>
    </row>
    <row r="4">
      <c r="A4" s="10" t="s">
        <v>14</v>
      </c>
      <c r="B4" s="6" t="s">
        <v>15</v>
      </c>
      <c r="C4" s="7" t="s">
        <v>16</v>
      </c>
      <c r="D4" s="7" t="s">
        <v>17</v>
      </c>
      <c r="E4" s="7" t="s">
        <v>18</v>
      </c>
      <c r="F4" s="5" t="s">
        <v>13</v>
      </c>
      <c r="G4" s="8" t="str">
        <f>+46 768 300 188</f>
        <v>#ERROR!</v>
      </c>
      <c r="H4" s="4"/>
      <c r="I4" s="9">
        <v>1.0</v>
      </c>
    </row>
    <row r="5">
      <c r="A5" s="6" t="s">
        <v>19</v>
      </c>
      <c r="B5" s="6" t="s">
        <v>20</v>
      </c>
      <c r="C5" s="7" t="s">
        <v>21</v>
      </c>
      <c r="D5" s="7">
        <v>2630.0</v>
      </c>
      <c r="E5" s="7" t="s">
        <v>22</v>
      </c>
      <c r="F5" s="5" t="s">
        <v>23</v>
      </c>
      <c r="G5" s="8" t="str">
        <f>+45 2895 7770</f>
        <v>#ERROR!</v>
      </c>
      <c r="H5" s="4"/>
      <c r="I5" s="9">
        <v>1.0</v>
      </c>
    </row>
    <row r="6">
      <c r="A6" s="6" t="s">
        <v>19</v>
      </c>
      <c r="B6" s="6" t="s">
        <v>24</v>
      </c>
      <c r="C6" s="7" t="s">
        <v>21</v>
      </c>
      <c r="D6" s="7">
        <v>2630.0</v>
      </c>
      <c r="E6" s="7" t="s">
        <v>22</v>
      </c>
      <c r="F6" s="5" t="s">
        <v>23</v>
      </c>
      <c r="G6" s="8" t="str">
        <f>+45 4080 9256</f>
        <v>#ERROR!</v>
      </c>
      <c r="H6" s="4"/>
      <c r="I6" s="9">
        <v>1.0</v>
      </c>
    </row>
    <row r="7">
      <c r="A7" s="6" t="s">
        <v>25</v>
      </c>
      <c r="B7" s="6" t="s">
        <v>26</v>
      </c>
      <c r="C7" s="7" t="s">
        <v>27</v>
      </c>
      <c r="D7" s="7">
        <v>3160.0</v>
      </c>
      <c r="E7" s="7" t="s">
        <v>28</v>
      </c>
      <c r="F7" s="5" t="s">
        <v>29</v>
      </c>
      <c r="G7" s="8" t="str">
        <f>+47 941 67 220</f>
        <v>#ERROR!</v>
      </c>
      <c r="H7" s="4"/>
      <c r="I7" s="9">
        <v>1.0</v>
      </c>
    </row>
    <row r="8">
      <c r="A8" s="6" t="s">
        <v>30</v>
      </c>
      <c r="B8" s="6" t="s">
        <v>31</v>
      </c>
      <c r="C8" s="7" t="s">
        <v>32</v>
      </c>
      <c r="D8" s="7" t="s">
        <v>33</v>
      </c>
      <c r="E8" s="7" t="s">
        <v>34</v>
      </c>
      <c r="F8" s="5" t="s">
        <v>13</v>
      </c>
      <c r="G8" s="8" t="str">
        <f>+46 722 382 906</f>
        <v>#ERROR!</v>
      </c>
      <c r="H8" s="4"/>
      <c r="I8" s="9">
        <v>1.0</v>
      </c>
    </row>
    <row r="9">
      <c r="A9" s="6" t="s">
        <v>30</v>
      </c>
      <c r="B9" s="6" t="s">
        <v>35</v>
      </c>
      <c r="C9" s="7" t="s">
        <v>32</v>
      </c>
      <c r="D9" s="7" t="s">
        <v>33</v>
      </c>
      <c r="E9" s="7" t="s">
        <v>34</v>
      </c>
      <c r="F9" s="5" t="s">
        <v>13</v>
      </c>
      <c r="G9" s="8" t="str">
        <f>+46 738 600 302</f>
        <v>#ERROR!</v>
      </c>
      <c r="H9" s="4"/>
      <c r="I9" s="9">
        <v>1.0</v>
      </c>
    </row>
    <row r="10">
      <c r="A10" s="6" t="s">
        <v>36</v>
      </c>
      <c r="B10" s="6" t="s">
        <v>37</v>
      </c>
      <c r="C10" s="7" t="s">
        <v>38</v>
      </c>
      <c r="D10" s="7">
        <v>3241.0</v>
      </c>
      <c r="E10" s="7" t="s">
        <v>39</v>
      </c>
      <c r="F10" s="5" t="s">
        <v>29</v>
      </c>
      <c r="G10" s="8" t="str">
        <f>+47 90 84 30 44</f>
        <v>#ERROR!</v>
      </c>
      <c r="H10" s="4"/>
      <c r="I10" s="9">
        <v>1.0</v>
      </c>
    </row>
    <row r="11">
      <c r="A11" s="6" t="s">
        <v>36</v>
      </c>
      <c r="B11" s="6" t="s">
        <v>40</v>
      </c>
      <c r="C11" s="7" t="s">
        <v>38</v>
      </c>
      <c r="D11" s="7">
        <v>3241.0</v>
      </c>
      <c r="E11" s="7" t="s">
        <v>39</v>
      </c>
      <c r="F11" s="5" t="s">
        <v>29</v>
      </c>
      <c r="G11" s="8" t="str">
        <f>+47 48 18 71 25</f>
        <v>#ERROR!</v>
      </c>
      <c r="H11" s="4"/>
      <c r="I11" s="9">
        <v>1.0</v>
      </c>
    </row>
    <row r="12">
      <c r="A12" s="6" t="s">
        <v>41</v>
      </c>
      <c r="B12" s="6" t="s">
        <v>42</v>
      </c>
      <c r="C12" s="7" t="s">
        <v>38</v>
      </c>
      <c r="D12" s="7">
        <v>3241.0</v>
      </c>
      <c r="E12" s="7" t="s">
        <v>39</v>
      </c>
      <c r="F12" s="5" t="s">
        <v>29</v>
      </c>
      <c r="G12" s="8" t="str">
        <f>+47 48 12 20 06</f>
        <v>#ERROR!</v>
      </c>
      <c r="H12" s="4"/>
      <c r="I12" s="9">
        <v>1.0</v>
      </c>
    </row>
    <row r="13">
      <c r="A13" s="6" t="s">
        <v>43</v>
      </c>
      <c r="B13" s="6" t="s">
        <v>44</v>
      </c>
      <c r="C13" s="7" t="s">
        <v>45</v>
      </c>
      <c r="D13" s="7" t="s">
        <v>46</v>
      </c>
      <c r="E13" s="7" t="s">
        <v>47</v>
      </c>
      <c r="F13" s="5" t="s">
        <v>13</v>
      </c>
      <c r="G13" s="8" t="str">
        <f>+46 8 519 068 23</f>
        <v>#ERROR!</v>
      </c>
      <c r="H13" s="4"/>
      <c r="I13" s="9">
        <v>1.0</v>
      </c>
    </row>
    <row r="14">
      <c r="A14" s="6" t="s">
        <v>43</v>
      </c>
      <c r="B14" s="6" t="s">
        <v>48</v>
      </c>
      <c r="C14" s="7" t="s">
        <v>45</v>
      </c>
      <c r="D14" s="7" t="s">
        <v>46</v>
      </c>
      <c r="E14" s="7" t="s">
        <v>47</v>
      </c>
      <c r="F14" s="5" t="s">
        <v>13</v>
      </c>
      <c r="G14" s="8" t="str">
        <f>+46 8 752 14 24</f>
        <v>#ERROR!</v>
      </c>
      <c r="H14" s="4"/>
      <c r="I14" s="9">
        <v>1.0</v>
      </c>
    </row>
    <row r="15">
      <c r="A15" s="6" t="s">
        <v>49</v>
      </c>
      <c r="B15" s="6" t="s">
        <v>50</v>
      </c>
      <c r="C15" s="7" t="s">
        <v>51</v>
      </c>
      <c r="D15" s="7">
        <v>33900.0</v>
      </c>
      <c r="E15" s="7" t="s">
        <v>52</v>
      </c>
      <c r="F15" s="5" t="s">
        <v>53</v>
      </c>
      <c r="G15" s="8" t="str">
        <f>+358 400 811 875</f>
        <v>#ERROR!</v>
      </c>
      <c r="H15" s="4"/>
      <c r="I15" s="9">
        <v>1.0</v>
      </c>
    </row>
    <row r="16">
      <c r="A16" s="6" t="s">
        <v>49</v>
      </c>
      <c r="B16" s="6" t="s">
        <v>54</v>
      </c>
      <c r="C16" s="7" t="s">
        <v>51</v>
      </c>
      <c r="D16" s="7">
        <v>33900.0</v>
      </c>
      <c r="E16" s="7" t="s">
        <v>52</v>
      </c>
      <c r="F16" s="5" t="s">
        <v>53</v>
      </c>
      <c r="G16" s="8" t="str">
        <f>+358 400 811 875</f>
        <v>#ERROR!</v>
      </c>
      <c r="H16" s="4"/>
      <c r="I16" s="9">
        <v>1.0</v>
      </c>
    </row>
    <row r="17">
      <c r="A17" s="6" t="s">
        <v>55</v>
      </c>
      <c r="B17" s="6" t="s">
        <v>56</v>
      </c>
      <c r="C17" s="7" t="s">
        <v>57</v>
      </c>
      <c r="D17" s="7" t="s">
        <v>58</v>
      </c>
      <c r="E17" s="7" t="s">
        <v>59</v>
      </c>
      <c r="F17" s="5" t="s">
        <v>13</v>
      </c>
      <c r="G17" s="8" t="str">
        <f>+46 733 638 912</f>
        <v>#ERROR!</v>
      </c>
      <c r="H17" s="4"/>
      <c r="I17" s="9">
        <v>1.0</v>
      </c>
    </row>
    <row r="18">
      <c r="A18" s="6" t="s">
        <v>55</v>
      </c>
      <c r="B18" s="6" t="s">
        <v>60</v>
      </c>
      <c r="C18" s="7" t="s">
        <v>57</v>
      </c>
      <c r="D18" s="7" t="s">
        <v>58</v>
      </c>
      <c r="E18" s="7" t="s">
        <v>59</v>
      </c>
      <c r="F18" s="5" t="s">
        <v>13</v>
      </c>
      <c r="G18" s="8" t="str">
        <f>+46 703 278 857</f>
        <v>#ERROR!</v>
      </c>
      <c r="H18" s="4"/>
      <c r="I18" s="9">
        <v>1.0</v>
      </c>
    </row>
    <row r="19">
      <c r="A19" s="6" t="s">
        <v>55</v>
      </c>
      <c r="B19" s="6" t="s">
        <v>61</v>
      </c>
      <c r="C19" s="7" t="s">
        <v>57</v>
      </c>
      <c r="D19" s="7" t="s">
        <v>58</v>
      </c>
      <c r="E19" s="7" t="s">
        <v>59</v>
      </c>
      <c r="F19" s="5" t="s">
        <v>13</v>
      </c>
      <c r="G19" s="8" t="str">
        <f>+46-703 665 798</f>
        <v>#ERROR!</v>
      </c>
      <c r="H19" s="4"/>
      <c r="I19" s="9">
        <v>1.0</v>
      </c>
    </row>
    <row r="20">
      <c r="A20" s="6" t="s">
        <v>62</v>
      </c>
      <c r="B20" s="6" t="s">
        <v>63</v>
      </c>
      <c r="C20" s="7" t="s">
        <v>64</v>
      </c>
      <c r="D20" s="7">
        <v>484.0</v>
      </c>
      <c r="E20" s="7" t="s">
        <v>65</v>
      </c>
      <c r="F20" s="5" t="s">
        <v>29</v>
      </c>
      <c r="G20" s="8" t="str">
        <f>+47 934 33 227</f>
        <v>#ERROR!</v>
      </c>
      <c r="H20" s="4"/>
      <c r="I20" s="9">
        <v>1.0</v>
      </c>
    </row>
    <row r="21">
      <c r="A21" s="6" t="s">
        <v>66</v>
      </c>
      <c r="B21" s="6" t="s">
        <v>67</v>
      </c>
      <c r="C21" s="7" t="s">
        <v>68</v>
      </c>
      <c r="D21" s="7" t="s">
        <v>69</v>
      </c>
      <c r="E21" s="7" t="s">
        <v>70</v>
      </c>
      <c r="F21" s="5" t="s">
        <v>13</v>
      </c>
      <c r="G21" s="8" t="str">
        <f>+46 767 233 129</f>
        <v>#ERROR!</v>
      </c>
      <c r="H21" s="4"/>
      <c r="I21" s="9">
        <v>1.0</v>
      </c>
    </row>
    <row r="22">
      <c r="A22" s="6" t="s">
        <v>66</v>
      </c>
      <c r="B22" s="6" t="s">
        <v>71</v>
      </c>
      <c r="C22" s="7" t="s">
        <v>68</v>
      </c>
      <c r="D22" s="7" t="s">
        <v>69</v>
      </c>
      <c r="E22" s="7" t="s">
        <v>70</v>
      </c>
      <c r="F22" s="5" t="s">
        <v>13</v>
      </c>
      <c r="G22" s="8" t="str">
        <f>+46 767 200 098</f>
        <v>#ERROR!</v>
      </c>
      <c r="H22" s="4"/>
      <c r="I22" s="9">
        <v>1.0</v>
      </c>
    </row>
    <row r="23">
      <c r="A23" s="6" t="s">
        <v>66</v>
      </c>
      <c r="B23" s="6" t="s">
        <v>72</v>
      </c>
      <c r="C23" s="7" t="s">
        <v>73</v>
      </c>
      <c r="D23" s="7">
        <v>2600.0</v>
      </c>
      <c r="E23" s="7" t="s">
        <v>74</v>
      </c>
      <c r="F23" s="5" t="s">
        <v>53</v>
      </c>
      <c r="G23" s="8" t="str">
        <f>+358 452 091 755</f>
        <v>#ERROR!</v>
      </c>
      <c r="H23" s="4"/>
      <c r="I23" s="9">
        <v>1.0</v>
      </c>
    </row>
    <row r="24">
      <c r="A24" s="6" t="s">
        <v>66</v>
      </c>
      <c r="B24" s="6" t="s">
        <v>75</v>
      </c>
      <c r="C24" s="7" t="s">
        <v>76</v>
      </c>
      <c r="D24" s="7">
        <v>663.0</v>
      </c>
      <c r="E24" s="7" t="s">
        <v>65</v>
      </c>
      <c r="F24" s="5" t="s">
        <v>29</v>
      </c>
      <c r="G24" s="8" t="str">
        <f>+47 98 88 88 02</f>
        <v>#ERROR!</v>
      </c>
      <c r="H24" s="4"/>
      <c r="I24" s="9">
        <v>1.0</v>
      </c>
    </row>
    <row r="25">
      <c r="A25" s="6" t="s">
        <v>66</v>
      </c>
      <c r="B25" s="6" t="s">
        <v>77</v>
      </c>
      <c r="C25" s="7" t="s">
        <v>78</v>
      </c>
      <c r="D25" s="7">
        <v>3460.0</v>
      </c>
      <c r="E25" s="7" t="s">
        <v>79</v>
      </c>
      <c r="F25" s="5" t="s">
        <v>23</v>
      </c>
      <c r="G25" s="8" t="str">
        <f>+45 2249 8060</f>
        <v>#ERROR!</v>
      </c>
      <c r="H25" s="4"/>
      <c r="I25" s="9">
        <v>1.0</v>
      </c>
    </row>
    <row r="26">
      <c r="A26" s="6" t="s">
        <v>80</v>
      </c>
      <c r="B26" s="6" t="s">
        <v>81</v>
      </c>
      <c r="C26" s="7" t="s">
        <v>82</v>
      </c>
      <c r="D26" s="7" t="s">
        <v>83</v>
      </c>
      <c r="E26" s="7" t="s">
        <v>12</v>
      </c>
      <c r="F26" s="5" t="s">
        <v>13</v>
      </c>
      <c r="G26" s="8" t="str">
        <f>+46 707163599</f>
        <v>#ERROR!</v>
      </c>
      <c r="H26" s="4"/>
      <c r="I26" s="9">
        <v>1.0</v>
      </c>
    </row>
    <row r="27">
      <c r="A27" s="6" t="s">
        <v>80</v>
      </c>
      <c r="B27" s="6" t="s">
        <v>84</v>
      </c>
      <c r="C27" s="7" t="s">
        <v>82</v>
      </c>
      <c r="D27" s="7" t="s">
        <v>83</v>
      </c>
      <c r="E27" s="7" t="s">
        <v>12</v>
      </c>
      <c r="F27" s="5" t="s">
        <v>13</v>
      </c>
      <c r="G27" s="8" t="str">
        <f>+46 735126039</f>
        <v>#ERROR!</v>
      </c>
      <c r="H27" s="4"/>
      <c r="I27" s="9">
        <v>1.0</v>
      </c>
    </row>
    <row r="28">
      <c r="A28" s="6" t="s">
        <v>80</v>
      </c>
      <c r="B28" s="6" t="s">
        <v>85</v>
      </c>
      <c r="C28" s="7" t="s">
        <v>82</v>
      </c>
      <c r="D28" s="7" t="s">
        <v>83</v>
      </c>
      <c r="E28" s="7" t="s">
        <v>12</v>
      </c>
      <c r="F28" s="5" t="s">
        <v>13</v>
      </c>
      <c r="G28" s="8" t="str">
        <f>+46 738 197 069</f>
        <v>#ERROR!</v>
      </c>
      <c r="H28" s="4"/>
      <c r="I28" s="9">
        <v>1.0</v>
      </c>
    </row>
    <row r="29">
      <c r="A29" s="6" t="s">
        <v>86</v>
      </c>
      <c r="B29" s="6" t="s">
        <v>87</v>
      </c>
      <c r="C29" s="7" t="s">
        <v>88</v>
      </c>
      <c r="D29" s="7" t="s">
        <v>89</v>
      </c>
      <c r="E29" s="7" t="s">
        <v>90</v>
      </c>
      <c r="F29" s="5" t="s">
        <v>13</v>
      </c>
      <c r="G29" s="8" t="str">
        <f>+46 708 729 841</f>
        <v>#ERROR!</v>
      </c>
      <c r="H29" s="4"/>
      <c r="I29" s="9">
        <v>4.0</v>
      </c>
    </row>
    <row r="31">
      <c r="A31" s="11"/>
    </row>
  </sheetData>
  <drawing r:id="rId1"/>
</worksheet>
</file>