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aeonitvn-my.sharepoint.com/personal/phuongthao_phan_aeon_com_vn/Documents/Desktop/Thảo/1.Imp 2025/12. New system/2. Plan/"/>
    </mc:Choice>
  </mc:AlternateContent>
  <xr:revisionPtr revIDLastSave="0" documentId="8_{ECE8EF9E-DB57-46E2-8687-417A8E2DB6B4}" xr6:coauthVersionLast="47" xr6:coauthVersionMax="47" xr10:uidLastSave="{00000000-0000-0000-0000-000000000000}"/>
  <bookViews>
    <workbookView xWindow="-120" yWindow="-120" windowWidth="20730" windowHeight="11040" firstSheet="33" activeTab="33" xr2:uid="{00000000-000D-0000-FFFF-FFFF00000000}"/>
  </bookViews>
  <sheets>
    <sheet name="Sheet1" sheetId="1" state="hidden" r:id="rId1"/>
    <sheet name="Compare function" sheetId="3" state="hidden" r:id="rId2"/>
    <sheet name="Home" sheetId="33" r:id="rId3"/>
    <sheet name="1. TỔNG QUAN " sheetId="27" r:id="rId4"/>
    <sheet name="2. CA Flow - WS" sheetId="34" r:id="rId5"/>
    <sheet name="3. WS-EN-Function" sheetId="4" r:id="rId6"/>
    <sheet name="4. Lý thuyết" sheetId="11" r:id="rId7"/>
    <sheet name="5. Màn hình Daily" sheetId="9" r:id="rId8"/>
    <sheet name="6. DWS -2 " sheetId="10" r:id="rId9"/>
    <sheet name="Compare Cost" sheetId="6" state="hidden" r:id="rId10"/>
    <sheet name="Sheet3" sheetId="5" state="hidden" r:id="rId11"/>
    <sheet name="7. Điều phối nhân viên" sheetId="13" r:id="rId12"/>
    <sheet name="8. Lịch nhân viên" sheetId="16" r:id="rId13"/>
    <sheet name="9. Model DWS" sheetId="17" r:id="rId14"/>
    <sheet name="10. sắp lịch tháng" sheetId="14" r:id="rId15"/>
    <sheet name="11. Thư viện task" sheetId="19" r:id="rId16"/>
    <sheet name="12. Question" sheetId="22" r:id="rId17"/>
    <sheet name="13. menu" sheetId="23" r:id="rId18"/>
    <sheet name="14. Aeon Note 1" sheetId="24" r:id="rId19"/>
    <sheet name="15. Aeon Note 2" sheetId="25" r:id="rId20"/>
    <sheet name="16. A Tuấn note quy ước" sheetId="29" r:id="rId21"/>
    <sheet name="17. Point Award" sheetId="26" r:id="rId22"/>
    <sheet name="18. Demo Task" sheetId="30" r:id="rId23"/>
    <sheet name="19. RE Task List" sheetId="31" r:id="rId24"/>
    <sheet name="20. Bài tập Logic Re &amp; Model" sheetId="32" r:id="rId25"/>
    <sheet name="21. Note thêm tính năng" sheetId="35" r:id="rId26"/>
    <sheet name="Giao task" sheetId="37" r:id="rId27"/>
    <sheet name="Thảo nháp" sheetId="38" r:id="rId28"/>
    <sheet name="22. Dev Schedule" sheetId="39" r:id="rId29"/>
    <sheet name="23. Daily nhân viên" sheetId="40" r:id="rId30"/>
    <sheet name="24. Anh Danh " sheetId="41" r:id="rId31"/>
    <sheet name="spec basic" sheetId="42" r:id="rId32"/>
    <sheet name="28. Logic điều người" sheetId="43" r:id="rId33"/>
    <sheet name="29. Màn hình đánh giá staff " sheetId="44" r:id="rId34"/>
  </sheets>
  <definedNames>
    <definedName name="_xlnm._FilterDatabase" localSheetId="23" hidden="1">'19. RE Task List'!$A$1:$M$1</definedName>
    <definedName name="_xlnm._FilterDatabase" localSheetId="5" hidden="1">'3. WS-EN-Function'!$A$1:$I$80</definedName>
    <definedName name="_xlnm._FilterDatabase" localSheetId="1" hidden="1">'Compare function'!$A$1:$F$37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39" l="1"/>
  <c r="A6" i="39"/>
  <c r="A7" i="39"/>
  <c r="A8" i="39" s="1"/>
  <c r="A9" i="39" s="1"/>
  <c r="A10" i="39" s="1"/>
  <c r="A4" i="39"/>
  <c r="G13" i="38"/>
  <c r="G12" i="38"/>
  <c r="B11" i="38"/>
  <c r="B12" i="38" s="1"/>
  <c r="G4" i="38"/>
  <c r="B5" i="38"/>
  <c r="B6" i="38" s="1"/>
  <c r="B7" i="38" s="1"/>
  <c r="B8" i="38" s="1"/>
  <c r="B9" i="38" s="1"/>
  <c r="B10" i="38" s="1"/>
  <c r="H73" i="31"/>
  <c r="H72" i="31"/>
  <c r="H71" i="31"/>
  <c r="H70" i="31"/>
  <c r="H69" i="31"/>
  <c r="H68" i="31"/>
  <c r="H67" i="31"/>
  <c r="H66" i="31"/>
  <c r="H65" i="31"/>
  <c r="H63" i="31"/>
  <c r="H62" i="31"/>
  <c r="H61" i="31"/>
  <c r="H60" i="31"/>
  <c r="H59" i="31"/>
  <c r="H57" i="31"/>
  <c r="H56" i="31"/>
  <c r="H55" i="31"/>
  <c r="H54" i="31"/>
  <c r="H52" i="31"/>
  <c r="H51" i="31"/>
  <c r="H50" i="31"/>
  <c r="H49" i="31"/>
  <c r="H48" i="31"/>
  <c r="H47" i="31"/>
  <c r="H45" i="31"/>
  <c r="H44" i="31"/>
  <c r="H42" i="31"/>
  <c r="H40" i="31"/>
  <c r="H34" i="31"/>
  <c r="H30" i="31"/>
  <c r="H29" i="31"/>
  <c r="H28" i="31"/>
  <c r="H26" i="31"/>
  <c r="H27" i="31"/>
  <c r="H24" i="31"/>
  <c r="H25" i="31"/>
  <c r="H23" i="31"/>
  <c r="H22" i="31"/>
  <c r="H20" i="31"/>
  <c r="H19" i="31"/>
  <c r="H18" i="31"/>
  <c r="H17" i="31"/>
  <c r="H16" i="31"/>
  <c r="H14" i="31"/>
  <c r="H13" i="31"/>
  <c r="H12" i="31"/>
  <c r="H11" i="31"/>
  <c r="H10" i="31"/>
  <c r="H8" i="31"/>
  <c r="H7" i="31"/>
  <c r="H6" i="31"/>
  <c r="H5" i="31"/>
  <c r="H4" i="31"/>
  <c r="H3" i="31"/>
  <c r="H2" i="31"/>
  <c r="H9" i="31" s="1"/>
  <c r="A3" i="31"/>
  <c r="A4" i="31" s="1"/>
  <c r="A5" i="31" s="1"/>
  <c r="A6" i="31" s="1"/>
  <c r="A7" i="31" s="1"/>
  <c r="A8" i="31" s="1"/>
  <c r="A9" i="31" s="1"/>
  <c r="A10" i="31" s="1"/>
  <c r="A11" i="31" s="1"/>
  <c r="A12" i="31" s="1"/>
  <c r="A13" i="31" s="1"/>
  <c r="H108" i="31" l="1"/>
  <c r="A14" i="31"/>
  <c r="A15" i="31" s="1"/>
  <c r="A16" i="31" s="1"/>
  <c r="A17" i="31" s="1"/>
  <c r="A18" i="31" s="1"/>
  <c r="A19" i="31" s="1"/>
  <c r="A20" i="31" s="1"/>
  <c r="A21" i="31" s="1"/>
  <c r="A22" i="31" s="1"/>
  <c r="A23" i="31" s="1"/>
  <c r="A24" i="31" s="1"/>
  <c r="A25" i="31" s="1"/>
  <c r="A26" i="31" s="1"/>
  <c r="A27" i="31" s="1"/>
  <c r="A28" i="31" s="1"/>
  <c r="A29" i="31" s="1"/>
  <c r="A30" i="31" s="1"/>
  <c r="A31" i="31" s="1"/>
  <c r="A32" i="31" s="1"/>
  <c r="A33" i="31" s="1"/>
  <c r="A34" i="31" s="1"/>
  <c r="A35" i="31" s="1"/>
  <c r="A36" i="31" s="1"/>
  <c r="A37" i="31" s="1"/>
  <c r="A38" i="31" s="1"/>
  <c r="A39" i="31" s="1"/>
  <c r="A40" i="31" s="1"/>
  <c r="A41" i="31" s="1"/>
  <c r="A42" i="31" s="1"/>
  <c r="A43" i="31" s="1"/>
  <c r="A44" i="31" s="1"/>
  <c r="A45" i="31" s="1"/>
  <c r="A46" i="31" s="1"/>
  <c r="A47" i="31" s="1"/>
  <c r="A48" i="31" s="1"/>
  <c r="A49" i="31" s="1"/>
  <c r="A50" i="31" s="1"/>
  <c r="A51" i="31" s="1"/>
  <c r="A52" i="31" s="1"/>
  <c r="A53" i="31" s="1"/>
  <c r="A54" i="31" s="1"/>
  <c r="A55" i="31" s="1"/>
  <c r="A56" i="31" s="1"/>
  <c r="A57" i="31" s="1"/>
  <c r="A58" i="31" s="1"/>
  <c r="A59" i="31" s="1"/>
  <c r="A60" i="31" s="1"/>
  <c r="A61" i="31" s="1"/>
  <c r="A62" i="31" s="1"/>
  <c r="A63" i="31" s="1"/>
  <c r="A64" i="31" s="1"/>
  <c r="A65" i="31" s="1"/>
  <c r="A66" i="31" s="1"/>
  <c r="A67" i="31" s="1"/>
  <c r="A68" i="31" s="1"/>
  <c r="A69" i="31" s="1"/>
  <c r="A70" i="31" s="1"/>
  <c r="A71" i="31" s="1"/>
  <c r="A72" i="31" s="1"/>
  <c r="A73" i="31" s="1"/>
  <c r="A74" i="31" s="1"/>
  <c r="A75" i="31" s="1"/>
  <c r="A76" i="31" s="1"/>
  <c r="A77" i="31" s="1"/>
  <c r="A78" i="31" s="1"/>
  <c r="A79" i="31" s="1"/>
  <c r="A80" i="31" s="1"/>
  <c r="A81" i="31" s="1"/>
  <c r="A82" i="31" s="1"/>
  <c r="A83" i="31" s="1"/>
  <c r="A84" i="31" s="1"/>
  <c r="A85" i="31" s="1"/>
  <c r="A86" i="31" s="1"/>
  <c r="A87" i="31" s="1"/>
  <c r="A88" i="31" s="1"/>
  <c r="A89" i="31" s="1"/>
  <c r="A90" i="31" s="1"/>
  <c r="A91" i="31" s="1"/>
  <c r="A92" i="31" s="1"/>
  <c r="A93" i="31" s="1"/>
  <c r="A94" i="31" s="1"/>
  <c r="A95" i="31" s="1"/>
  <c r="A96" i="31" s="1"/>
  <c r="A97" i="31" s="1"/>
  <c r="A98" i="31" s="1"/>
  <c r="A99" i="31" s="1"/>
  <c r="A100" i="31" s="1"/>
  <c r="A101" i="31" s="1"/>
  <c r="A102" i="31" s="1"/>
  <c r="A103" i="31" s="1"/>
  <c r="A104" i="31" s="1"/>
  <c r="A105" i="31" s="1"/>
  <c r="A106" i="31" s="1"/>
  <c r="A107" i="31" s="1"/>
  <c r="C5" i="33"/>
  <c r="C6" i="33" s="1"/>
  <c r="C7" i="33" s="1"/>
  <c r="C8" i="33" s="1"/>
  <c r="C9" i="33" s="1"/>
  <c r="C10" i="33" s="1"/>
  <c r="C11" i="33" s="1"/>
  <c r="C12" i="33" s="1"/>
  <c r="C13" i="33" s="1"/>
  <c r="C14" i="33" s="1"/>
  <c r="C15" i="33" s="1"/>
  <c r="C16" i="33" s="1"/>
  <c r="C17" i="33" s="1"/>
  <c r="C18" i="33" s="1"/>
  <c r="C19" i="33" s="1"/>
  <c r="C20" i="33" s="1"/>
  <c r="C21" i="33" s="1"/>
  <c r="C22" i="33" s="1"/>
  <c r="C4" i="33"/>
  <c r="A5" i="32"/>
  <c r="A6" i="32" s="1"/>
  <c r="A7" i="32" s="1"/>
  <c r="A8" i="32" s="1"/>
  <c r="A9" i="32" s="1"/>
  <c r="A10" i="32" s="1"/>
  <c r="A11" i="32" s="1"/>
  <c r="A12" i="32" s="1"/>
  <c r="A13" i="32" s="1"/>
  <c r="E22" i="16"/>
  <c r="F22" i="16" s="1"/>
  <c r="E21" i="16"/>
  <c r="F21" i="16" s="1"/>
  <c r="G21" i="16" s="1"/>
  <c r="H21" i="16" s="1"/>
  <c r="I21" i="16" s="1"/>
  <c r="J21" i="16" s="1"/>
  <c r="E20" i="16"/>
  <c r="F20" i="16" s="1"/>
  <c r="G20" i="16" s="1"/>
  <c r="H20" i="16" s="1"/>
  <c r="I20" i="16" s="1"/>
  <c r="J20" i="16" s="1"/>
  <c r="E18" i="16"/>
  <c r="F18" i="16" s="1"/>
  <c r="G18" i="16" s="1"/>
  <c r="H18" i="16" s="1"/>
  <c r="I18" i="16" s="1"/>
  <c r="J18" i="16" s="1"/>
  <c r="D19" i="16" s="1"/>
  <c r="E19" i="16" s="1"/>
  <c r="F19" i="16" s="1"/>
  <c r="G19" i="16" s="1"/>
  <c r="H19" i="16" s="1"/>
  <c r="I19" i="16" s="1"/>
  <c r="J19" i="16" s="1"/>
  <c r="I40" i="17"/>
  <c r="D121" i="10"/>
  <c r="E121" i="10" s="1"/>
  <c r="F121" i="10" s="1"/>
  <c r="G121" i="10" s="1"/>
  <c r="H121" i="10" s="1"/>
  <c r="I121" i="10" s="1"/>
  <c r="J121" i="10" s="1"/>
  <c r="K121" i="10" s="1"/>
  <c r="L121" i="10" s="1"/>
  <c r="M121" i="10" s="1"/>
  <c r="N121" i="10" s="1"/>
  <c r="O121" i="10" s="1"/>
  <c r="P121" i="10" s="1"/>
  <c r="Q121" i="10" s="1"/>
  <c r="R121" i="10" s="1"/>
  <c r="H162" i="10" s="1"/>
  <c r="I162" i="10" s="1"/>
  <c r="J162" i="10" s="1"/>
  <c r="D112" i="10"/>
  <c r="E112" i="10" s="1"/>
  <c r="F112" i="10" s="1"/>
  <c r="G112" i="10" s="1"/>
  <c r="D103" i="10"/>
  <c r="E103" i="10" s="1"/>
  <c r="F103" i="10" s="1"/>
  <c r="G103" i="10" s="1"/>
  <c r="H103" i="10" s="1"/>
  <c r="I103" i="10" s="1"/>
  <c r="J103" i="10" s="1"/>
  <c r="K103" i="10" s="1"/>
  <c r="L103" i="10" s="1"/>
  <c r="D94" i="10"/>
  <c r="E94" i="10" s="1"/>
  <c r="F94" i="10" s="1"/>
  <c r="G94" i="10" s="1"/>
  <c r="H94" i="10" s="1"/>
  <c r="I94" i="10" s="1"/>
  <c r="J94" i="10" s="1"/>
  <c r="K94" i="10" s="1"/>
  <c r="L94" i="10" s="1"/>
  <c r="M94" i="10" s="1"/>
  <c r="N94" i="10" s="1"/>
  <c r="O94" i="10" s="1"/>
  <c r="P94" i="10" s="1"/>
  <c r="Q94" i="10" s="1"/>
  <c r="R94" i="10" s="1"/>
  <c r="S94" i="10" s="1"/>
  <c r="T94" i="10" s="1"/>
  <c r="U94" i="10" s="1"/>
  <c r="D84" i="10"/>
  <c r="E84" i="10" s="1"/>
  <c r="F84" i="10" s="1"/>
  <c r="G84" i="10" s="1"/>
  <c r="H84" i="10" s="1"/>
  <c r="I84" i="10" s="1"/>
  <c r="J84" i="10" s="1"/>
  <c r="K84" i="10" s="1"/>
  <c r="L84" i="10" s="1"/>
  <c r="M84" i="10" s="1"/>
  <c r="N84" i="10" s="1"/>
  <c r="O84" i="10" s="1"/>
  <c r="D74" i="10"/>
  <c r="E74" i="10" s="1"/>
  <c r="F74" i="10" s="1"/>
  <c r="G74" i="10" s="1"/>
  <c r="H74" i="10" s="1"/>
  <c r="I74" i="10" s="1"/>
  <c r="D65" i="10"/>
  <c r="E65" i="10" s="1"/>
  <c r="F65" i="10" s="1"/>
  <c r="G65" i="10" s="1"/>
  <c r="H65" i="10" s="1"/>
  <c r="I65" i="10" s="1"/>
  <c r="J65" i="10" s="1"/>
  <c r="K65" i="10" s="1"/>
  <c r="L65" i="10" s="1"/>
  <c r="M65" i="10" s="1"/>
  <c r="N65" i="10" s="1"/>
  <c r="O65" i="10" s="1"/>
  <c r="D56" i="10"/>
  <c r="E56" i="10" s="1"/>
  <c r="F56" i="10" s="1"/>
  <c r="G56" i="10" s="1"/>
  <c r="H56" i="10" s="1"/>
  <c r="I56" i="10" s="1"/>
  <c r="J56" i="10" s="1"/>
  <c r="K56" i="10" s="1"/>
  <c r="L56" i="10" s="1"/>
  <c r="D47" i="10"/>
  <c r="E47" i="10" s="1"/>
  <c r="F47" i="10" s="1"/>
  <c r="G47" i="10" s="1"/>
  <c r="H47" i="10" s="1"/>
  <c r="I47" i="10" s="1"/>
  <c r="J47" i="10" s="1"/>
  <c r="K47" i="10" s="1"/>
  <c r="L47" i="10" s="1"/>
  <c r="M47" i="10" s="1"/>
  <c r="N47" i="10" s="1"/>
  <c r="P105" i="9"/>
  <c r="Q105" i="9"/>
  <c r="Q104" i="9"/>
  <c r="Q103" i="9"/>
  <c r="Q102" i="9"/>
  <c r="Q98" i="9"/>
  <c r="Q99" i="9"/>
  <c r="Q100" i="9"/>
  <c r="Q101" i="9"/>
  <c r="Q97" i="9"/>
  <c r="O105" i="9"/>
  <c r="M99" i="9"/>
  <c r="M100" i="9"/>
  <c r="M101" i="9" s="1"/>
  <c r="M102" i="9" s="1"/>
  <c r="M103" i="9" s="1"/>
  <c r="M104" i="9" s="1"/>
  <c r="M98" i="9"/>
  <c r="A7" i="10"/>
  <c r="A8" i="10" s="1"/>
  <c r="A9" i="10" s="1"/>
  <c r="A10" i="10" s="1"/>
  <c r="A11" i="10" s="1"/>
  <c r="A12" i="10" s="1"/>
  <c r="A13" i="10" s="1"/>
  <c r="A14" i="10" s="1"/>
  <c r="A15" i="10" s="1"/>
  <c r="A16" i="10" s="1"/>
  <c r="A44" i="4"/>
  <c r="A45" i="4"/>
  <c r="A46" i="4" s="1"/>
  <c r="A4" i="5"/>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3" i="5"/>
  <c r="A3" i="4"/>
  <c r="A4" i="4" s="1"/>
  <c r="A5" i="4" s="1"/>
  <c r="A6" i="4" s="1"/>
  <c r="A7" i="4" s="1"/>
  <c r="A8" i="4" s="1"/>
  <c r="A9" i="4" s="1"/>
  <c r="A10" i="4" s="1"/>
  <c r="A11" i="4" s="1"/>
  <c r="A12" i="4" s="1"/>
  <c r="A13" i="4" s="1"/>
  <c r="A14" i="4" s="1"/>
  <c r="A15" i="4" s="1"/>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3" i="3"/>
  <c r="M103" i="10" l="1"/>
  <c r="N103" i="10" s="1"/>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l="1"/>
  <c r="A40" i="4" s="1"/>
  <c r="A41" i="4" s="1"/>
  <c r="A42" i="4" s="1"/>
  <c r="A43"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alcChain>
</file>

<file path=xl/sharedStrings.xml><?xml version="1.0" encoding="utf-8"?>
<sst xmlns="http://schemas.openxmlformats.org/spreadsheetml/2006/main" count="2728" uniqueCount="1261">
  <si>
    <t xml:space="preserve">Option 1 </t>
  </si>
  <si>
    <t xml:space="preserve">Option 2 </t>
  </si>
  <si>
    <t>Store Ipad</t>
  </si>
  <si>
    <t>Task list</t>
  </si>
  <si>
    <t>Giao diện tổng quát: xem toàn bộ task list, chỉ phân chia theo trạng thái, không phân chia theo ngày</t>
  </si>
  <si>
    <t>Xem được task list  phân chia theo ngày, trạng thái</t>
  </si>
  <si>
    <t>Chụp được tối đa 4 hình</t>
  </si>
  <si>
    <t>Chụp được tối đa 10 hình</t>
  </si>
  <si>
    <t>Xem được detail task</t>
  </si>
  <si>
    <t>Xem được hình ảnh của 1 store</t>
  </si>
  <si>
    <t>Xem được hình ảnh của nhiều store khác trong cùng khu vực</t>
  </si>
  <si>
    <t>Không có biểu đồ xem báo cáo tổng quan</t>
  </si>
  <si>
    <t>Có biểu đồ báo cáo theo tuần ( biểu cột...)</t>
  </si>
  <si>
    <t>Không xem được dữ liệu quá khứ</t>
  </si>
  <si>
    <t>Xem được dữ liệu quá khứ trong thời gian cho phép (1-2 tuần..)</t>
  </si>
  <si>
    <t>Không có</t>
  </si>
  <si>
    <t>Giao việc được đến nhân viên cụ thể</t>
  </si>
  <si>
    <t>HQ function</t>
  </si>
  <si>
    <t>Xem toàn bộ task list</t>
  </si>
  <si>
    <t>Màn hình tạo task detail</t>
  </si>
  <si>
    <t>Xem được hai biểu báo cáo</t>
  </si>
  <si>
    <t>Màn hình quản lý thông tin store</t>
  </si>
  <si>
    <t>Không tạo được</t>
  </si>
  <si>
    <t>Tạo được task lặp lại (daily, weekly)</t>
  </si>
  <si>
    <t>No</t>
  </si>
  <si>
    <t>Screen</t>
  </si>
  <si>
    <t>Function</t>
  </si>
  <si>
    <t>Detail Function</t>
  </si>
  <si>
    <t>Hankura</t>
  </si>
  <si>
    <t>Aoi Sora</t>
  </si>
  <si>
    <t>Demo</t>
  </si>
  <si>
    <t>PP</t>
  </si>
  <si>
    <t>Dev Document Progess</t>
  </si>
  <si>
    <t>Main 
Screen</t>
  </si>
  <si>
    <t>Ipad Login</t>
  </si>
  <si>
    <t>Yes</t>
  </si>
  <si>
    <t>HQ Login</t>
  </si>
  <si>
    <t>Each Function-Store</t>
  </si>
  <si>
    <t>Each Function-HQ</t>
  </si>
  <si>
    <t>Change Language for Ipad</t>
  </si>
  <si>
    <t>Change Language for HQ</t>
  </si>
  <si>
    <t>Remind box-Ipad</t>
  </si>
  <si>
    <t>Remind box-HQ</t>
  </si>
  <si>
    <t>List Store</t>
  </si>
  <si>
    <t>List all Store</t>
  </si>
  <si>
    <t>List Store by Miền</t>
  </si>
  <si>
    <t>List Store by Province</t>
  </si>
  <si>
    <t>List Store by Area</t>
  </si>
  <si>
    <t xml:space="preserve">List Staff </t>
  </si>
  <si>
    <t>List staff Name by Store</t>
  </si>
  <si>
    <t>List task</t>
  </si>
  <si>
    <t>List toàn bộ task</t>
  </si>
  <si>
    <t>Sắp xếp layout theo weekly và daily</t>
  </si>
  <si>
    <t>Lọc task theo progress</t>
  </si>
  <si>
    <t>Progress của task</t>
  </si>
  <si>
    <t>Gắn kèm Manual</t>
  </si>
  <si>
    <t>Thời gian cần thiết</t>
  </si>
  <si>
    <t xml:space="preserve">Phân loại task </t>
  </si>
  <si>
    <t xml:space="preserve">Task hình ảnh </t>
  </si>
  <si>
    <t>4 hình ảnh</t>
  </si>
  <si>
    <t>10 hình ảnh</t>
  </si>
  <si>
    <t>Task yes-no</t>
  </si>
  <si>
    <t>Task type: report by date</t>
  </si>
  <si>
    <t>Task type: report by number</t>
  </si>
  <si>
    <t>Task type: report by check list</t>
  </si>
  <si>
    <t>Cảnh báo  to day deadline task</t>
  </si>
  <si>
    <t>Detail task</t>
  </si>
  <si>
    <t>Gắn kèm tên nhân viên thực hiện</t>
  </si>
  <si>
    <t>Chi tiết thời gian cần thiết</t>
  </si>
  <si>
    <t>Gắn Manual Teachme và hướng dẫn liên quan</t>
  </si>
  <si>
    <t>Xem hình ảnh đã thực hiện trong ngày</t>
  </si>
  <si>
    <t>Xem hình ảnh cửa hàng khác</t>
  </si>
  <si>
    <t>Data in Ipad</t>
  </si>
  <si>
    <t>Xem được task hiện tại</t>
  </si>
  <si>
    <t>Xem được task quá khứ</t>
  </si>
  <si>
    <t>Xem được task tương lai</t>
  </si>
  <si>
    <t>Report in Ipad</t>
  </si>
  <si>
    <t>Report chart over view by weekly</t>
  </si>
  <si>
    <t>Report chart over view by monthly</t>
  </si>
  <si>
    <t xml:space="preserve">Intrustion </t>
  </si>
  <si>
    <t>Intrustion to staff</t>
  </si>
  <si>
    <t>HQ 
Function</t>
  </si>
  <si>
    <t>List task - Tìm kiếm</t>
  </si>
  <si>
    <t>Tìm kiếm theo tên</t>
  </si>
  <si>
    <t>Tìm kiếm theo ngày bắt đầu</t>
  </si>
  <si>
    <t>Tìm kiếm theo ngày kết thúc</t>
  </si>
  <si>
    <t>Tìm kiếm theo tuần</t>
  </si>
  <si>
    <t>Tìm kiếm theo tháng</t>
  </si>
  <si>
    <t>Tìm kiếm theo tên phòng ban</t>
  </si>
  <si>
    <t>Tìm kiếm theo store</t>
  </si>
  <si>
    <t>List task- thông tin</t>
  </si>
  <si>
    <t>Task Name</t>
  </si>
  <si>
    <t>Ngày Bắt đầu</t>
  </si>
  <si>
    <t>Ngày kết thúc</t>
  </si>
  <si>
    <t>Loại task</t>
  </si>
  <si>
    <t>Kết quả: Số cửa hàng đã hoàn thành của mỗi task</t>
  </si>
  <si>
    <t>Kết quả: Số cửa hàng không hoàn thành mỗi task</t>
  </si>
  <si>
    <t>Trạng thái mỗi task</t>
  </si>
  <si>
    <t>Chỉnh sửa task</t>
  </si>
  <si>
    <t>Dừng task</t>
  </si>
  <si>
    <t>Xóa task</t>
  </si>
  <si>
    <t>Tạo task</t>
  </si>
  <si>
    <t>Phím tạo task mới</t>
  </si>
  <si>
    <t>Tạo yêu cầu báo cáo hình ảnh</t>
  </si>
  <si>
    <t>Tạo yêu cầu báo cáo bằng yes/no</t>
  </si>
  <si>
    <t>Tạo yêu cầu báo cáo bằng check list</t>
  </si>
  <si>
    <t>Tạo yêu cầu lặp lại</t>
  </si>
  <si>
    <t>Thư mục lưu trữ yêu cầu lặp lại theo phòng ban và tiêu chuẩn</t>
  </si>
  <si>
    <t>Gắn hướng dẫn Teachme, Link online</t>
  </si>
  <si>
    <t>Gắn hướng dẫn trực tiếp bằng hình ảnh và lời văn</t>
  </si>
  <si>
    <t>Gắn hướng dẫn bằng file đính kèm</t>
  </si>
  <si>
    <t>Giao task</t>
  </si>
  <si>
    <t>Giao task cho tất cả store</t>
  </si>
  <si>
    <t>Giao task cho store cụ thể</t>
  </si>
  <si>
    <t>Giao task theo vùng</t>
  </si>
  <si>
    <t>Giao task theo miền</t>
  </si>
  <si>
    <t>Giao task theo tỉnh</t>
  </si>
  <si>
    <t>Check task detail</t>
  </si>
  <si>
    <t>Xem kết quả bằng hình ảnh</t>
  </si>
  <si>
    <t>Xem kết quả bằng yes/no</t>
  </si>
  <si>
    <t>Xem kết quả all Store</t>
  </si>
  <si>
    <t>Xem kết quả theo Store cụ thể</t>
  </si>
  <si>
    <t>Xem kêt quả theo vùng</t>
  </si>
  <si>
    <t>Report by task</t>
  </si>
  <si>
    <t>Report result each task</t>
  </si>
  <si>
    <t>Report result task by weekly-monthly</t>
  </si>
  <si>
    <t>Report task performance by dept</t>
  </si>
  <si>
    <t>Report task by Store</t>
  </si>
  <si>
    <t>List store&amp; Staff</t>
  </si>
  <si>
    <t>Check all staft information</t>
  </si>
  <si>
    <t>Creat, delete, edit staff in formation</t>
  </si>
  <si>
    <t>Tên Sheet</t>
  </si>
  <si>
    <t>Nội dung chính của Sheet</t>
  </si>
  <si>
    <t>Note thời gian Update</t>
  </si>
  <si>
    <t xml:space="preserve">1. TỔNG QUAN </t>
  </si>
  <si>
    <t>2. CA Flow - WS</t>
  </si>
  <si>
    <t>3. WS-EN-Function</t>
  </si>
  <si>
    <t>4. Lý thuyết</t>
  </si>
  <si>
    <t>5. Màn hình Daily</t>
  </si>
  <si>
    <t xml:space="preserve">6. DWS -2 </t>
  </si>
  <si>
    <t>7. Điều phối nhân viên</t>
  </si>
  <si>
    <t>8. Lịch nhân viên</t>
  </si>
  <si>
    <t>9. Model DWS</t>
  </si>
  <si>
    <t>10. sắp lịch tháng</t>
  </si>
  <si>
    <t>11. Thư viện task</t>
  </si>
  <si>
    <t>12. Question</t>
  </si>
  <si>
    <t>13. menu</t>
  </si>
  <si>
    <t>14. Aeon Note 1</t>
  </si>
  <si>
    <t>15. Aeon Note 2</t>
  </si>
  <si>
    <t>16. A Tuấn note quy ước</t>
  </si>
  <si>
    <t>17. Point Award</t>
  </si>
  <si>
    <t>18. Demo Task</t>
  </si>
  <si>
    <t>19. RE Task List</t>
  </si>
  <si>
    <t>20. Bài tập Logic Model</t>
  </si>
  <si>
    <t>Tính năng chính</t>
  </si>
  <si>
    <t>Level 1</t>
  </si>
  <si>
    <t>Level 2</t>
  </si>
  <si>
    <t>Level 3</t>
  </si>
  <si>
    <t>Level 4</t>
  </si>
  <si>
    <t>Progess</t>
  </si>
  <si>
    <t>Note</t>
  </si>
  <si>
    <t>GIAO TASK</t>
  </si>
  <si>
    <t>DWS</t>
  </si>
  <si>
    <t>QUESTION BANK</t>
  </si>
  <si>
    <t>GIAI ĐOẠN 2</t>
  </si>
  <si>
    <t>MANUAL</t>
  </si>
  <si>
    <t>TRAINING</t>
  </si>
  <si>
    <t>CHECK QUALITY PERI</t>
  </si>
  <si>
    <t>System</t>
  </si>
  <si>
    <t>Quy trình nghiệp vụ</t>
  </si>
  <si>
    <t>WS-Aoi Sora</t>
  </si>
  <si>
    <t>List all tasks</t>
  </si>
  <si>
    <t>Arrange layout by weekly and daily</t>
  </si>
  <si>
    <t>Filter tasks by progress</t>
  </si>
  <si>
    <t>Attach Manual</t>
  </si>
  <si>
    <t>RE Time</t>
  </si>
  <si>
    <t>Classify tasks- Phân loại task</t>
  </si>
  <si>
    <t>Task report by picture</t>
  </si>
  <si>
    <t>Attach the name of the implementing staff</t>
  </si>
  <si>
    <t>Attach Manual Teachme anh related intrustion</t>
  </si>
  <si>
    <t>View photos taken during the day</t>
  </si>
  <si>
    <t>Check detail of other store</t>
  </si>
  <si>
    <t>View current task</t>
  </si>
  <si>
    <t>View past task</t>
  </si>
  <si>
    <t>View future tasks</t>
  </si>
  <si>
    <t>Search by name</t>
  </si>
  <si>
    <t>Search by start day</t>
  </si>
  <si>
    <t>Search by end day</t>
  </si>
  <si>
    <t>Search by week</t>
  </si>
  <si>
    <t>Search by monthly</t>
  </si>
  <si>
    <t>Search by Store</t>
  </si>
  <si>
    <t>Search by dept</t>
  </si>
  <si>
    <t>Start day</t>
  </si>
  <si>
    <t>End day</t>
  </si>
  <si>
    <t>Task Type</t>
  </si>
  <si>
    <t>Result: Number of completed for each task</t>
  </si>
  <si>
    <t>Result: Number of stores that did not complete each task</t>
  </si>
  <si>
    <t>Edit a task</t>
  </si>
  <si>
    <t>Stop task</t>
  </si>
  <si>
    <t>Delete task</t>
  </si>
  <si>
    <t>Creat new task</t>
  </si>
  <si>
    <t xml:space="preserve">Creat task report by picture </t>
  </si>
  <si>
    <t>Creat task report by yes/no</t>
  </si>
  <si>
    <t>Creat task report by check-list</t>
  </si>
  <si>
    <t>Repeat task</t>
  </si>
  <si>
    <t>Save standark task</t>
  </si>
  <si>
    <t>Attach Teachme, Link online</t>
  </si>
  <si>
    <t>Attach direct instructions with images and text</t>
  </si>
  <si>
    <t>Attaching Instructions Using the Attachment</t>
  </si>
  <si>
    <t>Assign tasks to all store</t>
  </si>
  <si>
    <t>Assign tasks to specific store</t>
  </si>
  <si>
    <t>Assign tasks by region</t>
  </si>
  <si>
    <t>Assign task by domain</t>
  </si>
  <si>
    <t>Assign task by province</t>
  </si>
  <si>
    <t>View result with pictures</t>
  </si>
  <si>
    <t>View reesult with yes/no</t>
  </si>
  <si>
    <t>View all store result</t>
  </si>
  <si>
    <t>View result all task by specìic store</t>
  </si>
  <si>
    <t>View result by area</t>
  </si>
  <si>
    <t>Check all staft information (SAP, Name, Grade, Partime-Fulltime)</t>
  </si>
  <si>
    <t>Consider by Aeon??? Aoi Sora can build it</t>
  </si>
  <si>
    <t>1. Màn hình Daily Working Schedule (DWS): màn hình thể hiện công việc cho toàn bộ nhân viên</t>
  </si>
  <si>
    <t>2. Màn hình Standard Daily (hay gọi là Màn hình Model) : Màn hình này được sinh ra trước màn hình DWS.</t>
  </si>
  <si>
    <t xml:space="preserve">VD: Tạo màn hình model cho ngày thứ 2, xong sử dụng màn hình đó cho tất cả các ngày thứ 2 của tháng. Sau đó khi có thứ 2 nào đó có nội dung công việc thay đổi, </t>
  </si>
  <si>
    <t>thì chỉ cần thay đổi màn hình của ngày thứ 2 có biến động đó. Trường hợp thay đổi tất cả các ngày thứ 2, thì sẽ thay đổi màn hình model</t>
  </si>
  <si>
    <t>Tham khảo màn hình từ My Basket--&gt; cần thiết kế để ấn theo đủ 7 ngày trong tuần cho dễ</t>
  </si>
  <si>
    <t>MON</t>
  </si>
  <si>
    <t>TUE</t>
  </si>
  <si>
    <t>WED</t>
  </si>
  <si>
    <t>THU</t>
  </si>
  <si>
    <t>SAT</t>
  </si>
  <si>
    <t>SUN</t>
  </si>
  <si>
    <t>Mô tả tiếp màn hình DWS khi bật chế độ chỉnh sửa</t>
  </si>
  <si>
    <t>Phần chỉnh sửa DWS</t>
  </si>
  <si>
    <t>Phần thông số thay đổi khi chỉnh</t>
  </si>
  <si>
    <r>
      <rPr>
        <sz val="11"/>
        <color theme="1"/>
        <rFont val="Calibri"/>
        <family val="2"/>
      </rPr>
      <t xml:space="preserve">① </t>
    </r>
    <r>
      <rPr>
        <sz val="11"/>
        <color theme="1"/>
        <rFont val="Calibri"/>
        <family val="2"/>
        <scheme val="minor"/>
      </rPr>
      <t>Total Manhour</t>
    </r>
  </si>
  <si>
    <r>
      <rPr>
        <sz val="11"/>
        <color theme="1"/>
        <rFont val="Calibri"/>
        <family val="2"/>
      </rPr>
      <t xml:space="preserve">② </t>
    </r>
    <r>
      <rPr>
        <sz val="11"/>
        <color theme="1"/>
        <rFont val="Calibri"/>
        <family val="2"/>
        <scheme val="minor"/>
      </rPr>
      <t>Manhour dòng đang chỉnh</t>
    </r>
  </si>
  <si>
    <t>③ Detail Group Task Manhour</t>
  </si>
  <si>
    <t>Group task</t>
  </si>
  <si>
    <t>Standard</t>
  </si>
  <si>
    <t>Plan</t>
  </si>
  <si>
    <t>GAP</t>
  </si>
  <si>
    <t>POS</t>
  </si>
  <si>
    <t>Dry</t>
  </si>
  <si>
    <t>MMD</t>
  </si>
  <si>
    <t>Delica</t>
  </si>
  <si>
    <t>D&amp;D</t>
  </si>
  <si>
    <t>QC &amp; FSH</t>
  </si>
  <si>
    <t>Leader Task</t>
  </si>
  <si>
    <t>Other</t>
  </si>
  <si>
    <t>Total</t>
  </si>
  <si>
    <t>Cần thảo luận: chỉ số bên phần thông số thay đổi theo real time di chuyển task trên màn hình bên phải được hay không?</t>
  </si>
  <si>
    <t>Mô tả phần sửa từng ô task</t>
  </si>
  <si>
    <t>Ý tưởng tham khảo</t>
  </si>
  <si>
    <t>Thêm màn hình thể hiện Manhour Budget cho each Store</t>
  </si>
  <si>
    <t>Màn hình quản lý task- group task</t>
  </si>
  <si>
    <t>Database</t>
  </si>
  <si>
    <t>main_task</t>
  </si>
  <si>
    <t xml:space="preserve">Màn hình tạo task với mỗi task cần có các thông tin hiển thị như bảng sau </t>
  </si>
  <si>
    <t>main_task_code</t>
  </si>
  <si>
    <t>main_task_name</t>
  </si>
  <si>
    <t>Group Task</t>
  </si>
  <si>
    <t>Tần suất</t>
  </si>
  <si>
    <t>main_task_description</t>
  </si>
  <si>
    <t>Daily</t>
  </si>
  <si>
    <t>Mở POS</t>
  </si>
  <si>
    <t>Weekly</t>
  </si>
  <si>
    <t>Đóng POS</t>
  </si>
  <si>
    <t>Leader</t>
  </si>
  <si>
    <t>Đóng kho</t>
  </si>
  <si>
    <t>Mở kho</t>
  </si>
  <si>
    <t>Quản lý Safety box</t>
  </si>
  <si>
    <t>Peri</t>
  </si>
  <si>
    <t>Lên hàng thịt cá</t>
  </si>
  <si>
    <t>Lên hàng rau củ</t>
  </si>
  <si>
    <t>Lọc hàng trái cây</t>
  </si>
  <si>
    <t>Kiểm tra HSD peri</t>
  </si>
  <si>
    <t>Hiện e có thông tin trên 100 task, nếu hai a làm demo cần đầy đủ thông tin thì dặn e nhé ạ, dưới đây là e cap tạm màn hình system hiện tại bên e đang dùng (vì system này đã thất bại nên chỉ tham khảo chứ ko copy y nguyên)</t>
  </si>
  <si>
    <t>Ý tưởng: lên màn hình task list tương tự DWS luôn như dưới đây</t>
  </si>
  <si>
    <t>EOD POS</t>
  </si>
  <si>
    <t>Chuẩn bị 
POS</t>
  </si>
  <si>
    <t>Đổi tiền lẻ</t>
  </si>
  <si>
    <t>Thế cơm POS
Staff</t>
  </si>
  <si>
    <t>Hỗ trợ 
POS</t>
  </si>
  <si>
    <t>Kết ca</t>
  </si>
  <si>
    <t>Giao ca</t>
  </si>
  <si>
    <t>POS 1</t>
  </si>
  <si>
    <t>POS 2</t>
  </si>
  <si>
    <t>POS 3</t>
  </si>
  <si>
    <t>Thế cơm
Leader</t>
  </si>
  <si>
    <t>Total Tasks: 13</t>
  </si>
  <si>
    <t>PERI</t>
  </si>
  <si>
    <t>Lên hàng 
thịt cá</t>
  </si>
  <si>
    <t>Lên hàng
rau củ</t>
  </si>
  <si>
    <t>Lên hàng
tươi sống</t>
  </si>
  <si>
    <t>Repack
Peri</t>
  </si>
  <si>
    <t>Cắt gọt</t>
  </si>
  <si>
    <t>Hủy hàng
Staff</t>
  </si>
  <si>
    <t>Kiểm tra
HSD 
Tươi sống
(Staff)</t>
  </si>
  <si>
    <t>Đặt hàng tươi sống</t>
  </si>
  <si>
    <t>Làm POP
Peri</t>
  </si>
  <si>
    <t>Giảm giá
Perish</t>
  </si>
  <si>
    <t>Total tasks: 10</t>
  </si>
  <si>
    <t>DRY</t>
  </si>
  <si>
    <t>Lên hàng khô</t>
  </si>
  <si>
    <t>Kéo mặt
hàng khô</t>
  </si>
  <si>
    <t>Kiểm tra HSD
hàng khô</t>
  </si>
  <si>
    <t>Bắn OOS</t>
  </si>
  <si>
    <t>Kéo mặt
COC</t>
  </si>
  <si>
    <t>Làm PC/POP Dry</t>
  </si>
  <si>
    <t>Check tồn WH
nóc kệ
châm hàng</t>
  </si>
  <si>
    <t>Kéo mặt Grocery</t>
  </si>
  <si>
    <t>Kéo mặt
NF-HBC
HL-SL</t>
  </si>
  <si>
    <t>Key Auto ORD</t>
  </si>
  <si>
    <t>Check Auto 
ORD</t>
  </si>
  <si>
    <t>Thay POG</t>
  </si>
  <si>
    <t>Chuẩn bị 
kiểm kê năm</t>
  </si>
  <si>
    <t>Nhận hàng Peri</t>
  </si>
  <si>
    <t>Nhận hàng Delica</t>
  </si>
  <si>
    <t>Nhận hàng RDC
Dry</t>
  </si>
  <si>
    <t>Nhận hàng RDC
D&amp;D</t>
  </si>
  <si>
    <t>Nhận hàng D&amp;D từ NCC</t>
  </si>
  <si>
    <t>Làm báo cáo hóa đơn MMD</t>
  </si>
  <si>
    <t>Xử lý và update GTN/GRN</t>
  </si>
  <si>
    <t>LEADER</t>
  </si>
  <si>
    <t>Hủy hàng và update hệ thống</t>
  </si>
  <si>
    <t>Đặt văn phòng phẩm</t>
  </si>
  <si>
    <t>Balancing</t>
  </si>
  <si>
    <t>Kiểm tra HSD Tươi sống-Quản lý</t>
  </si>
  <si>
    <t>Kiểm tra 
PC-POP</t>
  </si>
  <si>
    <t>Kiểm tra hàng đổi trả</t>
  </si>
  <si>
    <t>Tạo và chỉnh sửa DWS</t>
  </si>
  <si>
    <t>Bàn giao tiền cho ngân hàng</t>
  </si>
  <si>
    <t>Giảm giá Peri/Dry</t>
  </si>
  <si>
    <t>Kiểm tra DWS</t>
  </si>
  <si>
    <t>Xử lý công việc quản lý</t>
  </si>
  <si>
    <t>QC-FSH</t>
  </si>
  <si>
    <t>5S khu vực POS</t>
  </si>
  <si>
    <t>5S khu vực văn phòng</t>
  </si>
  <si>
    <t>5S khu vực tươi sống</t>
  </si>
  <si>
    <t>5S khu vực MMD</t>
  </si>
  <si>
    <t>5S khu vực khách ngồi</t>
  </si>
  <si>
    <t>5S Kho hàng hóa</t>
  </si>
  <si>
    <t>Tổng vệ sinh Chiller
với ADV</t>
  </si>
  <si>
    <t>Cleaning Time
09:00</t>
  </si>
  <si>
    <t>Cleaning Time
15:00</t>
  </si>
  <si>
    <t>Cleaning Time
20:00</t>
  </si>
  <si>
    <t>Vệ sinh máy Trà Chanh, Milo</t>
  </si>
  <si>
    <t>Vệ sinh máy Cafe</t>
  </si>
  <si>
    <t>Check nhiệt độ</t>
  </si>
  <si>
    <t>Vệ sinh bể tách mỡ</t>
  </si>
  <si>
    <t>5S Aeon Cafe</t>
  </si>
  <si>
    <t>5S Khu vực bếp</t>
  </si>
  <si>
    <t>Vệ sinh tủ lạnh cuối ngày</t>
  </si>
  <si>
    <t>Vệ sinh quầy kệ hàng khô</t>
  </si>
  <si>
    <t>Quét lau sàn</t>
  </si>
  <si>
    <t>DELICA
AEON CF</t>
  </si>
  <si>
    <t>Pha chế Cafe</t>
  </si>
  <si>
    <t>Chuẩn bị Aeon Cafe đầu ngày</t>
  </si>
  <si>
    <t>Lên hàng Delica</t>
  </si>
  <si>
    <t>Kéo mặt Delica</t>
  </si>
  <si>
    <t>Kiểm tra
HSD
Delica</t>
  </si>
  <si>
    <t>Giảm giá
Delica</t>
  </si>
  <si>
    <t>Kiểm tra POP
Delica</t>
  </si>
  <si>
    <t>Đặt nguyên liệu Delica</t>
  </si>
  <si>
    <t>Đặt hàng Delica</t>
  </si>
  <si>
    <t>Chuẩn bị Aeon Cafe
cho ngày hôm sau</t>
  </si>
  <si>
    <t>Bổ sung vật tư Aeon Cafe</t>
  </si>
  <si>
    <t>Kiểm kê
Delica</t>
  </si>
  <si>
    <t>Lên hàng D&amp;D</t>
  </si>
  <si>
    <t>Kéo mặt D&amp;D</t>
  </si>
  <si>
    <t>Kiểm tra HSD D&amp;D</t>
  </si>
  <si>
    <t>Đặt hàng D&amp;D</t>
  </si>
  <si>
    <t>Làm PC/POP D&amp;D</t>
  </si>
  <si>
    <t>Task khác</t>
  </si>
  <si>
    <t>Đổi PC</t>
  </si>
  <si>
    <t>Đổi POP</t>
  </si>
  <si>
    <t>BRF Đầu ca</t>
  </si>
  <si>
    <t>Kiểm kê tháng
Leader</t>
  </si>
  <si>
    <t>Kiểm kê tháng
Staff</t>
  </si>
  <si>
    <t>Kiểm kê năm</t>
  </si>
  <si>
    <t>Tạo GE cho focus Item</t>
  </si>
  <si>
    <t>Chuẩn bị Tasting</t>
  </si>
  <si>
    <t>Chuẩn bị tem phụ</t>
  </si>
  <si>
    <t>Break Time</t>
  </si>
  <si>
    <t>Sampling</t>
  </si>
  <si>
    <t>Trưng POP Member Day</t>
  </si>
  <si>
    <t>Thu POP
Member Day</t>
  </si>
  <si>
    <t>Giao hàng</t>
  </si>
  <si>
    <t>Họp hành
Đào tạo
Kiểm tra</t>
  </si>
  <si>
    <t>Suplier Name</t>
  </si>
  <si>
    <t>System Name</t>
  </si>
  <si>
    <t xml:space="preserve">List all tasks
List toàn bộ danh sách task
</t>
  </si>
  <si>
    <t xml:space="preserve">Arrange layout by weekly and daily
</t>
  </si>
  <si>
    <t>Sắp xếp layout theo tuần và ngày</t>
  </si>
  <si>
    <t>Lọc task theo tiến độ</t>
  </si>
  <si>
    <t>Task progress</t>
  </si>
  <si>
    <t>Tiến độ của task</t>
  </si>
  <si>
    <t>Required time</t>
  </si>
  <si>
    <t>Classify tasks</t>
  </si>
  <si>
    <t>Phân loại task</t>
  </si>
  <si>
    <t>Image tasks</t>
  </si>
  <si>
    <t>Task hình ảnh</t>
  </si>
  <si>
    <t>Yes/No tasks</t>
  </si>
  <si>
    <t>Loại task: báo cáo theo ngày</t>
  </si>
  <si>
    <t>Loại task: báo cáo theo số lượng</t>
  </si>
  <si>
    <t>Task type: report by checklist</t>
  </si>
  <si>
    <t>Loại task: báo cáo theo checklist</t>
  </si>
  <si>
    <t>Alert for today’s deadline tasks</t>
  </si>
  <si>
    <t>Cảnh báo task có deadline hôm nay</t>
  </si>
  <si>
    <t>Attach the name of the staff in charge</t>
  </si>
  <si>
    <t>Detailed required time</t>
  </si>
  <si>
    <t>Attach Teachme Manual and related instructions</t>
  </si>
  <si>
    <t>View images completed in the day</t>
  </si>
  <si>
    <t>View images from other stores</t>
  </si>
  <si>
    <t>View current tasks</t>
  </si>
  <si>
    <t>Xem task hiện tại</t>
  </si>
  <si>
    <t>View past tasks</t>
  </si>
  <si>
    <t>Xem task quá khứ</t>
  </si>
  <si>
    <t>Xem task tương lai</t>
  </si>
  <si>
    <t>Report chart overview by weekly</t>
  </si>
  <si>
    <t>Biểu đồ tổng quan theo tuần</t>
  </si>
  <si>
    <t>Report chart overview by monthly</t>
  </si>
  <si>
    <t>Biểu đồ tổng quan theo tháng</t>
  </si>
  <si>
    <t>Instruction to staff</t>
  </si>
  <si>
    <t>Hướng dẫn cho nhân viên</t>
  </si>
  <si>
    <t>Search by start date</t>
  </si>
  <si>
    <t>Search by end date</t>
  </si>
  <si>
    <t>Search by month</t>
  </si>
  <si>
    <t>Search by department name</t>
  </si>
  <si>
    <t>Search by store</t>
  </si>
  <si>
    <t>Tìm kiếm theo cửa hàng</t>
  </si>
  <si>
    <t>Task name</t>
  </si>
  <si>
    <t>Tên task</t>
  </si>
  <si>
    <t>Start date</t>
  </si>
  <si>
    <t>Ngày bắt đầu</t>
  </si>
  <si>
    <t>End date</t>
  </si>
  <si>
    <t>Task type</t>
  </si>
  <si>
    <t>Result: Number of stores completed for each task</t>
  </si>
  <si>
    <t>Result: Number of stores not completed for each task</t>
  </si>
  <si>
    <t>Status of each task</t>
  </si>
  <si>
    <t>Trạng thái của mỗi task</t>
  </si>
  <si>
    <t>Edit task</t>
  </si>
  <si>
    <t>Button to create a new task</t>
  </si>
  <si>
    <t>Nút tạo task mới</t>
  </si>
  <si>
    <t>Create image report request</t>
  </si>
  <si>
    <t>Create Yes/No report request</t>
  </si>
  <si>
    <t>Tạo yêu cầu báo cáo yes/no</t>
  </si>
  <si>
    <t>Create checklist report request</t>
  </si>
  <si>
    <t>Tạo yêu cầu báo cáo checklist</t>
  </si>
  <si>
    <t>Create repeat request</t>
  </si>
  <si>
    <t>Folder to store repeat requests by department and standard</t>
  </si>
  <si>
    <t>Thư mục lưu yêu cầu lặp lại theo phòng ban và tiêu chuẩn</t>
  </si>
  <si>
    <t>Attach Teachme instructions, online link</t>
  </si>
  <si>
    <t>Gắn hướng dẫn Teachme, link online</t>
  </si>
  <si>
    <t>Attach instructions via file attachment</t>
  </si>
  <si>
    <t>Assign tasks to all stores</t>
  </si>
  <si>
    <t>Giao task cho tất cả cửa hàng</t>
  </si>
  <si>
    <t>Assign tasks to specific stores</t>
  </si>
  <si>
    <t>Giao task cho cửa hàng cụ thể</t>
  </si>
  <si>
    <t>Assign tasks by area</t>
  </si>
  <si>
    <t>Assign tasks by province</t>
  </si>
  <si>
    <t>View results by images</t>
  </si>
  <si>
    <t>View results by Yes/No</t>
  </si>
  <si>
    <t>View results for all stores</t>
  </si>
  <si>
    <t>Xem kết quả tất cả cửa hàng</t>
  </si>
  <si>
    <t>View results by specific store</t>
  </si>
  <si>
    <t>Xem kết quả theo cửa hàng cụ thể</t>
  </si>
  <si>
    <t>View results by region</t>
  </si>
  <si>
    <t>Xem kết quả theo vùng</t>
  </si>
  <si>
    <t>Report results of each task</t>
  </si>
  <si>
    <t>Báo cáo kết quả của từng task</t>
  </si>
  <si>
    <t>Report results of tasks by weekly/monthly</t>
  </si>
  <si>
    <t>Báo cáo kết quả task theo tuần/tháng</t>
  </si>
  <si>
    <t>Report task performance by department</t>
  </si>
  <si>
    <t>Báo cáo hiệu suất task theo phòng ban</t>
  </si>
  <si>
    <t>Report tasks by store</t>
  </si>
  <si>
    <t>Báo cáo task theo cửa hàng</t>
  </si>
  <si>
    <t>Check all staff information</t>
  </si>
  <si>
    <t>Kiểm tra toàn bộ thông tin nhân viên</t>
  </si>
  <si>
    <t>Create, delete, edit staff information</t>
  </si>
  <si>
    <t>Tạo, xóa, chỉnh sửa thông tin nhân viên</t>
  </si>
  <si>
    <t>quản lý vùng</t>
  </si>
  <si>
    <t>Store1</t>
  </si>
  <si>
    <t>Store2</t>
  </si>
  <si>
    <t>Store3</t>
  </si>
  <si>
    <t>Store4</t>
  </si>
  <si>
    <t>▼</t>
  </si>
  <si>
    <t>Vùng Ocean</t>
  </si>
  <si>
    <t>Vùng Ocean2</t>
  </si>
  <si>
    <t>check box</t>
  </si>
  <si>
    <t>□ cố định ■ linh hoạt</t>
  </si>
  <si>
    <t>*</t>
  </si>
  <si>
    <t>Nguyễn Văn A</t>
  </si>
  <si>
    <t>▼Store2</t>
  </si>
  <si>
    <t>▼Store4</t>
  </si>
  <si>
    <t>6~9</t>
  </si>
  <si>
    <t>10~15</t>
  </si>
  <si>
    <t>10~14</t>
  </si>
  <si>
    <t>Nguyễn Văn B</t>
  </si>
  <si>
    <t>Nguyễn Văn C</t>
  </si>
  <si>
    <t>Nguyễn Văn D</t>
  </si>
  <si>
    <t>Nguyễn Văn E</t>
  </si>
  <si>
    <t>▼Store1</t>
  </si>
  <si>
    <t>10~12</t>
  </si>
  <si>
    <t>tên nhân viên</t>
  </si>
  <si>
    <t>thu2</t>
  </si>
  <si>
    <t>thu3</t>
  </si>
  <si>
    <t>thu4</t>
  </si>
  <si>
    <t>thu5</t>
  </si>
  <si>
    <t>thu6</t>
  </si>
  <si>
    <t>thu7</t>
  </si>
  <si>
    <t>CN</t>
  </si>
  <si>
    <t>10
StoreA
5~12</t>
  </si>
  <si>
    <t>12
5~2</t>
  </si>
  <si>
    <t xml:space="preserve">thu ngân </t>
  </si>
  <si>
    <t>sắp hàng</t>
  </si>
  <si>
    <t>khác</t>
  </si>
  <si>
    <t>Mon</t>
  </si>
  <si>
    <t>Tue</t>
  </si>
  <si>
    <t>Wed</t>
  </si>
  <si>
    <t>Thu</t>
  </si>
  <si>
    <t>Fri</t>
  </si>
  <si>
    <t>Sat</t>
  </si>
  <si>
    <t>Sun</t>
  </si>
  <si>
    <t xml:space="preserve">Chu kỳ đăng ký lịch và tính lương Aeon là từ ngày 26 tháng này đến 25 tháng sau. Tuy nhiên để sau này linh động thay đổi, nhờ a Tuấn thêm phần chọn chu kỳ tính lương cho system, mình điền ngày bắt đầu và kết thúc, thì tương ứng màn hình nhân viên cũng hiển thị phạm vi đăng ký cho dễ nha ạ </t>
  </si>
  <si>
    <t>Phần 1. Không cần cột số lượng, nên chuyển cột này qua thành cột số thứ tự cũng đc</t>
  </si>
  <si>
    <t xml:space="preserve"> Phần 2. Thêm thông tin về loại model này ở thanh phía trên</t>
  </si>
  <si>
    <t>3. Thêm thông tin ở đoạn tiêu đề</t>
  </si>
  <si>
    <t>VD: Model 80 MH</t>
  </si>
  <si>
    <t>Flow khi tạo Model DWS: thêm dòng - thêm mã ca--&gt; có được số giờ công tính làm tổng (Plan)</t>
  </si>
  <si>
    <t xml:space="preserve">Xong bắt đầu kéo task để tổng thời gian mỗi task đã sắp cho đủ số mã ca đã thêm. </t>
  </si>
  <si>
    <t>Em VD như dưới</t>
  </si>
  <si>
    <t>dongf thoi gian keo dai den khi store dong cua</t>
  </si>
  <si>
    <t>V412
06:00 ~ 10:00
POS</t>
  </si>
  <si>
    <t>DWS Model - 80 Manhour
Total Manhour: 80     Đã sắp xếp: 70</t>
  </si>
  <si>
    <t>Giờ</t>
  </si>
  <si>
    <t>Khi thời gian đã sắp xếp ko bằng thời gian đã lên lịch thì sẽ hiện cảnh báo hoặc chữ nổi đỏ lên...</t>
  </si>
  <si>
    <t>PER</t>
  </si>
  <si>
    <t>Như hình em vẽ trên thì đang mở thêm dòng (tăng giờ) ô V412</t>
  </si>
  <si>
    <t>thì số Manhour Plan là 4, tuy nhiên mới sắp xếp 3</t>
  </si>
  <si>
    <t>iệc</t>
  </si>
  <si>
    <t>thì bảng thống kê hiển thị theo logic vậy, để tránh trường hợp mở ca (thêm giờ thêm người) mà chưa sắp hết ve</t>
  </si>
  <si>
    <t>DELICA AEON CAFE</t>
  </si>
  <si>
    <t xml:space="preserve">Phần 3: </t>
  </si>
  <si>
    <t>Chuyển button "Lưu Lịch trình mẫu" lên phía trên, cần tăng tối đa màn hình thao tác kéo thả task</t>
  </si>
  <si>
    <t>Phần 4:</t>
  </si>
  <si>
    <t>Thêm phần để tăng dòng-(thêm mã ca)</t>
  </si>
  <si>
    <r>
      <rPr>
        <b/>
        <sz val="20"/>
        <color rgb="FFFF0000"/>
        <rFont val="Calibri"/>
        <scheme val="minor"/>
      </rPr>
      <t xml:space="preserve">Vị trí
</t>
    </r>
    <r>
      <rPr>
        <b/>
        <sz val="20"/>
        <color rgb="FF000000"/>
        <rFont val="Calibri"/>
        <scheme val="minor"/>
      </rPr>
      <t>V812
06:00~14:00</t>
    </r>
  </si>
  <si>
    <t>Ấn vô dấu cộng để thêm 1 dòng (1 người )</t>
  </si>
  <si>
    <t>trong ô trên: điền được vị trí làm việc ( có 5 vị trí làm việc sau: 1 Leader, 2 MMD, 3 POS, 4 Ngành hàng, 5 Aeon Cafe)</t>
  </si>
  <si>
    <t>Thứ tự ưu tiên hiển thị trong các dòng cũng theo thứ tự trên luôn)</t>
  </si>
  <si>
    <t>Cấn để thứ tự các dòng sắp xếp được</t>
  </si>
  <si>
    <t>Phần 5</t>
  </si>
  <si>
    <t>Vì sau mỗi lần tạo Model thì số lượng Model lại tăng lên, nên cần tạo một vị trí để lưu trữ các loại Model đã tạo</t>
  </si>
  <si>
    <t xml:space="preserve">Em dự tính để ntn a Tuấn a Tú xem ổn k nha ạ: </t>
  </si>
  <si>
    <t>Tương tự Outlook, chia 3 ra, cái list model cho ra giữa</t>
  </si>
  <si>
    <t>anh Tuấn ơi, phần màn hình này a để cho hiển thị tối đa màn hình thao tác task phía trên a nhé</t>
  </si>
  <si>
    <t>nhân viên tự lựa chọn ca</t>
  </si>
  <si>
    <t>〇　</t>
  </si>
  <si>
    <t>chắc chắn vào được</t>
  </si>
  <si>
    <t>△</t>
  </si>
  <si>
    <t>có thể vào được</t>
  </si>
  <si>
    <t>ASDWSAD▼</t>
  </si>
  <si>
    <t>Nhân viên thường</t>
  </si>
  <si>
    <t>〇</t>
  </si>
  <si>
    <t>leader chọn ca làm</t>
  </si>
  <si>
    <t>số giờ để store có thể vận hành</t>
  </si>
  <si>
    <t>số giờ đã assign</t>
  </si>
  <si>
    <t>balance</t>
  </si>
  <si>
    <t>5~17▼</t>
  </si>
  <si>
    <t>　　　　　　</t>
  </si>
  <si>
    <t>thu ngân ▼</t>
  </si>
  <si>
    <t>Nhân viên cao</t>
  </si>
  <si>
    <t>sau khi leader chốt ca làm việc cho nhân viên</t>
  </si>
  <si>
    <t>Thư viện task                Tìm kiếm task</t>
  </si>
  <si>
    <t>Aeon
Cafe</t>
  </si>
  <si>
    <t>Note ngày 28/10 về thư viện task</t>
  </si>
  <si>
    <t xml:space="preserve">Update 28/10: </t>
  </si>
  <si>
    <t>Phần tìm kiếm: cho phép tìm kiếm toàn bộ các group task chứ k chỉ 1 group task</t>
  </si>
  <si>
    <t>Thiết kế thu gọn tối đa chiều rộng của thư viên để giảm ảnh hưởng lên màn hình thao task</t>
  </si>
  <si>
    <t>Kéo nhỏ diện tích ô group task lại chỉ vừa đủ hiện thị tên gr task, cần thiết thì bỏ ô luôn cũng đc, chọn gr task nào thì đổi màu chữ vs chữ to hơn in đậm cho dễ phân biệt là đc</t>
  </si>
  <si>
    <t>Hiển thị từng ô task size nhỏ hơn hiện tại 80%, chỉ cần hiển thị hàng ngang 4 ô hoặc 3 ô</t>
  </si>
  <si>
    <t>Bỏ thanh trượt dọc chỗ gr task: thay vào đó là khi di chuột vào phần gr task có thể kéo lên xuống đc</t>
  </si>
  <si>
    <t>(đoạn này a Tuấn cứ cân nhắc,  nếu ko khó quá thì ms làm thôi ạ, k đc sau để tora sau)</t>
  </si>
  <si>
    <t>Thảo note</t>
  </si>
  <si>
    <t>Task library</t>
  </si>
  <si>
    <t>Chức năng tìm kiếm trong phạm vi group đang chọn hay toàn bộ group?</t>
  </si>
  <si>
    <t>Balance ratio</t>
  </si>
  <si>
    <t>Phạm vi để tính toán tỷ lệ cân bằng được lấy trong khoảng thời gian nào?</t>
  </si>
  <si>
    <t>Sorting Algorithm</t>
  </si>
  <si>
    <t>Thuật toán sắp xếp đề xuất phân công vị trí làm việc dựa trên những thứ tự ưu tiên nào</t>
  </si>
  <si>
    <t>1. Ca làm việc: chắc chắn vào ca =&gt; có thể vào ca</t>
  </si>
  <si>
    <t>2. Vị trí làm việc: chênh lệch nhất với tỷ lệ cân bằng hướng tới</t>
  </si>
  <si>
    <t>3. Số lượng ca làm việc: tiếp tục bố trí ca làm việc có thể sau khi tất cả nhân viên đã đượ bố tri ca làm việc chắc chắn</t>
  </si>
  <si>
    <t>Model template</t>
  </si>
  <si>
    <t>Tạo 1 model mẫu để test</t>
  </si>
  <si>
    <t>Em cần tạo ở đâu, tạo trên màn hình mẫu luôn đúng ko ạ, tạo xong</t>
  </si>
  <si>
    <t>có lưu đc ko</t>
  </si>
  <si>
    <t>To-do Task: Phần tính năng giao task</t>
  </si>
  <si>
    <t>DWS- Daily Working Schedule</t>
  </si>
  <si>
    <t>Ngân hàng câu hỏi: giai đoạn 2</t>
  </si>
  <si>
    <t>Quy trình làm việc: giai đoạn 2</t>
  </si>
  <si>
    <t>I. HQ Task</t>
  </si>
  <si>
    <t>I. Lịch làm việc theo ngày</t>
  </si>
  <si>
    <t>I. Thư viện câu hỏi</t>
  </si>
  <si>
    <t>I. Quy trình làm việc</t>
  </si>
  <si>
    <t>Tạo task, giao task</t>
  </si>
  <si>
    <t>II. Lịch làm việc theo tháng</t>
  </si>
  <si>
    <t>1. Lịch tháng</t>
  </si>
  <si>
    <t>II. Task HQ asign to Store</t>
  </si>
  <si>
    <t>2. Điều phối Manhour</t>
  </si>
  <si>
    <t>II. Tạo ngân hàng câu hỏi</t>
  </si>
  <si>
    <t>III. Mẫu lịch làm việc</t>
  </si>
  <si>
    <t>III. Thư viện task</t>
  </si>
  <si>
    <t>IV. Quản lý task</t>
  </si>
  <si>
    <t xml:space="preserve">Để 1 màn hình lưu trữ, lọc đc theo dep vs </t>
  </si>
  <si>
    <t>1. List Task Master</t>
  </si>
  <si>
    <t>loại daily weeky</t>
  </si>
  <si>
    <t>2. RE Task</t>
  </si>
  <si>
    <t>IV. Phân tích báo cáo WS</t>
  </si>
  <si>
    <t>V. Thông tin cửa hàng</t>
  </si>
  <si>
    <t>V. Hệ thống điểm thưởng</t>
  </si>
  <si>
    <t>1. Danh sách cửa hàng</t>
  </si>
  <si>
    <t>2. Danh sách nhân viên Store</t>
  </si>
  <si>
    <t>3. Danh sách nhân viên HQ</t>
  </si>
  <si>
    <t>VI. Phân tích báo cáo DWS</t>
  </si>
  <si>
    <t>Phần nào chung cả 4 phần em note chữ đỏ nhé ạ</t>
  </si>
  <si>
    <t>Tính năng</t>
  </si>
  <si>
    <t>Chi tiết điều đề xuất sửa- Imp-OP-Office Aeon cmt</t>
  </si>
  <si>
    <t>Người tạo (Aeoner)</t>
  </si>
  <si>
    <t>AOI SORA note</t>
  </si>
  <si>
    <t>Thư viện task</t>
  </si>
  <si>
    <t>Tính năng kéo, thả, thu, phóng bị delay khi có nhiều task được tạo trong trang</t>
  </si>
  <si>
    <t>Kéo, gộp task</t>
  </si>
  <si>
    <t>Chưa có tính năng gộp task (Gộp Task A thay thế cho task B)</t>
  </si>
  <si>
    <t>Kéo task</t>
  </si>
  <si>
    <t>Khi lấy task từ thư viện task để kéo vào 1 ô. Task dễ bị rớt ở ô mà người dùng kéo qua</t>
  </si>
  <si>
    <t xml:space="preserve">Sheet này a Tùng, Thảo cùng phía Aeon OP liệt kê các tình huống vận hành, nhân viên gian lận giờ làm (có tgian chơi), nhân viên quá tải </t>
  </si>
  <si>
    <t>Bất kỳ tình huống oái ăm nào đó liên quan đến vận hành và việc làm</t>
  </si>
  <si>
    <t>Type</t>
  </si>
  <si>
    <t>Aeoner</t>
  </si>
  <si>
    <t>Nội dung</t>
  </si>
  <si>
    <t>Hiện tại đang áp dụng</t>
  </si>
  <si>
    <t>Chú thích</t>
  </si>
  <si>
    <t>Danh sách vai trò người dùng</t>
  </si>
  <si>
    <t>1. Staff</t>
  </si>
  <si>
    <t>2. Store Leader G2: cửa hàng phó</t>
  </si>
  <si>
    <t>Giống nhau</t>
  </si>
  <si>
    <t>quyền hạn của cửa hàng phó khác gì so với cửa hàng trưởng?</t>
  </si>
  <si>
    <t>2. Store Leader G3: cửa hàng trưởng</t>
  </si>
  <si>
    <t>Thực tế SM là người chi phối hết, tuy nhiên về mặt system nhà mình, cứ để có chức năng giống nhau</t>
  </si>
  <si>
    <t>2. SI: quản lý 2 store cùng lúc thì sẽ ko có cửa hàng trưởng</t>
  </si>
  <si>
    <t>Hiển thị task trên 2 store</t>
  </si>
  <si>
    <t>3. Area Manager</t>
  </si>
  <si>
    <t>4. Region Manager</t>
  </si>
  <si>
    <t>5. HQ Staff</t>
  </si>
  <si>
    <t>6. Admin system: Toàn bộ tính năng</t>
  </si>
  <si>
    <t>Số lượng nhân viên mỗi store</t>
  </si>
  <si>
    <t>10~18</t>
  </si>
  <si>
    <t>Số lượng vùng mỗi Area Manager quản lý</t>
  </si>
  <si>
    <t>Area Manage thì quản lý nhiều srtore--&gt; 1 vùng, Region Manager sẽ quản lý nhiều Area(5-10 Area).  Đoạn này ko nên đặt giới hạn, e vẽ biểu đồ tròn ở dưới cho a hiểu nha</t>
  </si>
  <si>
    <t>Số lượng miền mỗi Region Manager quản lý</t>
  </si>
  <si>
    <t>Khung giờ hiển thị trong screen tạo mẫu lịch trình ngày</t>
  </si>
  <si>
    <t>05:30~23:00</t>
  </si>
  <si>
    <t>Thời gian bắt đầu ca đầu tiên và thời gian kết thúc ca cuối cùng</t>
  </si>
  <si>
    <t>Quy tắc đặt mã ca</t>
  </si>
  <si>
    <t>4 ký tự: V-X-Y</t>
  </si>
  <si>
    <t xml:space="preserve">Anh Tuấn nghĩ sao về trường hợp mình không cần hiển thị mã ca, mà hiển thị luôn giờ </t>
  </si>
  <si>
    <t>V (1 ký tự): mã ký hiệu ca đi làm</t>
  </si>
  <si>
    <t>bắt đầu vs giờ kết thúc ạ. Về DWS thì hiển thị v k có vấn đề, tuy nhiên e đang phân vân đoạn hiển thị lịch theo tháng</t>
  </si>
  <si>
    <t>X (1 ký tự): số giờ làm việc (2-3-4-5-6-7-8-9-10)</t>
  </si>
  <si>
    <t>(Để đây để suy nghĩ thôi tại tạm chưa có phương án hợp lý ạ)</t>
  </si>
  <si>
    <t>Y (2 ký tự): chia đôi ra là số giờ bắt đầu</t>
  </si>
  <si>
    <t>dữ liệu vẫn có mã ca và khung giờ, vị trí nào chỉ cần mã ca, vị trí nào chỉ cần giờ, vị trí nào cần cả 2 thì xác định cụ thể là được</t>
  </si>
  <si>
    <t>Danh sách vị trí công việc</t>
  </si>
  <si>
    <t>1. Leader</t>
  </si>
  <si>
    <t>VD hiện giờ làm theo plan: 06:00~12:00, giờ chấm công thực lại là 07:00 ~13:00, thì cảnh báo nhân viên đi muộn, đổi lịch, sắp lại lịch....</t>
  </si>
  <si>
    <t>2. MMD</t>
  </si>
  <si>
    <t>3. POS</t>
  </si>
  <si>
    <t>4. Ngành hàng</t>
  </si>
  <si>
    <t>5. Aeon Cafe</t>
  </si>
  <si>
    <t>Trạng thái của nhân viên</t>
  </si>
  <si>
    <t>1. Đang làm việc</t>
  </si>
  <si>
    <t>2. Tạm ngừng làm việc</t>
  </si>
  <si>
    <t>Trạng thái của cửa hàng</t>
  </si>
  <si>
    <t>1. Đang mở cửa</t>
  </si>
  <si>
    <t>2. Tạm đóng cửa</t>
  </si>
  <si>
    <t xml:space="preserve">Vấn đề tăng ca </t>
  </si>
  <si>
    <t>Tăng ca có kế hoạch</t>
  </si>
  <si>
    <r>
      <rPr>
        <b/>
        <sz val="11"/>
        <color theme="1"/>
        <rFont val="Calibri"/>
        <family val="2"/>
        <scheme val="minor"/>
      </rPr>
      <t>Logic</t>
    </r>
    <r>
      <rPr>
        <sz val="11"/>
        <color theme="1"/>
        <rFont val="Calibri"/>
        <family val="2"/>
        <scheme val="minor"/>
      </rPr>
      <t>: Mã ca không đổi, hiển thị Mã ca+OT, bộ đếm giờ đếm thêm số giờ. 
Phần tính năng report giờ sẽ tách đôi giờ làm việc bình thường + OT(tăng ca)</t>
    </r>
  </si>
  <si>
    <t>Chức năng tăng ca có phải là thêm vào model hay không</t>
  </si>
  <si>
    <t>Tăng ca không kế hoạch</t>
  </si>
  <si>
    <t xml:space="preserve">Vì Aoi Sora chưa quản HR, nên chỉ cần tăng thêm ô khi chọn OT khoảng nào là đc, </t>
  </si>
  <si>
    <t>để có thêm vị trí xếp công việc</t>
  </si>
  <si>
    <t>Phạm vi thời gian tính toán tỷ lệ balance thực tế</t>
  </si>
  <si>
    <t>02 tháng (thời điểm hiện tại là trung tâm)</t>
  </si>
  <si>
    <t>Quy tắc phân công vị trí làm việc</t>
  </si>
  <si>
    <t>1. Các vai trò store leader như G2, G3, SI luôn thực hiện vị trí leader, trừ trường hợp 1 store có 2 từ nhân viên có vai trò cấp độ leader trở lê thì mới có thể thay thế nhau</t>
  </si>
  <si>
    <t>2. Ưu tiên phân công nhân viên ở vị trí đang có tỷ lệ balance thực tế &lt; tỷ lệ balance mong muốn</t>
  </si>
  <si>
    <t>3. Chỉ phân công nhân viên đã đăng ký ca làm việc theo nguyện vọng</t>
  </si>
  <si>
    <t>4. Ưu tiên ca đăng ký chắc chắc trước ca đăng ký có thể</t>
  </si>
  <si>
    <t>AM</t>
  </si>
  <si>
    <t>SI</t>
  </si>
  <si>
    <t>Store</t>
  </si>
  <si>
    <t>Region</t>
  </si>
  <si>
    <t>G. Tuấn Note</t>
  </si>
  <si>
    <t>Thảo</t>
  </si>
  <si>
    <t>Gom hết tính năng cả bên giao task lẫn DWS về 1 mối</t>
  </si>
  <si>
    <t>Màn hình Model DWS</t>
  </si>
  <si>
    <t>Hiện tại đã xong nửa sau cơ bản, khả năng sẽ bổ sung thêm xíu logic để kết hợp RE(đếm task)</t>
  </si>
  <si>
    <t>Không phải ạ, để em làm bên sheet RE</t>
  </si>
  <si>
    <t>Màn hình DWS theo ngày</t>
  </si>
  <si>
    <t>Quản lý lịch làm việc theo tháng (theo chu kỳ lương 26 tháng này đến 25 tháng sau, đừng để nguyên tháng, a thêm phần tính năng chọn ngày bắt đầu và kết thúc chu kỳ lương để tương lai còn linh hoạt được)</t>
  </si>
  <si>
    <t>Điều phối nhân lực giữa các Store</t>
  </si>
  <si>
    <t>Quản lý task 
1. List task (Done)
2. RE Task (Not yet)</t>
  </si>
  <si>
    <t>Hệ thống tính điêm thưởng</t>
  </si>
  <si>
    <t>STT</t>
  </si>
  <si>
    <t>Category</t>
  </si>
  <si>
    <t>Task Name in DWS</t>
  </si>
  <si>
    <t>Frequency</t>
  </si>
  <si>
    <t>Frequeny</t>
  </si>
  <si>
    <t>RE Result (Min)</t>
  </si>
  <si>
    <t>Giờ cần cho 1 ngày</t>
  </si>
  <si>
    <t>Số cần nhập</t>
  </si>
  <si>
    <t>RE Unit/ Menthod RE</t>
  </si>
  <si>
    <t>Manual number</t>
  </si>
  <si>
    <t>POS (POS 1 - POS 2 - POS 3)</t>
  </si>
  <si>
    <t>2 lần/ngày
Twice a day</t>
  </si>
  <si>
    <t>1m/1khách</t>
  </si>
  <si>
    <t>Số khách hàng</t>
  </si>
  <si>
    <t>Đo thời gian trung bình hoàn thành 1 giao dịch</t>
  </si>
  <si>
    <t>https://teachme.jp/124700/manuals/18544402</t>
  </si>
  <si>
    <t>Open POS</t>
  </si>
  <si>
    <t xml:space="preserve">1 lần/ngày
Once a day
</t>
  </si>
  <si>
    <t>1time/day/POS</t>
  </si>
  <si>
    <t>Đo thời gian hoàn thành các công việc chuẩn bị</t>
  </si>
  <si>
    <t>https://teachme.jp/124700/manuals/19028741</t>
  </si>
  <si>
    <t>1 lần/ngày</t>
  </si>
  <si>
    <t>once a day</t>
  </si>
  <si>
    <t>Đo thời gian hoàn thành việc EOD</t>
  </si>
  <si>
    <t>https://teachme.jp/124700/manuals/18223313</t>
  </si>
  <si>
    <t>Prepare for POS</t>
  </si>
  <si>
    <t>2 lần/ngày</t>
  </si>
  <si>
    <t>4 time/day</t>
  </si>
  <si>
    <t>Đo thời gian chuẩn bị các vật tư cho pos</t>
  </si>
  <si>
    <t>Change Small Money</t>
  </si>
  <si>
    <t>3 lần/ngày</t>
  </si>
  <si>
    <t>Đo thời gian hoàn thành việc đổi lẻ</t>
  </si>
  <si>
    <t>https://teachme.jp/124700/manuals/22284562</t>
  </si>
  <si>
    <t>Thế cơm POS-Staff</t>
  </si>
  <si>
    <t>4 lần/ngày</t>
  </si>
  <si>
    <t xml:space="preserve">Thời gian đếm tiền </t>
  </si>
  <si>
    <t>https://teachme.jp/124700/manuals/19051911</t>
  </si>
  <si>
    <t>Thế cơm POS-Leader</t>
  </si>
  <si>
    <t>Đo thời gian lấy tiền thế cơm, đếm tiền, in báo cáo</t>
  </si>
  <si>
    <t>https://teachme.jp/124700/manuals/19051770</t>
  </si>
  <si>
    <t>Hỗ trợ POS
Support POS</t>
  </si>
  <si>
    <t>Not yet measure time</t>
  </si>
  <si>
    <t>Kết ca
Close POS</t>
  </si>
  <si>
    <t>Đo thời gian hoàn thành kết ca cho 2 pos</t>
  </si>
  <si>
    <t>https://teachme.jp/124700/manuals/18225777</t>
  </si>
  <si>
    <t>Giao ca-Handover POS</t>
  </si>
  <si>
    <t>Đo thời gian hoàn thành giao ca cho 2 pos</t>
  </si>
  <si>
    <t>https://teachme.jp/124700/manuals/18366795</t>
  </si>
  <si>
    <t>Đo thời gian nhận hàng và kéo vào cửa hàng</t>
  </si>
  <si>
    <t>https://teachme.jp/124700/manuals/19611095</t>
  </si>
  <si>
    <t>Nhận hàng RDC- Dry</t>
  </si>
  <si>
    <t>20 - 30</t>
  </si>
  <si>
    <t>https://teachme.jp/124700/manuals/19124717</t>
  </si>
  <si>
    <t>nhiều lần 1 ngày</t>
  </si>
  <si>
    <t>10 - 15'/ 1 nhà cung cấp</t>
  </si>
  <si>
    <t>Đo thời gian nhận hàng trung bình của 1 nhà cung cấp</t>
  </si>
  <si>
    <t>https://teachme.jp/124700/manuals/18605597</t>
  </si>
  <si>
    <t>Nhận hàng D&amp;D từ NCCC</t>
  </si>
  <si>
    <t>5'/ 1 nhà cung cấp</t>
  </si>
  <si>
    <t>https://teachme.jp/124700/manuals/18558144</t>
  </si>
  <si>
    <t>Nhận hàng RDC-D&amp;D</t>
  </si>
  <si>
    <t xml:space="preserve">Đo thời gian kiểm tra và update </t>
  </si>
  <si>
    <t>https://teachme.jp/124700/manuals/19188783</t>
  </si>
  <si>
    <t>Hủy hàng &amp; Update hệ thống</t>
  </si>
  <si>
    <t xml:space="preserve">Đo thời gian check hệ thống và update </t>
  </si>
  <si>
    <t>https://teachme.jp/124700/manuals/19841316</t>
  </si>
  <si>
    <t>SM.SI</t>
  </si>
  <si>
    <t>1 lần/tháng</t>
  </si>
  <si>
    <t>Monthly</t>
  </si>
  <si>
    <t>Đo thời gian kiểm tra tồn VPP và điền link</t>
  </si>
  <si>
    <t>SM</t>
  </si>
  <si>
    <t>Đo thời gian hoàn thành công việc mở kho</t>
  </si>
  <si>
    <t>https://teachme.jp/124700/manuals/18124822</t>
  </si>
  <si>
    <t>Xử lý công việc Quản Lý</t>
  </si>
  <si>
    <t>K đo lường được</t>
  </si>
  <si>
    <t>SM,SI</t>
  </si>
  <si>
    <t>Đo thời gian mở két, đếm tiền</t>
  </si>
  <si>
    <t>https://teachme.jp/124700/manuals/18197410</t>
  </si>
  <si>
    <t>Kiểm tra HSD Tươi Sống (Leader)</t>
  </si>
  <si>
    <t>Đo thời gian check các sản ghi trong sổ kiểm date</t>
  </si>
  <si>
    <t>https://teachme.jp/124700/manuals/19022281</t>
  </si>
  <si>
    <t>Kiểm tra PC-POP</t>
  </si>
  <si>
    <t xml:space="preserve">Đo thời gian kiểm tra PC, POP vào mỗi ca </t>
  </si>
  <si>
    <t>Đo thời gian kiểm tra hàng đổi trả vào buổi sáng.</t>
  </si>
  <si>
    <t>Tạo DWS</t>
  </si>
  <si>
    <t>https://teachme.jp/124700/manuals/26685751</t>
  </si>
  <si>
    <t>Đo thời gian hoàn thành công việc đóng kho</t>
  </si>
  <si>
    <t>https://teachme.jp/124700/manuals/18278923</t>
  </si>
  <si>
    <t>Bàn Giao tiền cho Ngân Hàng</t>
  </si>
  <si>
    <t>2 lần/tuần</t>
  </si>
  <si>
    <t>Đo thời gian lấy túi tiền và bàn giao cho ngân hàng</t>
  </si>
  <si>
    <t>0757</t>
  </si>
  <si>
    <t>https://teachme.jp/124700/manuals/20919931</t>
  </si>
  <si>
    <t>Đo thời gian check sổ, bàn giao tem cho nhân viên</t>
  </si>
  <si>
    <t xml:space="preserve">Check task Hansoku-Teachme </t>
  </si>
  <si>
    <t>Đo thời gian check task và giao việc đầu ca</t>
  </si>
  <si>
    <t>Other Task</t>
  </si>
  <si>
    <t>Chuẩn bị Kiểm Kê Tháng</t>
  </si>
  <si>
    <t>Mothly</t>
  </si>
  <si>
    <t>Đo thời gian làm các công việc: tạo gonl, in gonl, dán contronl chart.</t>
  </si>
  <si>
    <t>2 lần/tháng</t>
  </si>
  <si>
    <t>Leader: 10, Staff: 30</t>
  </si>
  <si>
    <t>Đo thời gian chuẩn bị file, in file của quản lý. Nhân viên xé PC và gắn</t>
  </si>
  <si>
    <t>https://teachme.jp/124700/manuals/24238456</t>
  </si>
  <si>
    <t>Cắt: 20, Gắn 60</t>
  </si>
  <si>
    <t>Đo thời gian cắt và gắn( không tính thời gian các mã chưa có hàng về phải gắn sau)</t>
  </si>
  <si>
    <t>https://teachme.jp/124700/manuals/24238827</t>
  </si>
  <si>
    <t>5-10</t>
  </si>
  <si>
    <t>Đưa ra thời gian tiêu chuẩn buổi chia sẻ thông tin đầu ca</t>
  </si>
  <si>
    <t>https://teachme.jp/124700/manuals/19531655</t>
  </si>
  <si>
    <t>Kiểm kê tháng - Leader</t>
  </si>
  <si>
    <t>Đo thời gian kiểm đếm, in giấy tờ và kiểm tra lại dữ liệu.</t>
  </si>
  <si>
    <t>https://teachme.jp/124700/manuals/26319874</t>
  </si>
  <si>
    <t>Kiểm kê tháng - Staff</t>
  </si>
  <si>
    <t>Đo thời gian kiểm đếm vào ngày kiểm kê</t>
  </si>
  <si>
    <t>https://teachme.jp/124700/manuals/26319895</t>
  </si>
  <si>
    <t>2 lần/năm</t>
  </si>
  <si>
    <t>Yearly</t>
  </si>
  <si>
    <t>Tạo GE cho Focus Item</t>
  </si>
  <si>
    <t>Đo thời gian chuẩn bị tem thịt cho ngày hôm sau</t>
  </si>
  <si>
    <t>Thời gian nghỉ tiêu chuẩn của full time</t>
  </si>
  <si>
    <t>Đo thời gian kiểm tra DWS và tick công việc</t>
  </si>
  <si>
    <t>https://teachme.jp/124700/manuals/27886942</t>
  </si>
  <si>
    <t>Trưng bày POP Member Day</t>
  </si>
  <si>
    <t>Đo thời gian trưng bày POP member day</t>
  </si>
  <si>
    <t>https://teachme.jp/124700/manuals/25241276</t>
  </si>
  <si>
    <t>Thu POP Member Day</t>
  </si>
  <si>
    <t>Đo thời gian thu toàn bộ POP Memberday</t>
  </si>
  <si>
    <t>5S Khu Vực POS</t>
  </si>
  <si>
    <t>Đo thời gian vệ sinh khu vực chỉ định</t>
  </si>
  <si>
    <t>https://teachme.jp/124700/manuals/18116073</t>
  </si>
  <si>
    <t>5S Văn Phòng</t>
  </si>
  <si>
    <t>https://teachme.jp/124700/manuals/18711372</t>
  </si>
  <si>
    <t>5S Khu Vực Tươi Sống</t>
  </si>
  <si>
    <t>https://teachme.jp/124700/manuals/19484471</t>
  </si>
  <si>
    <t>5S Khu vực MMD</t>
  </si>
  <si>
    <t>https://teachme.jp/124700/manuals/23228514</t>
  </si>
  <si>
    <t>5S Khu Khách Ngồi</t>
  </si>
  <si>
    <t>https://teachme.jp/124700/manuals/27190313</t>
  </si>
  <si>
    <t>5S Kho Hàng Hóa</t>
  </si>
  <si>
    <t>https://teachme.jp/124700/manuals/22935011</t>
  </si>
  <si>
    <t>Hỗ trợ Vệ Sinh Tủ Chiller với ADV</t>
  </si>
  <si>
    <t>Cleaning Time 09:00</t>
  </si>
  <si>
    <t>Giờ quy định của  công ty</t>
  </si>
  <si>
    <t>https://teachme.jp/124700/manuals/18506999</t>
  </si>
  <si>
    <t>Cleaning Time 15:00</t>
  </si>
  <si>
    <t>https://teachme.jp/124700/manuals/18583315</t>
  </si>
  <si>
    <t>Cleaning Time 20:00</t>
  </si>
  <si>
    <t>https://teachme.jp/124700/manuals/18610483</t>
  </si>
  <si>
    <t>Vệ sinh Máy Trà Chanh-Milo</t>
  </si>
  <si>
    <t>Đo thời gian rửa máy</t>
  </si>
  <si>
    <t>https://teachme.jp/124700/manuals/19889127</t>
  </si>
  <si>
    <t>Vệ sinh Máy Cafe</t>
  </si>
  <si>
    <t>Bỏ task này</t>
  </si>
  <si>
    <t>Đo thời gian kiểm tra nhiệt độ các tủ trong cửa hàng</t>
  </si>
  <si>
    <t>https://teachme.jp/124700/manuals/18981402</t>
  </si>
  <si>
    <t>https://teachme.jp/124700/manuals/18887524</t>
  </si>
  <si>
    <t>90 (size &lt;300)</t>
  </si>
  <si>
    <t>https://teachme.jp/124700/manuals/32610461</t>
  </si>
  <si>
    <r>
      <t xml:space="preserve">Lên hàng Delica
</t>
    </r>
    <r>
      <rPr>
        <sz val="12"/>
        <color rgb="FF00B0F0"/>
        <rFont val="Calibri"/>
        <family val="2"/>
        <scheme val="minor"/>
      </rPr>
      <t>Display Delica</t>
    </r>
  </si>
  <si>
    <t>Twice a day</t>
  </si>
  <si>
    <t>RE Display Delica</t>
  </si>
  <si>
    <t>How many pcs can be displayed in 1 minute</t>
  </si>
  <si>
    <r>
      <t xml:space="preserve">Kéo mặt Delica
</t>
    </r>
    <r>
      <rPr>
        <sz val="12"/>
        <color rgb="FF00B0F0"/>
        <rFont val="Calibri"/>
        <family val="2"/>
        <scheme val="minor"/>
      </rPr>
      <t>Face up/Maintain Delica</t>
    </r>
  </si>
  <si>
    <t>3 lần 1 ngày</t>
  </si>
  <si>
    <t>How many minutest do face up</t>
  </si>
  <si>
    <r>
      <t xml:space="preserve">Kiểm tra HSD Delica
</t>
    </r>
    <r>
      <rPr>
        <sz val="12"/>
        <color rgb="FF00B0F0"/>
        <rFont val="Calibri"/>
        <family val="2"/>
        <scheme val="minor"/>
      </rPr>
      <t>Check exp Delica</t>
    </r>
  </si>
  <si>
    <t>Thời gian kiểm tra hạn sử dụng tại khu vực delica</t>
  </si>
  <si>
    <r>
      <t xml:space="preserve">Giảm giá Delica
</t>
    </r>
    <r>
      <rPr>
        <sz val="12"/>
        <color rgb="FF00B0F0"/>
        <rFont val="Calibri"/>
        <family val="2"/>
        <scheme val="minor"/>
      </rPr>
      <t>Discount Delica</t>
    </r>
  </si>
  <si>
    <t>Đo thời gian kiểm tra sổ, lấy tem, dán tem</t>
  </si>
  <si>
    <r>
      <t xml:space="preserve">Đặt hàng Delica
</t>
    </r>
    <r>
      <rPr>
        <sz val="12"/>
        <color rgb="FF00B0F0"/>
        <rFont val="Calibri"/>
        <family val="2"/>
        <scheme val="minor"/>
      </rPr>
      <t>Order Delica Product</t>
    </r>
  </si>
  <si>
    <t>Once a day</t>
  </si>
  <si>
    <t>Có cửa hàng đặt (Bánh chưng,bánh đa vừng...),</t>
  </si>
  <si>
    <r>
      <t xml:space="preserve">Kiểm tra POP Delica
</t>
    </r>
    <r>
      <rPr>
        <sz val="12"/>
        <color rgb="FF00B0F0"/>
        <rFont val="Calibri"/>
        <family val="2"/>
        <scheme val="minor"/>
      </rPr>
      <t>Check POP Delica</t>
    </r>
  </si>
  <si>
    <t>Mất bao nhiêu phút để kiểm tra pop khu vực delica</t>
  </si>
  <si>
    <r>
      <t xml:space="preserve">Kiểm kê tháng Delica
</t>
    </r>
    <r>
      <rPr>
        <sz val="12"/>
        <color rgb="FF00B0F0"/>
        <rFont val="Calibri"/>
        <family val="2"/>
        <scheme val="minor"/>
      </rPr>
      <t>Monthly Stoc take Delica</t>
    </r>
  </si>
  <si>
    <t>Đo thời gian kiểm kê đến gửi mail cho trainer</t>
  </si>
  <si>
    <t>https://teachme.jp/124700/manuals/23896373</t>
  </si>
  <si>
    <r>
      <t xml:space="preserve">Đặt nguyên liệu Delica
</t>
    </r>
    <r>
      <rPr>
        <sz val="12"/>
        <color rgb="FF00B0F0"/>
        <rFont val="Calibri"/>
        <family val="2"/>
        <scheme val="minor"/>
      </rPr>
      <t>Order Material Delica</t>
    </r>
  </si>
  <si>
    <t>Once a week</t>
  </si>
  <si>
    <t xml:space="preserve">Đo thời gian đặt nguyên liệu của leader </t>
  </si>
  <si>
    <t>Aeon Café</t>
  </si>
  <si>
    <r>
      <t xml:space="preserve">Pha chế Aeon Café
</t>
    </r>
    <r>
      <rPr>
        <sz val="12"/>
        <color rgb="FF00B0F0"/>
        <rFont val="Calibri"/>
        <family val="2"/>
        <scheme val="minor"/>
      </rPr>
      <t>Making Aeon Café</t>
    </r>
  </si>
  <si>
    <t>How many minutes does it take to make a product</t>
  </si>
  <si>
    <r>
      <t xml:space="preserve">Chuẩn bị Café đầu ngày
</t>
    </r>
    <r>
      <rPr>
        <sz val="12"/>
        <color rgb="FF00B0F0"/>
        <rFont val="Calibri"/>
        <family val="2"/>
        <scheme val="minor"/>
      </rPr>
      <t>Prepare Aeon Café in Morining Shift</t>
    </r>
  </si>
  <si>
    <t>Đo thời gian chuẩn bị máy bánh bao, milo, trà chanh, máy kem</t>
  </si>
  <si>
    <t>https://teachme.jp/124700/manuals/33676488</t>
  </si>
  <si>
    <r>
      <t xml:space="preserve">Chuẩn bị Café ngày hôm sau
</t>
    </r>
    <r>
      <rPr>
        <sz val="12"/>
        <color rgb="FF00B0F0"/>
        <rFont val="Calibri"/>
        <family val="2"/>
        <scheme val="minor"/>
      </rPr>
      <t>Prepare Aeon Café for tomorrow</t>
    </r>
  </si>
  <si>
    <t>Đo thời gian chuẩn bị và làm các nguyên liệu. Không tính thời gian chờ.</t>
  </si>
  <si>
    <t>https://teachme.jp/124700/manuals/33682333</t>
  </si>
  <si>
    <t>Bổ sung vật tư Aeon café</t>
  </si>
  <si>
    <t xml:space="preserve">Đo thời gian lấy nguyên vật liệu từ kho ra quầy </t>
  </si>
  <si>
    <r>
      <t xml:space="preserve">Lên hàng tươi sống
</t>
    </r>
    <r>
      <rPr>
        <i/>
        <sz val="12"/>
        <color theme="8"/>
        <rFont val="Calibri"/>
        <family val="2"/>
        <scheme val="minor"/>
      </rPr>
      <t>Display Perishable</t>
    </r>
  </si>
  <si>
    <r>
      <t xml:space="preserve">Kéo mặt Peri
</t>
    </r>
    <r>
      <rPr>
        <i/>
        <sz val="12"/>
        <color theme="8"/>
        <rFont val="Calibri"/>
        <family val="2"/>
        <scheme val="minor"/>
      </rPr>
      <t>Face up Perishable</t>
    </r>
  </si>
  <si>
    <t>Đo thời gian face up khu vực/1 nhân viên</t>
  </si>
  <si>
    <r>
      <t xml:space="preserve">Lọc hàng Tươi sống
</t>
    </r>
    <r>
      <rPr>
        <i/>
        <sz val="12"/>
        <color theme="8"/>
        <rFont val="Calibri"/>
        <family val="2"/>
        <scheme val="minor"/>
      </rPr>
      <t>Check quality Perishable</t>
    </r>
  </si>
  <si>
    <t>Đo thời gian lọc hàng khu vực rau, trái cây/1 nhân viên</t>
  </si>
  <si>
    <t>https://teachme.jp/124700/manuals/22880060</t>
  </si>
  <si>
    <t>1 lần 1 ngày</t>
  </si>
  <si>
    <t>15~30</t>
  </si>
  <si>
    <t>Tùy thời gian và số lượng hàng cần Repack</t>
  </si>
  <si>
    <r>
      <t xml:space="preserve">Cắt gọt
</t>
    </r>
    <r>
      <rPr>
        <i/>
        <sz val="12"/>
        <color theme="8"/>
        <rFont val="Calibri"/>
        <family val="2"/>
        <scheme val="minor"/>
      </rPr>
      <t>Cut Fruit</t>
    </r>
  </si>
  <si>
    <t>30~45</t>
  </si>
  <si>
    <t>https://teachme.jp/124700/manuals/18732802</t>
  </si>
  <si>
    <r>
      <t xml:space="preserve">Hủy hàng- Staff
</t>
    </r>
    <r>
      <rPr>
        <i/>
        <sz val="12"/>
        <color theme="8"/>
        <rFont val="Calibri"/>
        <family val="2"/>
        <scheme val="minor"/>
      </rPr>
      <t>Disposal Product</t>
    </r>
  </si>
  <si>
    <t>2 lần 1 ngày</t>
  </si>
  <si>
    <t>Đo thời gian hủy hàng và đổ rác</t>
  </si>
  <si>
    <t>https://teachme.jp/124700/manuals/19316814</t>
  </si>
  <si>
    <t>Kiểm tra HSD Tươi Sống Staff
Check exp peri - Staff</t>
  </si>
  <si>
    <t>Đo thời gian kiểm tra hạn sử dụng của sản phẩm</t>
  </si>
  <si>
    <t xml:space="preserve">Đặt hàng Tươi Sống
Order </t>
  </si>
  <si>
    <t>45~60</t>
  </si>
  <si>
    <t xml:space="preserve">Đo thời gian đặt hàng </t>
  </si>
  <si>
    <t>Làm POP Peri</t>
  </si>
  <si>
    <t>Đo thời gian làm, in POP và trưng bày</t>
  </si>
  <si>
    <t>Giảm giá Peri</t>
  </si>
  <si>
    <t>Đo thời gian dán tem giảm giá, kéo mặt sp</t>
  </si>
  <si>
    <t>Lên hàng trái cây rau củ trái cây</t>
  </si>
  <si>
    <t>Nhiều lần 1 ngày</t>
  </si>
  <si>
    <t>o</t>
  </si>
  <si>
    <t>3m/catons &amp; 10min/oricon</t>
  </si>
  <si>
    <t>Đo thời gian trưng bày hàng</t>
  </si>
  <si>
    <t>https://teachme.jp/124700/manuals/30906058</t>
  </si>
  <si>
    <t>Kéo mặt hàng khô</t>
  </si>
  <si>
    <t>O</t>
  </si>
  <si>
    <t>Đo thời gian kéo mặt sản phẩm vào các giờ quy định</t>
  </si>
  <si>
    <t>https://teachme.jp/124700/manuals/31071206</t>
  </si>
  <si>
    <t>Kiểm tra HSD hàng khô</t>
  </si>
  <si>
    <t>Đo thời gian check hạn sử dụng và điền file</t>
  </si>
  <si>
    <t>https://teachme.jp/124700/manuals/25512750</t>
  </si>
  <si>
    <t>Đo thời gian hoàn thành công việc</t>
  </si>
  <si>
    <t>https://teachme.jp/124700/manuals/18673590</t>
  </si>
  <si>
    <t>Kéo mặt COC</t>
  </si>
  <si>
    <t>Chuẩn bị kiểm kê năm</t>
  </si>
  <si>
    <t>Nhiều công việc và chuẩn bị xuyên suốt 1 tuần</t>
  </si>
  <si>
    <t>https://teachme.jp/124700/manuals/26319933</t>
  </si>
  <si>
    <t>1 lần/tuần</t>
  </si>
  <si>
    <t>15/gonl</t>
  </si>
  <si>
    <t>https://teachme.jp/124700/manuals/21446725</t>
  </si>
  <si>
    <t>5 - 15</t>
  </si>
  <si>
    <t>https://teachme.jp/124700/manuals/31073019</t>
  </si>
  <si>
    <t>Check tồn WH-nóc kệ-châm hàng khô</t>
  </si>
  <si>
    <t>Kéo mặt NF HBC - HL&amp;SL</t>
  </si>
  <si>
    <t>https://teachme.jp/124700/manuals/27863337</t>
  </si>
  <si>
    <t>Check Auto ORD</t>
  </si>
  <si>
    <t>https://teachme.jp/124700/manuals/27863308</t>
  </si>
  <si>
    <t>3 lần/tuần</t>
  </si>
  <si>
    <t>Đo thời gian lên hàng D&amp;D</t>
  </si>
  <si>
    <t>https://teachme.jp/124700/manuals/21926285</t>
  </si>
  <si>
    <t>Đo thời gian kéo mặt của khu vực D&amp;D</t>
  </si>
  <si>
    <t>https://teachme.jp/124700/manuals/18303302</t>
  </si>
  <si>
    <t>Đo thời gian kiểm tra hạn sử dụng của khu vực D&amp;D</t>
  </si>
  <si>
    <t>Đo thời gian điền link, đặt hàng trên profit</t>
  </si>
  <si>
    <t>https://teachme.jp/124700/manuals/21913141</t>
  </si>
  <si>
    <t>Đo thời gian bổ sung POP, PC</t>
  </si>
  <si>
    <t>Tú Note vấn đề</t>
  </si>
  <si>
    <t>làm sao để giảm thiểu thao tác tạo modal</t>
  </si>
  <si>
    <t>Tú Note câu hỏi</t>
  </si>
  <si>
    <t>thông tin cửa hàng sẽ gồm các mục nào</t>
  </si>
  <si>
    <t>Store Ocean</t>
  </si>
  <si>
    <t>Store Zen Park</t>
  </si>
  <si>
    <t>Store Hawaii</t>
  </si>
  <si>
    <t>Bội</t>
  </si>
  <si>
    <t>RE (min)</t>
  </si>
  <si>
    <t>Số khách</t>
  </si>
  <si>
    <t>Giờ cần thiết: tính tổng để ra model</t>
  </si>
  <si>
    <t>15/POS</t>
  </si>
  <si>
    <t>lần/ngày</t>
  </si>
  <si>
    <t>Tổng thời gian cho group task POS</t>
  </si>
  <si>
    <t>Luồng phê duyệt DWS, WS</t>
  </si>
  <si>
    <t xml:space="preserve">RE Task-trong </t>
  </si>
  <si>
    <t>Task cần làm</t>
  </si>
  <si>
    <t>flow thực hiện việc xếp lịch làm việc</t>
  </si>
  <si>
    <t>thứ tự</t>
  </si>
  <si>
    <t>HQ apply model về cho store là của nguyên tháng hay nguyên 1 tuần ?</t>
  </si>
  <si>
    <t>apply 1 lần</t>
  </si>
  <si>
    <t xml:space="preserve">quản lý vùng có quyền sửa - tiêu chuẩn sửa quá bao nhiêu phần trăm thì phải thông báo lên cho cấp trên để nhận sự xác thực </t>
  </si>
  <si>
    <t>sau khi được chấp thuận modal mới được áp dụng vào cho cửa hàng</t>
  </si>
  <si>
    <t>nhân viên bắt buộc phải nguyên 1 tháng của tháng sau ngày 26</t>
  </si>
  <si>
    <t>khoảng thời gian bắt đầu và kết thúc có thể đăng ký là</t>
  </si>
  <si>
    <t>từ 26 tháng ngày đến 25 tháng sau</t>
  </si>
  <si>
    <t>khi bị ép ca - tức ko đăng ký nhưng bị lead ép vào ca</t>
  </si>
  <si>
    <t>hiển thị icon bị ép ca và tất nhiên là khoảng thời gian đó ko thể được chỉnh sửa</t>
  </si>
  <si>
    <t>click icon bị ép ca để xác nhận đồng ý bị ép ca</t>
  </si>
  <si>
    <t>trước khi nhân viên xác nhận bị ép ca thì bên sắp lịch của leader sẽ ở màu khác</t>
  </si>
  <si>
    <t>nhân viên chỉ chọn ca làm, ko chọn vị trí làm việc</t>
  </si>
  <si>
    <t>theo tháng</t>
  </si>
  <si>
    <t> </t>
  </si>
  <si>
    <t>button HELP</t>
  </si>
  <si>
    <t>bấm vào thì sẽ mở ô from ~to để nhân viên có thể nhập khung giờ đi suporrt cửa hàng khác được</t>
  </si>
  <si>
    <t>cứ bấm thêm vào help thì sẽ cứ xuất hiện thêm ô from ~ to để nhân viên có thể nhập thêm khung giờ có thể đi support store khác được</t>
  </si>
  <si>
    <t>6~8</t>
  </si>
  <si>
    <t>leader vẫn có thể sắp thừa nhân viên cho 1 ngày</t>
  </si>
  <si>
    <t xml:space="preserve">chọn xong ca thì </t>
  </si>
  <si>
    <t>tự động check xanh tròn - chắc chắn vào ca</t>
  </si>
  <si>
    <t>click vào sẽ đổi trạng thái</t>
  </si>
  <si>
    <t>thêm icon HELP - có thể đi support cửa hàng khác được nếu cần</t>
  </si>
  <si>
    <t>HELP là sẽ nhập khung giờ</t>
  </si>
  <si>
    <t>điều phối nhân viên</t>
  </si>
  <si>
    <t>Xác thực</t>
  </si>
  <si>
    <t>quản lý vùng làm</t>
  </si>
  <si>
    <t>đăng ký phân bổ xong sẽ hiển thị ra màn hình bên dưới để kéo thả sắp xếp lại task cho từng nhân viên trong 1 store</t>
  </si>
  <si>
    <t>cửa hàng trường làm</t>
  </si>
  <si>
    <t>sau khi lập xong điều phối thì sẽ hiển thị màn hình xác thực trước khi đăng ký</t>
  </si>
  <si>
    <t>thống kê trên tổng toàn bộ các cửa hàng mà quản lý vùng quản lý</t>
  </si>
  <si>
    <t>Check phân công nhiệm vụ</t>
  </si>
  <si>
    <t>nhóm task</t>
  </si>
  <si>
    <t>tên task</t>
  </si>
  <si>
    <t>RE</t>
  </si>
  <si>
    <t>số lần</t>
  </si>
  <si>
    <t>T2</t>
  </si>
  <si>
    <t>T3</t>
  </si>
  <si>
    <t>T4</t>
  </si>
  <si>
    <t>T5</t>
  </si>
  <si>
    <t>T6</t>
  </si>
  <si>
    <t>T7</t>
  </si>
  <si>
    <t>giờ tiêu chuẩn trong modal</t>
  </si>
  <si>
    <t>nhóm A</t>
  </si>
  <si>
    <t>sắp xếp kệ hàng</t>
  </si>
  <si>
    <t>Hằng ngày</t>
  </si>
  <si>
    <t>↑80</t>
  </si>
  <si>
    <t>↓50</t>
  </si>
  <si>
    <t>Apply</t>
  </si>
  <si>
    <t>gửi yêu cầu xác thực đến cho nhân viên</t>
  </si>
  <si>
    <t>Thông tin cửa hàng</t>
  </si>
  <si>
    <t>Unit RE</t>
  </si>
  <si>
    <t>Diện tích</t>
  </si>
  <si>
    <t>Số nhân viên</t>
  </si>
  <si>
    <t>Tổng kiện hàng khô</t>
  </si>
  <si>
    <t>Hàng rau củ</t>
  </si>
  <si>
    <t>50 KG</t>
  </si>
  <si>
    <t>Số giờ cần thiết cho Group POS</t>
  </si>
  <si>
    <t>Task</t>
  </si>
  <si>
    <t>Detail</t>
  </si>
  <si>
    <t>W46</t>
  </si>
  <si>
    <t>W47</t>
  </si>
  <si>
    <t>W48</t>
  </si>
  <si>
    <t>W49</t>
  </si>
  <si>
    <t>W50</t>
  </si>
  <si>
    <t>W51</t>
  </si>
  <si>
    <t>W52</t>
  </si>
  <si>
    <t>W1</t>
  </si>
  <si>
    <t>W2</t>
  </si>
  <si>
    <t>W3</t>
  </si>
  <si>
    <t>W4</t>
  </si>
  <si>
    <t>W5</t>
  </si>
  <si>
    <t>W6</t>
  </si>
  <si>
    <t>W7</t>
  </si>
  <si>
    <t>W8</t>
  </si>
  <si>
    <t>W9</t>
  </si>
  <si>
    <t>W10</t>
  </si>
  <si>
    <t>W11</t>
  </si>
  <si>
    <t>W12</t>
  </si>
  <si>
    <t>W13</t>
  </si>
  <si>
    <t>W14</t>
  </si>
  <si>
    <t>W15</t>
  </si>
  <si>
    <t>W16</t>
  </si>
  <si>
    <t>W17</t>
  </si>
  <si>
    <t>W18</t>
  </si>
  <si>
    <t>W19</t>
  </si>
  <si>
    <t>W20</t>
  </si>
  <si>
    <t>W21</t>
  </si>
  <si>
    <t>W22</t>
  </si>
  <si>
    <t>W23</t>
  </si>
  <si>
    <t>W24</t>
  </si>
  <si>
    <t>W25</t>
  </si>
  <si>
    <t>W26</t>
  </si>
  <si>
    <t>W27</t>
  </si>
  <si>
    <t>W28</t>
  </si>
  <si>
    <t>W29</t>
  </si>
  <si>
    <t>W30</t>
  </si>
  <si>
    <t>W31</t>
  </si>
  <si>
    <t>W32</t>
  </si>
  <si>
    <t>W33</t>
  </si>
  <si>
    <t>Contract</t>
  </si>
  <si>
    <t>Sign Contract</t>
  </si>
  <si>
    <t>Final UI/UX</t>
  </si>
  <si>
    <t>WS</t>
  </si>
  <si>
    <t>Develope WS</t>
  </si>
  <si>
    <t>Develope DWS</t>
  </si>
  <si>
    <t>TEST</t>
  </si>
  <si>
    <t>Go-live</t>
  </si>
  <si>
    <t>Payment</t>
  </si>
  <si>
    <t>Maintain</t>
  </si>
  <si>
    <t>e.Thảo mô tả</t>
  </si>
  <si>
    <t>1. Cần thêm dòng đậm kẻ để phân biệt giữa các nhân viên, nếu để như hiện tại thì khá khó nhìn, a có thể tham khảo như dưới đây</t>
  </si>
  <si>
    <t>CSS thêm xí là dc</t>
  </si>
  <si>
    <t>phần mô tả về hiệu ứng ở đâu</t>
  </si>
  <si>
    <t xml:space="preserve">2. Thiết kế chi tiết trong ô thông tin của nhân viên như sau: </t>
  </si>
  <si>
    <t>3.5 Manhour</t>
  </si>
  <si>
    <r>
      <t xml:space="preserve">LÊ GIA TÚ
</t>
    </r>
    <r>
      <rPr>
        <b/>
        <sz val="14"/>
        <color theme="1"/>
        <rFont val="Calibri"/>
        <family val="2"/>
        <scheme val="minor"/>
      </rPr>
      <t>Leader</t>
    </r>
  </si>
  <si>
    <t>Plan: V812: 06:00~14:00</t>
  </si>
  <si>
    <t>Actual: 07:00~10:00</t>
  </si>
  <si>
    <t>Ở dưới này hiện cảnh báo nếu</t>
  </si>
  <si>
    <t>giờ lệch, quá giờ</t>
  </si>
  <si>
    <t>Sub task: Dự kiến khi làm DWS sẽ có thêm vài task phụ chạy theo khung giờ</t>
  </si>
  <si>
    <t>LÊ GIA TUẤN
MMD</t>
  </si>
  <si>
    <t>1. Lê Gia Tú</t>
  </si>
  <si>
    <t>Tên nhân viên</t>
  </si>
  <si>
    <t>2. Leader</t>
  </si>
  <si>
    <t>Vị trí phân công</t>
  </si>
  <si>
    <t>2. Plan: V812: 06:00~14:00</t>
  </si>
  <si>
    <t>Mã ca phân công</t>
  </si>
  <si>
    <t>3. Actual: 07:00~10:00</t>
  </si>
  <si>
    <t>Lấy từ dữ liệu chấm công của nhân viên, có cái máy bữa a Tú xem rồi</t>
  </si>
  <si>
    <t>4. ô vòng tròn tính %</t>
  </si>
  <si>
    <t>tỉ lệ số ô task đã hoàn thành trên tổng số ô đang có</t>
  </si>
  <si>
    <t>5. Điểm 12000</t>
  </si>
  <si>
    <t>tổng điểm kinh nghiệm tích luỹ</t>
  </si>
  <si>
    <t>6. 1000*</t>
  </si>
  <si>
    <t>điểm kinh nghiệm tích luỹ trong ngày hiện tại</t>
  </si>
  <si>
    <t>7. Cảnh báo dưới ca làm</t>
  </si>
  <si>
    <t>_Giờ chấm công lệch so vs plan: sớm quá 30p thì báo làm việc sớm hơn, đề xuất đổi ca</t>
  </si>
  <si>
    <t>_Giờ về dài hơn so với plan: báo làm việc quá giờ đăng ký</t>
  </si>
  <si>
    <t>...</t>
  </si>
  <si>
    <t>Đưa ra 5-7 điều kiện</t>
  </si>
  <si>
    <t>Viết ra đầy đủ các trường hợp và text hiển thị tương ứng</t>
  </si>
  <si>
    <t>8. Sub task:</t>
  </si>
  <si>
    <t>Đoạn này my basket có, mà e chưa biết nên để thế nào để cho hợp lý</t>
  </si>
  <si>
    <t>Tạm ntn a thấy ok ko ạ: sub task đó thay đổi theo khung giờ, lúc tạo standard, thì SM điền luôn trong standard. Hoặc a đê ô đó tạm điền đc nếu như mất công làm, vì lúc thảo luận vs Aeon sẽ chốt detail logic</t>
  </si>
  <si>
    <t xml:space="preserve">Tạm em tạm mô tả rõ hơn về Sub task như sau ạ: </t>
  </si>
  <si>
    <t>Cần mô tả rõ ràng hơn về Sub task: trong 1 ca có bao nhiêu subtask, khung giờ như thế nào, tính exp như thế nào, làm thêm 1 dòng sub task nữa bên dưới main task như hình vẽ phía trên hay sao</t>
  </si>
  <si>
    <t>9. Chức năng ấn hoàn thành task: Khi hoàn thành xong công việc nào, thì ấn vô ô task, xong ấn vô tên của mình để confirm</t>
  </si>
  <si>
    <t xml:space="preserve">Hiệu ứng liên quan: </t>
  </si>
  <si>
    <t>hiệu ứng diễn ra trong vòng 5s</t>
  </si>
  <si>
    <t>sẽ có hiệu ứng động trên các ô task từ khi bắt đầu cho đến thời gian hiện tại mở app lên có hiệu ứng động,</t>
  </si>
  <si>
    <t xml:space="preserve">khi staff ấn vào các ô task động </t>
  </si>
  <si>
    <t>Hiệu ứng sao kinh nghiệm: Hai hiệu ứng bay sang trái theo đường vòng cung: ví dụ nhảy ra ngôi sao từ ô task bay về chỗ số ô điểm tích lũy trong ngày, đồng thời ô tổng tích lũy cũng công thêm điểm</t>
  </si>
  <si>
    <t>Hiệu ứng kinh nghiệm task: mỗi group task sẽ có 1 ký hiệu về hình ảnh riêng: VD peri có hiệu ứng + thêm 1 trái cây bay lên rồi biến mất</t>
  </si>
  <si>
    <t>Mô tả icon đối với các nhóm task</t>
  </si>
  <si>
    <r>
      <t xml:space="preserve">        </t>
    </r>
    <r>
      <rPr>
        <sz val="11"/>
        <color rgb="FFCE9178"/>
        <rFont val="Consolas"/>
        <charset val="1"/>
      </rPr>
      <t>'DELICA'</t>
    </r>
    <r>
      <rPr>
        <sz val="11"/>
        <color rgb="FF9CDCFE"/>
        <rFont val="Consolas"/>
        <charset val="1"/>
      </rPr>
      <t>:</t>
    </r>
    <r>
      <rPr>
        <sz val="11"/>
        <color rgb="FFCCCCCC"/>
        <rFont val="Consolas"/>
        <charset val="1"/>
      </rPr>
      <t xml:space="preserve"> </t>
    </r>
    <r>
      <rPr>
        <sz val="11"/>
        <color rgb="FFCE9178"/>
        <rFont val="Consolas"/>
        <charset val="1"/>
      </rPr>
      <t>'fas fa-coffee'</t>
    </r>
    <r>
      <rPr>
        <sz val="11"/>
        <color rgb="FFCCCCCC"/>
        <rFont val="Consolas"/>
        <charset val="1"/>
      </rPr>
      <t>,          </t>
    </r>
    <r>
      <rPr>
        <sz val="11"/>
        <color rgb="FF6A9955"/>
        <rFont val="Consolas"/>
        <charset val="1"/>
      </rPr>
      <t>// Đồ ăn chế biến sẵn, cafe</t>
    </r>
  </si>
  <si>
    <r>
      <t xml:space="preserve">        </t>
    </r>
    <r>
      <rPr>
        <sz val="11"/>
        <color rgb="FFCE9178"/>
        <rFont val="Consolas"/>
        <charset val="1"/>
      </rPr>
      <t>'DND'</t>
    </r>
    <r>
      <rPr>
        <sz val="11"/>
        <color rgb="FF9CDCFE"/>
        <rFont val="Consolas"/>
        <charset val="1"/>
      </rPr>
      <t>:</t>
    </r>
    <r>
      <rPr>
        <sz val="11"/>
        <color rgb="FFCCCCCC"/>
        <rFont val="Consolas"/>
        <charset val="1"/>
      </rPr>
      <t xml:space="preserve"> </t>
    </r>
    <r>
      <rPr>
        <sz val="11"/>
        <color rgb="FFCE9178"/>
        <rFont val="Consolas"/>
        <charset val="1"/>
      </rPr>
      <t>'fas fa-cheese'</t>
    </r>
    <r>
      <rPr>
        <sz val="11"/>
        <color rgb="FFCCCCCC"/>
        <rFont val="Consolas"/>
        <charset val="1"/>
      </rPr>
      <t xml:space="preserve">,             </t>
    </r>
    <r>
      <rPr>
        <sz val="11"/>
        <color rgb="FF6A9955"/>
        <rFont val="Consolas"/>
        <charset val="1"/>
      </rPr>
      <t>// Delicatessen &amp; Dairy - Phô mai, sữa</t>
    </r>
  </si>
  <si>
    <r>
      <t xml:space="preserve">        </t>
    </r>
    <r>
      <rPr>
        <sz val="11"/>
        <color rgb="FFCE9178"/>
        <rFont val="Consolas"/>
        <charset val="1"/>
      </rPr>
      <t>'DRY'</t>
    </r>
    <r>
      <rPr>
        <sz val="11"/>
        <color rgb="FF9CDCFE"/>
        <rFont val="Consolas"/>
        <charset val="1"/>
      </rPr>
      <t>:</t>
    </r>
    <r>
      <rPr>
        <sz val="11"/>
        <color rgb="FFCCCCCC"/>
        <rFont val="Consolas"/>
        <charset val="1"/>
      </rPr>
      <t xml:space="preserve"> </t>
    </r>
    <r>
      <rPr>
        <sz val="11"/>
        <color rgb="FFCE9178"/>
        <rFont val="Consolas"/>
        <charset val="1"/>
      </rPr>
      <t>'fas fa-box-open'</t>
    </r>
    <r>
      <rPr>
        <sz val="11"/>
        <color rgb="FFCCCCCC"/>
        <rFont val="Consolas"/>
        <charset val="1"/>
      </rPr>
      <t xml:space="preserve">,           </t>
    </r>
    <r>
      <rPr>
        <sz val="11"/>
        <color rgb="FF6A9955"/>
        <rFont val="Consolas"/>
        <charset val="1"/>
      </rPr>
      <t>// Dry Goods - Hàng khô</t>
    </r>
  </si>
  <si>
    <r>
      <t xml:space="preserve">        </t>
    </r>
    <r>
      <rPr>
        <sz val="11"/>
        <color rgb="FFCE9178"/>
        <rFont val="Consolas"/>
        <charset val="1"/>
      </rPr>
      <t>'LEADER'</t>
    </r>
    <r>
      <rPr>
        <sz val="11"/>
        <color rgb="FF9CDCFE"/>
        <rFont val="Consolas"/>
        <charset val="1"/>
      </rPr>
      <t>:</t>
    </r>
    <r>
      <rPr>
        <sz val="11"/>
        <color rgb="FFCCCCCC"/>
        <rFont val="Consolas"/>
        <charset val="1"/>
      </rPr>
      <t xml:space="preserve"> </t>
    </r>
    <r>
      <rPr>
        <sz val="11"/>
        <color rgb="FFCE9178"/>
        <rFont val="Consolas"/>
        <charset val="1"/>
      </rPr>
      <t>'fas fa-user-tie'</t>
    </r>
    <r>
      <rPr>
        <sz val="11"/>
        <color rgb="FFCCCCCC"/>
        <rFont val="Consolas"/>
        <charset val="1"/>
      </rPr>
      <t xml:space="preserve">,         </t>
    </r>
    <r>
      <rPr>
        <sz val="11"/>
        <color rgb="FF6A9955"/>
        <rFont val="Consolas"/>
        <charset val="1"/>
      </rPr>
      <t>// Công việc quản lý</t>
    </r>
  </si>
  <si>
    <r>
      <t xml:space="preserve">        </t>
    </r>
    <r>
      <rPr>
        <sz val="11"/>
        <color rgb="FFCE9178"/>
        <rFont val="Consolas"/>
        <charset val="1"/>
      </rPr>
      <t>'MMD'</t>
    </r>
    <r>
      <rPr>
        <sz val="11"/>
        <color rgb="FF9CDCFE"/>
        <rFont val="Consolas"/>
        <charset val="1"/>
      </rPr>
      <t>:</t>
    </r>
    <r>
      <rPr>
        <sz val="11"/>
        <color rgb="FFCCCCCC"/>
        <rFont val="Consolas"/>
        <charset val="1"/>
      </rPr>
      <t xml:space="preserve"> </t>
    </r>
    <r>
      <rPr>
        <sz val="11"/>
        <color rgb="FFCE9178"/>
        <rFont val="Consolas"/>
        <charset val="1"/>
      </rPr>
      <t>'fas fa-truck-loading'</t>
    </r>
    <r>
      <rPr>
        <sz val="11"/>
        <color rgb="FFCCCCCC"/>
        <rFont val="Consolas"/>
        <charset val="1"/>
      </rPr>
      <t>,      </t>
    </r>
    <r>
      <rPr>
        <sz val="11"/>
        <color rgb="FF6A9955"/>
        <rFont val="Consolas"/>
        <charset val="1"/>
      </rPr>
      <t>// Merchandising/Receiving - Nhận hàng</t>
    </r>
  </si>
  <si>
    <r>
      <t xml:space="preserve">        </t>
    </r>
    <r>
      <rPr>
        <sz val="11"/>
        <color rgb="FFCE9178"/>
        <rFont val="Consolas"/>
        <charset val="1"/>
      </rPr>
      <t>'OTHER'</t>
    </r>
    <r>
      <rPr>
        <sz val="11"/>
        <color rgb="FF9CDCFE"/>
        <rFont val="Consolas"/>
        <charset val="1"/>
      </rPr>
      <t>:</t>
    </r>
    <r>
      <rPr>
        <sz val="11"/>
        <color rgb="FFCCCCCC"/>
        <rFont val="Consolas"/>
        <charset val="1"/>
      </rPr>
      <t xml:space="preserve"> </t>
    </r>
    <r>
      <rPr>
        <sz val="11"/>
        <color rgb="FFCE9178"/>
        <rFont val="Consolas"/>
        <charset val="1"/>
      </rPr>
      <t>'fas fa-star'</t>
    </r>
    <r>
      <rPr>
        <sz val="11"/>
        <color rgb="FFCCCCCC"/>
        <rFont val="Consolas"/>
        <charset val="1"/>
      </rPr>
      <t xml:space="preserve">,             </t>
    </r>
    <r>
      <rPr>
        <sz val="11"/>
        <color rgb="FF6A9955"/>
        <rFont val="Consolas"/>
        <charset val="1"/>
      </rPr>
      <t>// Các công việc khác</t>
    </r>
  </si>
  <si>
    <r>
      <t xml:space="preserve">        </t>
    </r>
    <r>
      <rPr>
        <sz val="11"/>
        <color rgb="FFCE9178"/>
        <rFont val="Consolas"/>
        <charset val="1"/>
      </rPr>
      <t>'PERI'</t>
    </r>
    <r>
      <rPr>
        <sz val="11"/>
        <color rgb="FF9CDCFE"/>
        <rFont val="Consolas"/>
        <charset val="1"/>
      </rPr>
      <t>:</t>
    </r>
    <r>
      <rPr>
        <sz val="11"/>
        <color rgb="FFCCCCCC"/>
        <rFont val="Consolas"/>
        <charset val="1"/>
      </rPr>
      <t xml:space="preserve"> </t>
    </r>
    <r>
      <rPr>
        <sz val="11"/>
        <color rgb="FFCE9178"/>
        <rFont val="Consolas"/>
        <charset val="1"/>
      </rPr>
      <t>'fas fa-apple-alt'</t>
    </r>
    <r>
      <rPr>
        <sz val="11"/>
        <color rgb="FFCCCCCC"/>
        <rFont val="Consolas"/>
        <charset val="1"/>
      </rPr>
      <t xml:space="preserve">,         </t>
    </r>
    <r>
      <rPr>
        <sz val="11"/>
        <color rgb="FF6A9955"/>
        <rFont val="Consolas"/>
        <charset val="1"/>
      </rPr>
      <t>// Perishables - Hàng tươi sống</t>
    </r>
  </si>
  <si>
    <r>
      <t xml:space="preserve">        </t>
    </r>
    <r>
      <rPr>
        <sz val="11"/>
        <color rgb="FFCE9178"/>
        <rFont val="Consolas"/>
        <charset val="1"/>
      </rPr>
      <t>'POS'</t>
    </r>
    <r>
      <rPr>
        <sz val="11"/>
        <color rgb="FF9CDCFE"/>
        <rFont val="Consolas"/>
        <charset val="1"/>
      </rPr>
      <t>:</t>
    </r>
    <r>
      <rPr>
        <sz val="11"/>
        <color rgb="FFCCCCCC"/>
        <rFont val="Consolas"/>
        <charset val="1"/>
      </rPr>
      <t xml:space="preserve"> </t>
    </r>
    <r>
      <rPr>
        <sz val="11"/>
        <color rgb="FFCE9178"/>
        <rFont val="Consolas"/>
        <charset val="1"/>
      </rPr>
      <t>'fas fa-cash-register'</t>
    </r>
    <r>
      <rPr>
        <sz val="11"/>
        <color rgb="FFCCCCCC"/>
        <rFont val="Consolas"/>
        <charset val="1"/>
      </rPr>
      <t>,      </t>
    </r>
    <r>
      <rPr>
        <sz val="11"/>
        <color rgb="FF6A9955"/>
        <rFont val="Consolas"/>
        <charset val="1"/>
      </rPr>
      <t>// Point of Sale - Thu ngân</t>
    </r>
  </si>
  <si>
    <r>
      <t xml:space="preserve">        </t>
    </r>
    <r>
      <rPr>
        <sz val="11"/>
        <color rgb="FFCE9178"/>
        <rFont val="Consolas"/>
        <charset val="1"/>
      </rPr>
      <t>'QC-FSH'</t>
    </r>
    <r>
      <rPr>
        <sz val="11"/>
        <color rgb="FF9CDCFE"/>
        <rFont val="Consolas"/>
        <charset val="1"/>
      </rPr>
      <t>:</t>
    </r>
    <r>
      <rPr>
        <sz val="11"/>
        <color rgb="FFCCCCCC"/>
        <rFont val="Consolas"/>
        <charset val="1"/>
      </rPr>
      <t xml:space="preserve"> </t>
    </r>
    <r>
      <rPr>
        <sz val="11"/>
        <color rgb="FFCE9178"/>
        <rFont val="Consolas"/>
        <charset val="1"/>
      </rPr>
      <t>'fas fa-broom'</t>
    </r>
    <r>
      <rPr>
        <sz val="11"/>
        <color rgb="FFCCCCCC"/>
        <rFont val="Consolas"/>
        <charset val="1"/>
      </rPr>
      <t>,            </t>
    </r>
    <r>
      <rPr>
        <sz val="11"/>
        <color rgb="FF6A9955"/>
        <rFont val="Consolas"/>
        <charset val="1"/>
      </rPr>
      <t>// Quality Control/Fresh - Vệ sinh</t>
    </r>
  </si>
  <si>
    <t xml:space="preserve">Từ đó, sau màn hình báo cáo sẽ có phân tích nhân viên tích lũy đc bao nhiêu ngôi sao, sẽ ra đc số kinh nghiệm, tgian làm việc tại MV. </t>
  </si>
  <si>
    <t>Hiệu ứng quả táo (peri), cái chổi (QC-FSH), ly café(Aeon café) bay lên rồi biến mất, nhưng bộ đếm bên báo cáo sẽ tính ra đc số đã tích lũy kinh nghiệm cho nhóm nghành đó</t>
  </si>
  <si>
    <t>Từ đó ra được kết quả như</t>
  </si>
  <si>
    <t xml:space="preserve">Nhân viên Lê Gia Tú: </t>
  </si>
  <si>
    <t xml:space="preserve">Tổng điểm kinh nghiệm: 20000, trong đó: </t>
  </si>
  <si>
    <t>_Điểm Peri: 300</t>
  </si>
  <si>
    <t>_Điểm Aeon Café: 200</t>
  </si>
  <si>
    <t>_Điểm khác: 3000, tính theo group task</t>
  </si>
  <si>
    <t>_Điểm thưởng: nhân viên confirm trong thời gian cộng trừ 1 tiếng</t>
  </si>
  <si>
    <t>_Điểm nỗ lực: khi nhân viên làm hộ task của bạn khác</t>
  </si>
  <si>
    <t>Lập bảng logic +exp</t>
  </si>
  <si>
    <t>Complete Point</t>
  </si>
  <si>
    <t>+5EXP</t>
  </si>
  <si>
    <t>Bonus Point</t>
  </si>
  <si>
    <t>+1EXP</t>
  </si>
  <si>
    <t>Effort Point</t>
  </si>
  <si>
    <t xml:space="preserve">Thời gian được cộng điểm thưởng khi thao tác confirm trong thời gian </t>
  </si>
  <si>
    <t>Mô tả đồ họa thể hiện confirm lúc nào thì có điểm cộng</t>
  </si>
  <si>
    <t>hiệu ứng task nhảy lên lượn sóng</t>
  </si>
  <si>
    <t>Các mục thể hiện điểm trong màn báo cáo: 
1. Điểm theo từng group task
2. Điểm thưởng khi confirm trong thời gian +1 và -1
3. Điểm nỗ lực: + 1 khi làm giùm 1 ô task của người khác</t>
  </si>
  <si>
    <t>Đầu ca khi nhân viên check-in, thì từ ô task đầu tiên phía đằng sau nền mọc cây dây hoa quả leo dần ra đến khi hết ca</t>
  </si>
  <si>
    <t>Cây lớn dần theo dòng thời gian chạy từ khi check in đến khi check out ra về</t>
  </si>
  <si>
    <t>Trong phạm vi + và - 1 tiếng tính từ thời điểm hiện tại, cây sẽ nở hoa vs quả phía sau nền rủ lên ô task</t>
  </si>
  <si>
    <t>Nhân viên xác nhận hoàn thành trong thời điểm cây nở hoa vs quả thì sẽ đc cộng 1 điểm thưởng mỗi ô</t>
  </si>
  <si>
    <t>Confirm muộn, các ô trước thời điểm hiện tại lớn hơn 1 tiếng, để hiệu ứng cây leo rụng trụi hết lá, hoặc khô luôn</t>
  </si>
  <si>
    <t>Điểm cộng này sẽ chia vô mục: điểm nghiêm túc (ko có trong gr task-thống kê thêm mục này sau)</t>
  </si>
  <si>
    <t>Mục tiêu: thôi thúc nhân viên confirm task đúng giờ để giữ "dây leo k bị khô héo" và có thêm điểm thưởng</t>
  </si>
  <si>
    <t>10. Quy ước xác nhận hoàn thành task</t>
  </si>
  <si>
    <t xml:space="preserve">Bước 1: </t>
  </si>
  <si>
    <t>ấn 2 lần vô tên mình</t>
  </si>
  <si>
    <t xml:space="preserve">Bước 2: </t>
  </si>
  <si>
    <t>ấn các ô task đã hoàn thành trong dòng của mình</t>
  </si>
  <si>
    <t xml:space="preserve">Bước 3: </t>
  </si>
  <si>
    <t>sau khi ấn (thu hoạch sao) thì khóa lại</t>
  </si>
  <si>
    <t>Lý do: để bình thường khi chỉ xem task thôi</t>
  </si>
  <si>
    <t>thì không bị "ấn xác nhận nhầm"</t>
  </si>
  <si>
    <t xml:space="preserve">Trường hợp task của bạn "Lê Gia Tuấn" , mà "Lê Gia Tú" làm giùm, </t>
  </si>
  <si>
    <t xml:space="preserve">Thì thao tác như sau: </t>
  </si>
  <si>
    <t>ấn các ô task đã hoàn thành trong dòng của "Lê Gia Tuấn"</t>
  </si>
  <si>
    <t>Hệ thống hiện POP: "Xác nhận đang làm công việc thay cho "Lê Gia Tuấn"</t>
  </si>
  <si>
    <t>Bước 4:    ấn OK, hoặc Hủy nếu nhầm</t>
  </si>
  <si>
    <t>Trường hợp thao tác sai, thì phía tài khoản quản lý, có quyền reset lại toàn bộ task đã ấn nhầm trong khung giờ nào đó tự điền vô</t>
  </si>
  <si>
    <t>Mong muốn giao diện như thế nào, thêm button, click =&gt; popup chọn nhân viên và khung giờ cần reset ???</t>
  </si>
  <si>
    <t>3. Trên dòng thời gian cần thêm 1 dòng đếm Manhour trong khung giờ đó (khung giờ đó có bao nhiêu giờ công được sắp vào)</t>
  </si>
  <si>
    <t>Ô task đã complete: Đổi qua nền trắng</t>
  </si>
  <si>
    <t>Quy trình confirm task: Double click in task name cell (begin) =&gt; Click confrim .... =&gt; Double click in task name cell (finish)</t>
  </si>
  <si>
    <t>Mô tả đặc tính từng cấp</t>
  </si>
  <si>
    <t>Vị trí làm việc</t>
  </si>
  <si>
    <t>Cấp công việc</t>
  </si>
  <si>
    <t>Điều kiện cần của cấp</t>
  </si>
  <si>
    <t>Điều họ mong muốn</t>
  </si>
  <si>
    <t>Điều họ lo sợ</t>
  </si>
  <si>
    <t>Những bài xấu</t>
  </si>
  <si>
    <t>Nhân viên cấp G1</t>
  </si>
  <si>
    <t>Làm được các công việc như thu ngân, sắp hàng hóa, đặt hàng…</t>
  </si>
  <si>
    <t>Hoàn thành công việc tốt, tăng lương vì lương cấp này rất thấp</t>
  </si>
  <si>
    <t>Công việc quá nhiều, quá bận, quản lý giao task không kiểm soát được khối lượng, sợ quản lý nhắc nhở</t>
  </si>
  <si>
    <t>Lơ là, tán gẫu…</t>
  </si>
  <si>
    <t>Nhân viên cấp G2/G3
(Store Leader)</t>
  </si>
  <si>
    <t>Điều phối giao việc cho nhân viên, chịu trách nhiệm sale số, maintain cửa hàng, quản lý và đào tạo nhân viên</t>
  </si>
  <si>
    <t>Store đạt doanh số mục tiêu--&gt; thưởng tăng, vì chính sách lương theo kiểu gói lương chia 10, 7 phần lương 3 phần thưởng. Mà thưởng hay ko còn xem store về số hay không</t>
  </si>
  <si>
    <t>Việc HQ giao nhiều, ko rõ ràng, bị soi lỗi, thưởng thấp (ko lo đến lương, vì phạt ko trừ lương, lương chỉ có tăng ko có giảm)</t>
  </si>
  <si>
    <t>Tên màn hình</t>
  </si>
  <si>
    <t>Lịch hàng ngày</t>
  </si>
  <si>
    <t>Daily schedule</t>
  </si>
  <si>
    <t>Khái quát</t>
  </si>
  <si>
    <t>Dùng để quản lý và thực thi nhiệm vụ của từng nhân viên, trong từng khoảng thời gian cụ thể của 1 ngày</t>
  </si>
  <si>
    <t>Phân quyền</t>
  </si>
  <si>
    <t xml:space="preserve">Hiển thị </t>
  </si>
  <si>
    <t>Create</t>
  </si>
  <si>
    <t>Edit</t>
  </si>
  <si>
    <t>Delete</t>
  </si>
  <si>
    <t>Giới hạn thời gian</t>
  </si>
  <si>
    <t>Admin / HQ_Staff</t>
  </si>
  <si>
    <t>toàn bộ</t>
  </si>
  <si>
    <t>không giới hạn</t>
  </si>
  <si>
    <t>Area/SI manager</t>
  </si>
  <si>
    <t>✖</t>
  </si>
  <si>
    <t>Store leader</t>
  </si>
  <si>
    <t>ngày đầu tháng ~ cuối tháng</t>
  </si>
  <si>
    <t>Staff</t>
  </si>
  <si>
    <t>login staff</t>
  </si>
  <si>
    <t>ngày hiện tại ~ cuối tháng</t>
  </si>
  <si>
    <t>* Edit/Create thông qua Màn hình Phân bổ nhân lực</t>
  </si>
  <si>
    <t>* Edit/Delete trong giới hạn từ thời điểm xây dựng trước khi triển khai modal (= đã triển khai modal để xây lịch)</t>
  </si>
  <si>
    <t>Hoạt động</t>
  </si>
  <si>
    <t>Nhân viên sau khi đã được áp lịch làm việc trong ngày rồi thì khi mở màn hình lên sẽ hiển thị toàn bộ nhân viên của store mà mình đang làm việc</t>
  </si>
  <si>
    <t>Để thực thi task của thì tap double vào tên nhân viên sau đó bấm vào task</t>
  </si>
  <si>
    <t>Task bấm được bao gồm</t>
  </si>
  <si>
    <t>Task ở trong khoảng thời gian hiện tại (1h)</t>
  </si>
  <si>
    <t>Task của người khác thì sẽ là trạng thái thực thi "làm hộ"</t>
  </si>
  <si>
    <t>Lúc task đó được thực thi thì sẽ thay đổi status của task</t>
  </si>
  <si>
    <t>Not yet -&gt; complete</t>
  </si>
  <si>
    <t>hiển thị chữ complete cho ô task đó</t>
  </si>
  <si>
    <t>Có hiệu ứng tích lũy ngôi sao tùy theo task đã thực thi</t>
  </si>
  <si>
    <t>design hiệu ứng sẽ như bên dưới</t>
  </si>
  <si>
    <t>        'DELICA': 'fas fa-coffee',          // Đồ ăn chế biến sẵn, cafe</t>
  </si>
  <si>
    <t>        'DND': 'fas fa-cheese',             // Delicatessen &amp; Dairy - Phô mai, sữa</t>
  </si>
  <si>
    <t>        'DRY': 'fas fa-box-open',           // Dry Goods - Hàng khô</t>
  </si>
  <si>
    <t>        'LEADER': 'fas fa-user-tie',         // Công việc quản lý</t>
  </si>
  <si>
    <t>        'MMD': 'fas fa-truck-loading',      // Merchandising/Receiving - Nhận hàng</t>
  </si>
  <si>
    <t>        'OTHER': 'fas fa-star',             // Các công việc khác</t>
  </si>
  <si>
    <t>        'PERI': 'fas fa-apple-alt',         // Perishables - Hàng tươi sống</t>
  </si>
  <si>
    <t>        'POS': 'fas fa-cash-register',      // Point of Sale - Thu ngân</t>
  </si>
  <si>
    <t>        'QC-FSH': 'fas fa-broom',            // Quality Control/Fresh - Vệ sinh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</si>
</sst>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45">
    <font>
      <sz val="11"/>
      <color theme="1"/>
      <name val="Calibri"/>
      <family val="2"/>
      <scheme val="minor"/>
    </font>
    <font>
      <b/>
      <sz val="11"/>
      <color theme="1"/>
      <name val="Calibri"/>
      <family val="2"/>
      <scheme val="minor"/>
    </font>
    <font>
      <sz val="11"/>
      <color theme="4"/>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sz val="12"/>
      <color rgb="FF000000"/>
      <name val="Segoe UI"/>
      <family val="2"/>
    </font>
    <font>
      <sz val="11"/>
      <color theme="0"/>
      <name val="Calibri"/>
      <family val="2"/>
      <scheme val="minor"/>
    </font>
    <font>
      <sz val="11"/>
      <color theme="1"/>
      <name val="Calibri"/>
      <family val="2"/>
    </font>
    <font>
      <b/>
      <sz val="16"/>
      <color theme="0"/>
      <name val="Calibri"/>
      <family val="2"/>
      <scheme val="minor"/>
    </font>
    <font>
      <b/>
      <sz val="11"/>
      <color rgb="FFFF0000"/>
      <name val="Calibri"/>
      <family val="2"/>
      <scheme val="minor"/>
    </font>
    <font>
      <b/>
      <sz val="28"/>
      <color theme="1"/>
      <name val="Calibri"/>
      <family val="2"/>
      <scheme val="minor"/>
    </font>
    <font>
      <sz val="26"/>
      <color theme="1"/>
      <name val="Calibri"/>
      <family val="2"/>
      <scheme val="minor"/>
    </font>
    <font>
      <sz val="11"/>
      <color rgb="FF000000"/>
      <name val="Aptos Narrow"/>
      <family val="2"/>
      <charset val="128"/>
    </font>
    <font>
      <b/>
      <sz val="11"/>
      <color rgb="FF000000"/>
      <name val="Aptos Narrow"/>
      <family val="2"/>
    </font>
    <font>
      <b/>
      <sz val="11"/>
      <color rgb="FFFF0000"/>
      <name val="Aptos Narrow"/>
      <family val="2"/>
    </font>
    <font>
      <b/>
      <sz val="11"/>
      <color rgb="FF4EA72E"/>
      <name val="Aptos Narrow"/>
      <family val="2"/>
    </font>
    <font>
      <b/>
      <sz val="14"/>
      <color theme="1"/>
      <name val="Calibri"/>
      <family val="2"/>
      <scheme val="minor"/>
    </font>
    <font>
      <sz val="11"/>
      <color rgb="FFFF0000"/>
      <name val="Calibri"/>
      <family val="2"/>
      <scheme val="minor"/>
    </font>
    <font>
      <b/>
      <sz val="20"/>
      <color rgb="FFFF0000"/>
      <name val="Calibri"/>
      <scheme val="minor"/>
    </font>
    <font>
      <b/>
      <sz val="20"/>
      <color rgb="FF000000"/>
      <name val="Calibri"/>
      <scheme val="minor"/>
    </font>
    <font>
      <b/>
      <sz val="20"/>
      <color theme="1"/>
      <name val="Calibri"/>
      <scheme val="minor"/>
    </font>
    <font>
      <b/>
      <sz val="11"/>
      <color rgb="FF000000"/>
      <name val="Aptos Narrow"/>
      <family val="2"/>
      <charset val="128"/>
    </font>
    <font>
      <b/>
      <sz val="11"/>
      <color rgb="FF000000"/>
      <name val="Calibri Light"/>
      <family val="2"/>
      <scheme val="major"/>
    </font>
    <font>
      <b/>
      <sz val="11"/>
      <color theme="1"/>
      <name val="Calibri Light"/>
      <family val="2"/>
      <scheme val="major"/>
    </font>
    <font>
      <b/>
      <sz val="11"/>
      <color rgb="FFFF0000"/>
      <name val="Calibri Light"/>
      <family val="2"/>
      <scheme val="major"/>
    </font>
    <font>
      <sz val="12"/>
      <color theme="1"/>
      <name val="Calibri"/>
      <family val="2"/>
      <scheme val="minor"/>
    </font>
    <font>
      <i/>
      <sz val="12"/>
      <color rgb="FF00B0F0"/>
      <name val="Calibri"/>
      <family val="2"/>
      <scheme val="minor"/>
    </font>
    <font>
      <u/>
      <sz val="11"/>
      <color theme="10"/>
      <name val="Calibri"/>
      <family val="2"/>
      <scheme val="minor"/>
    </font>
    <font>
      <sz val="11"/>
      <color theme="1"/>
      <name val="Calibri"/>
      <family val="2"/>
      <scheme val="minor"/>
    </font>
    <font>
      <b/>
      <sz val="16"/>
      <color theme="8" tint="-0.499984740745262"/>
      <name val="Calibri"/>
      <family val="2"/>
      <scheme val="minor"/>
    </font>
    <font>
      <sz val="16"/>
      <color theme="1"/>
      <name val="Calibri"/>
      <family val="2"/>
      <scheme val="minor"/>
    </font>
    <font>
      <sz val="12"/>
      <color rgb="FF00B0F0"/>
      <name val="Calibri"/>
      <family val="2"/>
      <scheme val="minor"/>
    </font>
    <font>
      <i/>
      <sz val="12"/>
      <color theme="8"/>
      <name val="Calibri"/>
      <family val="2"/>
      <scheme val="minor"/>
    </font>
    <font>
      <b/>
      <sz val="12"/>
      <color theme="1"/>
      <name val="Calibri"/>
      <family val="2"/>
      <scheme val="minor"/>
    </font>
    <font>
      <sz val="11"/>
      <color rgb="FFFF0000"/>
      <name val="Aptos Narrow"/>
      <family val="2"/>
      <charset val="128"/>
    </font>
    <font>
      <sz val="8"/>
      <name val="Calibri"/>
      <family val="2"/>
      <scheme val="minor"/>
    </font>
    <font>
      <b/>
      <sz val="24"/>
      <color theme="1"/>
      <name val="Calibri"/>
      <family val="2"/>
      <scheme val="minor"/>
    </font>
    <font>
      <sz val="11"/>
      <color rgb="FF242424"/>
      <name val="Aptos Narrow"/>
      <charset val="1"/>
    </font>
    <font>
      <i/>
      <sz val="11"/>
      <color theme="1"/>
      <name val="Calibri"/>
      <family val="2"/>
      <scheme val="minor"/>
    </font>
    <font>
      <sz val="11"/>
      <color rgb="FFCE9178"/>
      <name val="Consolas"/>
      <charset val="1"/>
    </font>
    <font>
      <sz val="11"/>
      <color rgb="FF9CDCFE"/>
      <name val="Consolas"/>
      <charset val="1"/>
    </font>
    <font>
      <sz val="11"/>
      <color rgb="FFCCCCCC"/>
      <name val="Consolas"/>
      <charset val="1"/>
    </font>
    <font>
      <sz val="11"/>
      <color rgb="FF6A9955"/>
      <name val="Consolas"/>
      <charset val="1"/>
    </font>
    <font>
      <sz val="11"/>
      <color rgb="FF000000"/>
      <name val="Calibri"/>
      <charset val="1"/>
    </font>
  </fonts>
  <fills count="30">
    <fill>
      <patternFill patternType="none"/>
    </fill>
    <fill>
      <patternFill patternType="gray125"/>
    </fill>
    <fill>
      <patternFill patternType="solid">
        <fgColor theme="4" tint="0.79998168889431442"/>
        <bgColor indexed="64"/>
      </patternFill>
    </fill>
    <fill>
      <patternFill patternType="solid">
        <fgColor rgb="FF0070C0"/>
        <bgColor indexed="64"/>
      </patternFill>
    </fill>
    <fill>
      <patternFill patternType="solid">
        <fgColor rgb="FF00B0F0"/>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rgb="FFFFFF00"/>
        <bgColor rgb="FF000000"/>
      </patternFill>
    </fill>
    <fill>
      <patternFill patternType="solid">
        <fgColor rgb="FFE8E8E8"/>
        <bgColor rgb="FF000000"/>
      </patternFill>
    </fill>
    <fill>
      <patternFill patternType="solid">
        <fgColor rgb="FF83CCEB"/>
        <bgColor rgb="FF000000"/>
      </patternFill>
    </fill>
    <fill>
      <patternFill patternType="solid">
        <fgColor rgb="FFB5E6A2"/>
        <bgColor rgb="FF000000"/>
      </patternFill>
    </fill>
    <fill>
      <patternFill patternType="solid">
        <fgColor rgb="FFFF0000"/>
        <bgColor rgb="FF000000"/>
      </patternFill>
    </fill>
    <fill>
      <patternFill patternType="solid">
        <fgColor rgb="FFFFC000"/>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7030A0"/>
        <bgColor indexed="64"/>
      </patternFill>
    </fill>
    <fill>
      <patternFill patternType="solid">
        <fgColor rgb="FFFF99FF"/>
        <bgColor indexed="64"/>
      </patternFill>
    </fill>
    <fill>
      <patternFill patternType="solid">
        <fgColor theme="6" tint="-0.249977111117893"/>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rgb="FFFF0000"/>
        <bgColor indexed="64"/>
      </patternFill>
    </fill>
    <fill>
      <patternFill patternType="solid">
        <fgColor theme="9"/>
        <bgColor indexed="64"/>
      </patternFill>
    </fill>
  </fills>
  <borders count="7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s>
  <cellStyleXfs count="3">
    <xf numFmtId="0" fontId="0" fillId="0" borderId="0"/>
    <xf numFmtId="0" fontId="28" fillId="0" borderId="0" applyNumberFormat="0" applyFill="0" applyBorder="0" applyAlignment="0" applyProtection="0"/>
    <xf numFmtId="164" fontId="29" fillId="0" borderId="0" applyFont="0" applyFill="0" applyBorder="0" applyAlignment="0" applyProtection="0"/>
  </cellStyleXfs>
  <cellXfs count="516">
    <xf numFmtId="0" fontId="0" fillId="0" borderId="0" xfId="0"/>
    <xf numFmtId="0" fontId="0" fillId="0" borderId="0" xfId="0" applyAlignment="1">
      <alignment vertical="center"/>
    </xf>
    <xf numFmtId="0" fontId="2" fillId="0" borderId="0" xfId="0" applyFont="1" applyAlignment="1">
      <alignment wrapText="1"/>
    </xf>
    <xf numFmtId="0" fontId="2" fillId="0" borderId="0" xfId="0" applyFont="1" applyAlignment="1">
      <alignment vertical="center"/>
    </xf>
    <xf numFmtId="0" fontId="2" fillId="0" borderId="0" xfId="0" applyFont="1"/>
    <xf numFmtId="0" fontId="1" fillId="0" borderId="0" xfId="0" applyFont="1" applyAlignment="1">
      <alignment horizontal="center"/>
    </xf>
    <xf numFmtId="0" fontId="0" fillId="0" borderId="1" xfId="0" applyBorder="1"/>
    <xf numFmtId="0" fontId="3" fillId="2" borderId="3" xfId="0" applyFont="1" applyFill="1" applyBorder="1" applyAlignment="1">
      <alignment horizontal="center" vertical="center"/>
    </xf>
    <xf numFmtId="0" fontId="3" fillId="3" borderId="3" xfId="0" applyFont="1" applyFill="1" applyBorder="1" applyAlignment="1">
      <alignment horizontal="center" vertical="center"/>
    </xf>
    <xf numFmtId="0" fontId="3" fillId="4" borderId="3" xfId="0" applyFont="1" applyFill="1" applyBorder="1" applyAlignment="1">
      <alignment horizontal="center" vertical="center"/>
    </xf>
    <xf numFmtId="0" fontId="0" fillId="0" borderId="6" xfId="0" applyBorder="1"/>
    <xf numFmtId="0" fontId="0" fillId="0" borderId="7" xfId="0" applyBorder="1"/>
    <xf numFmtId="0" fontId="0" fillId="0" borderId="9" xfId="0" applyBorder="1"/>
    <xf numFmtId="0" fontId="0" fillId="0" borderId="11" xfId="0" applyBorder="1"/>
    <xf numFmtId="0" fontId="0" fillId="0" borderId="12" xfId="0" applyBorder="1"/>
    <xf numFmtId="0" fontId="0" fillId="2" borderId="4" xfId="0" applyFill="1" applyBorder="1"/>
    <xf numFmtId="0" fontId="0" fillId="2" borderId="1" xfId="0" applyFill="1" applyBorder="1"/>
    <xf numFmtId="0" fontId="0" fillId="0" borderId="14" xfId="0" applyBorder="1"/>
    <xf numFmtId="0" fontId="0" fillId="0" borderId="15" xfId="0" applyBorder="1"/>
    <xf numFmtId="0" fontId="0" fillId="2" borderId="16" xfId="0" applyFill="1" applyBorder="1"/>
    <xf numFmtId="0" fontId="0" fillId="2" borderId="14" xfId="0" applyFill="1" applyBorder="1"/>
    <xf numFmtId="0" fontId="0" fillId="0" borderId="4" xfId="0" applyBorder="1"/>
    <xf numFmtId="0" fontId="0" fillId="0" borderId="16" xfId="0" applyBorder="1"/>
    <xf numFmtId="0" fontId="0" fillId="0" borderId="3" xfId="0" applyBorder="1"/>
    <xf numFmtId="0" fontId="0" fillId="0" borderId="18" xfId="0" applyBorder="1"/>
    <xf numFmtId="0" fontId="0" fillId="5" borderId="6" xfId="0" applyFill="1" applyBorder="1"/>
    <xf numFmtId="0" fontId="0" fillId="5" borderId="7" xfId="0" applyFill="1" applyBorder="1"/>
    <xf numFmtId="0" fontId="0" fillId="5" borderId="1" xfId="0" applyFill="1" applyBorder="1"/>
    <xf numFmtId="0" fontId="0" fillId="5" borderId="9" xfId="0" applyFill="1" applyBorder="1"/>
    <xf numFmtId="0" fontId="0" fillId="5" borderId="11" xfId="0" applyFill="1" applyBorder="1"/>
    <xf numFmtId="0" fontId="0" fillId="5" borderId="12" xfId="0" applyFill="1" applyBorder="1"/>
    <xf numFmtId="0" fontId="0" fillId="5" borderId="3" xfId="0" applyFill="1" applyBorder="1"/>
    <xf numFmtId="0" fontId="0" fillId="5" borderId="20" xfId="0" applyFill="1" applyBorder="1"/>
    <xf numFmtId="0" fontId="0" fillId="5" borderId="13" xfId="0" applyFill="1" applyBorder="1"/>
    <xf numFmtId="0" fontId="0" fillId="5" borderId="14" xfId="0" applyFill="1" applyBorder="1"/>
    <xf numFmtId="0" fontId="0" fillId="5" borderId="21" xfId="0" applyFill="1" applyBorder="1"/>
    <xf numFmtId="0" fontId="0" fillId="5" borderId="15" xfId="0" applyFill="1" applyBorder="1"/>
    <xf numFmtId="0" fontId="0" fillId="5" borderId="0" xfId="0" applyFill="1"/>
    <xf numFmtId="0" fontId="0" fillId="6" borderId="1" xfId="0" applyFill="1" applyBorder="1"/>
    <xf numFmtId="0" fontId="0" fillId="6" borderId="3" xfId="0" applyFill="1" applyBorder="1"/>
    <xf numFmtId="0" fontId="0" fillId="0" borderId="21" xfId="0" applyBorder="1"/>
    <xf numFmtId="0" fontId="0" fillId="0" borderId="20" xfId="0" applyBorder="1"/>
    <xf numFmtId="0" fontId="0" fillId="5" borderId="5" xfId="0" applyFill="1" applyBorder="1" applyAlignment="1">
      <alignment horizontal="center"/>
    </xf>
    <xf numFmtId="0" fontId="0" fillId="5" borderId="8" xfId="0" applyFill="1" applyBorder="1" applyAlignment="1">
      <alignment horizontal="center"/>
    </xf>
    <xf numFmtId="0" fontId="0" fillId="5" borderId="19" xfId="0" applyFill="1" applyBorder="1" applyAlignment="1">
      <alignment horizontal="center"/>
    </xf>
    <xf numFmtId="0" fontId="0" fillId="5" borderId="10" xfId="0" applyFill="1" applyBorder="1" applyAlignment="1">
      <alignment horizontal="center"/>
    </xf>
    <xf numFmtId="0" fontId="0" fillId="0" borderId="17" xfId="0" applyBorder="1" applyAlignment="1">
      <alignment horizontal="center"/>
    </xf>
    <xf numFmtId="0" fontId="0" fillId="0" borderId="8" xfId="0" applyBorder="1" applyAlignment="1">
      <alignment horizontal="center"/>
    </xf>
    <xf numFmtId="0" fontId="0" fillId="0" borderId="19" xfId="0" applyBorder="1" applyAlignment="1">
      <alignment horizontal="center"/>
    </xf>
    <xf numFmtId="0" fontId="0" fillId="0" borderId="10" xfId="0" applyBorder="1" applyAlignment="1">
      <alignment horizontal="center"/>
    </xf>
    <xf numFmtId="0" fontId="0" fillId="2" borderId="4" xfId="0" applyFill="1" applyBorder="1" applyAlignment="1">
      <alignment horizontal="center"/>
    </xf>
    <xf numFmtId="0" fontId="0" fillId="2" borderId="1" xfId="0" applyFill="1" applyBorder="1" applyAlignment="1">
      <alignment horizontal="center"/>
    </xf>
    <xf numFmtId="0" fontId="0" fillId="0" borderId="0" xfId="0" applyAlignment="1">
      <alignment horizontal="center"/>
    </xf>
    <xf numFmtId="0" fontId="0" fillId="0" borderId="0" xfId="0" applyAlignment="1">
      <alignment wrapText="1"/>
    </xf>
    <xf numFmtId="0" fontId="6" fillId="0" borderId="0" xfId="0" applyFont="1"/>
    <xf numFmtId="0" fontId="0" fillId="2" borderId="24" xfId="0" applyFill="1" applyBorder="1" applyAlignment="1">
      <alignment horizontal="center"/>
    </xf>
    <xf numFmtId="0" fontId="0" fillId="2" borderId="6" xfId="0" applyFill="1" applyBorder="1"/>
    <xf numFmtId="0" fontId="0" fillId="2" borderId="13" xfId="0" applyFill="1" applyBorder="1"/>
    <xf numFmtId="0" fontId="0" fillId="2" borderId="8" xfId="0" applyFill="1" applyBorder="1" applyAlignment="1">
      <alignment horizontal="center"/>
    </xf>
    <xf numFmtId="0" fontId="0" fillId="2" borderId="10" xfId="0" applyFill="1" applyBorder="1" applyAlignment="1">
      <alignment horizontal="center"/>
    </xf>
    <xf numFmtId="0" fontId="0" fillId="2" borderId="11" xfId="0" applyFill="1" applyBorder="1"/>
    <xf numFmtId="0" fontId="0" fillId="6" borderId="11" xfId="0" applyFill="1" applyBorder="1"/>
    <xf numFmtId="0" fontId="0" fillId="7" borderId="25" xfId="0" applyFill="1" applyBorder="1" applyAlignment="1">
      <alignment horizontal="center"/>
    </xf>
    <xf numFmtId="0" fontId="0" fillId="8" borderId="1" xfId="0" applyFill="1" applyBorder="1"/>
    <xf numFmtId="0" fontId="7" fillId="0" borderId="0" xfId="0" applyFont="1"/>
    <xf numFmtId="0" fontId="0" fillId="0" borderId="26" xfId="0" applyBorder="1"/>
    <xf numFmtId="0" fontId="0" fillId="0" borderId="30" xfId="0" applyBorder="1"/>
    <xf numFmtId="0" fontId="0" fillId="0" borderId="27" xfId="0" applyBorder="1"/>
    <xf numFmtId="0" fontId="0" fillId="0" borderId="31" xfId="0" applyBorder="1"/>
    <xf numFmtId="0" fontId="0" fillId="0" borderId="32" xfId="0" applyBorder="1"/>
    <xf numFmtId="0" fontId="0" fillId="0" borderId="28" xfId="0" applyBorder="1"/>
    <xf numFmtId="0" fontId="0" fillId="0" borderId="33" xfId="0" applyBorder="1"/>
    <xf numFmtId="0" fontId="0" fillId="0" borderId="29" xfId="0" applyBorder="1"/>
    <xf numFmtId="0" fontId="8" fillId="0" borderId="31" xfId="0" applyFont="1" applyBorder="1"/>
    <xf numFmtId="0" fontId="0" fillId="0" borderId="1" xfId="0" applyBorder="1" applyAlignment="1">
      <alignment horizontal="center"/>
    </xf>
    <xf numFmtId="0" fontId="1" fillId="4" borderId="1" xfId="0" applyFont="1" applyFill="1" applyBorder="1" applyAlignment="1">
      <alignment horizontal="center"/>
    </xf>
    <xf numFmtId="0" fontId="10" fillId="0" borderId="1" xfId="0" applyFont="1" applyBorder="1"/>
    <xf numFmtId="0" fontId="0" fillId="0" borderId="0" xfId="0" applyAlignment="1">
      <alignment horizontal="center" vertical="center"/>
    </xf>
    <xf numFmtId="0" fontId="0" fillId="0" borderId="1" xfId="0" applyBorder="1" applyAlignment="1">
      <alignment horizontal="center" vertical="center"/>
    </xf>
    <xf numFmtId="0" fontId="13" fillId="0" borderId="1" xfId="0" applyFont="1" applyBorder="1"/>
    <xf numFmtId="0" fontId="14" fillId="0" borderId="1" xfId="0" applyFont="1" applyBorder="1"/>
    <xf numFmtId="0" fontId="15" fillId="0" borderId="1" xfId="0" applyFont="1" applyBorder="1"/>
    <xf numFmtId="0" fontId="16" fillId="0" borderId="1" xfId="0" applyFont="1" applyBorder="1"/>
    <xf numFmtId="0" fontId="13" fillId="10" borderId="1" xfId="0" applyFont="1" applyFill="1" applyBorder="1"/>
    <xf numFmtId="0" fontId="14" fillId="0" borderId="14" xfId="0" applyFont="1" applyBorder="1"/>
    <xf numFmtId="0" fontId="14" fillId="0" borderId="34" xfId="0" applyFont="1" applyBorder="1"/>
    <xf numFmtId="0" fontId="13" fillId="11" borderId="1" xfId="0" applyFont="1" applyFill="1" applyBorder="1"/>
    <xf numFmtId="0" fontId="14" fillId="12" borderId="1" xfId="0" applyFont="1" applyFill="1" applyBorder="1" applyAlignment="1">
      <alignment wrapText="1"/>
    </xf>
    <xf numFmtId="0" fontId="14" fillId="13" borderId="1" xfId="0" applyFont="1" applyFill="1" applyBorder="1" applyAlignment="1">
      <alignment wrapText="1"/>
    </xf>
    <xf numFmtId="0" fontId="14" fillId="10" borderId="1" xfId="0" applyFont="1" applyFill="1" applyBorder="1"/>
    <xf numFmtId="0" fontId="13" fillId="0" borderId="0" xfId="0" applyFont="1"/>
    <xf numFmtId="0" fontId="13" fillId="0" borderId="0" xfId="0" applyFont="1" applyAlignment="1">
      <alignment wrapText="1"/>
    </xf>
    <xf numFmtId="9" fontId="13" fillId="0" borderId="0" xfId="0" applyNumberFormat="1" applyFont="1"/>
    <xf numFmtId="0" fontId="13" fillId="14" borderId="1" xfId="0" applyFont="1" applyFill="1" applyBorder="1"/>
    <xf numFmtId="0" fontId="13" fillId="14" borderId="0" xfId="0" applyFont="1" applyFill="1"/>
    <xf numFmtId="0" fontId="1" fillId="0" borderId="0" xfId="0" applyFont="1"/>
    <xf numFmtId="0" fontId="0" fillId="0" borderId="44" xfId="0" applyBorder="1"/>
    <xf numFmtId="0" fontId="0" fillId="0" borderId="45" xfId="0" applyBorder="1"/>
    <xf numFmtId="0" fontId="0" fillId="0" borderId="46" xfId="0" applyBorder="1"/>
    <xf numFmtId="0" fontId="10" fillId="0" borderId="0" xfId="0" applyFont="1"/>
    <xf numFmtId="0" fontId="18" fillId="0" borderId="0" xfId="0" applyFont="1"/>
    <xf numFmtId="0" fontId="13" fillId="0" borderId="52" xfId="0" applyFont="1" applyBorder="1"/>
    <xf numFmtId="0" fontId="13" fillId="0" borderId="53" xfId="0" applyFont="1" applyBorder="1"/>
    <xf numFmtId="0" fontId="0" fillId="0" borderId="53" xfId="0" applyBorder="1"/>
    <xf numFmtId="0" fontId="0" fillId="0" borderId="54" xfId="0" applyBorder="1"/>
    <xf numFmtId="0" fontId="22" fillId="16" borderId="1" xfId="0" applyFont="1" applyFill="1" applyBorder="1" applyAlignment="1">
      <alignment horizontal="center" vertical="center"/>
    </xf>
    <xf numFmtId="0" fontId="22" fillId="17" borderId="1" xfId="0" applyFont="1" applyFill="1" applyBorder="1" applyAlignment="1">
      <alignment horizontal="center" vertical="center"/>
    </xf>
    <xf numFmtId="0" fontId="23" fillId="0" borderId="1" xfId="0" applyFont="1" applyBorder="1"/>
    <xf numFmtId="0" fontId="24" fillId="0" borderId="1" xfId="0" applyFont="1" applyBorder="1"/>
    <xf numFmtId="0" fontId="0" fillId="0" borderId="52" xfId="0" applyBorder="1"/>
    <xf numFmtId="0" fontId="1" fillId="24"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0" xfId="0" applyFont="1" applyFill="1" applyAlignment="1">
      <alignment horizontal="center"/>
    </xf>
    <xf numFmtId="0" fontId="0" fillId="25" borderId="1" xfId="0" applyFill="1" applyBorder="1"/>
    <xf numFmtId="0" fontId="1" fillId="21" borderId="0" xfId="0" applyFont="1" applyFill="1"/>
    <xf numFmtId="0" fontId="0" fillId="21" borderId="0" xfId="0" applyFill="1"/>
    <xf numFmtId="0" fontId="1" fillId="22" borderId="0" xfId="0" applyFont="1" applyFill="1"/>
    <xf numFmtId="0" fontId="0" fillId="22" borderId="0" xfId="0" applyFill="1"/>
    <xf numFmtId="0" fontId="1" fillId="0" borderId="63" xfId="0" applyFont="1" applyBorder="1"/>
    <xf numFmtId="0" fontId="1" fillId="0" borderId="63" xfId="0" applyFont="1"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left" vertical="center"/>
    </xf>
    <xf numFmtId="0" fontId="0" fillId="21" borderId="63" xfId="0" applyFill="1" applyBorder="1" applyAlignment="1">
      <alignment horizontal="center" vertical="center"/>
    </xf>
    <xf numFmtId="0" fontId="0" fillId="21" borderId="63" xfId="0" applyFill="1" applyBorder="1"/>
    <xf numFmtId="0" fontId="0" fillId="21" borderId="63" xfId="0" applyFill="1" applyBorder="1" applyAlignment="1">
      <alignment horizontal="left" vertical="center"/>
    </xf>
    <xf numFmtId="0" fontId="0" fillId="6" borderId="63" xfId="0" applyFill="1" applyBorder="1" applyAlignment="1">
      <alignment horizontal="center" vertical="center"/>
    </xf>
    <xf numFmtId="0" fontId="0" fillId="6" borderId="0" xfId="0" applyFill="1"/>
    <xf numFmtId="0" fontId="0" fillId="21" borderId="63" xfId="0" applyFill="1" applyBorder="1" applyAlignment="1">
      <alignment vertical="center"/>
    </xf>
    <xf numFmtId="0" fontId="22" fillId="7" borderId="1" xfId="0" applyFont="1" applyFill="1" applyBorder="1" applyAlignment="1">
      <alignment horizontal="center" vertical="center"/>
    </xf>
    <xf numFmtId="0" fontId="22" fillId="6" borderId="1" xfId="0" applyFont="1" applyFill="1" applyBorder="1" applyAlignment="1">
      <alignment horizontal="center" vertical="center"/>
    </xf>
    <xf numFmtId="0" fontId="23" fillId="6" borderId="1" xfId="0" applyFont="1" applyFill="1" applyBorder="1"/>
    <xf numFmtId="0" fontId="25" fillId="6" borderId="1" xfId="0" applyFont="1" applyFill="1" applyBorder="1"/>
    <xf numFmtId="0" fontId="24" fillId="6" borderId="1" xfId="0" applyFont="1" applyFill="1" applyBorder="1"/>
    <xf numFmtId="0" fontId="0" fillId="0" borderId="1" xfId="0" applyBorder="1" applyAlignment="1">
      <alignment wrapText="1"/>
    </xf>
    <xf numFmtId="0" fontId="26" fillId="0" borderId="1" xfId="0" applyFont="1" applyBorder="1" applyAlignment="1">
      <alignment vertical="center" wrapText="1"/>
    </xf>
    <xf numFmtId="0" fontId="26" fillId="0" borderId="1" xfId="0" applyFont="1" applyBorder="1" applyAlignment="1">
      <alignment horizontal="left" vertical="center" wrapText="1"/>
    </xf>
    <xf numFmtId="0" fontId="26" fillId="7" borderId="1" xfId="0" applyFont="1" applyFill="1" applyBorder="1" applyAlignment="1">
      <alignment vertical="center" wrapText="1"/>
    </xf>
    <xf numFmtId="0" fontId="26" fillId="0" borderId="1" xfId="0" applyFont="1" applyBorder="1" applyAlignment="1">
      <alignment horizontal="center" vertical="center" wrapText="1"/>
    </xf>
    <xf numFmtId="0" fontId="26" fillId="0" borderId="1" xfId="0" applyFont="1" applyBorder="1" applyAlignment="1">
      <alignment horizontal="center" vertical="center"/>
    </xf>
    <xf numFmtId="0" fontId="27" fillId="0" borderId="1" xfId="0" applyFont="1" applyBorder="1" applyAlignment="1">
      <alignment horizontal="center" vertical="center" wrapText="1"/>
    </xf>
    <xf numFmtId="0" fontId="26" fillId="0" borderId="1" xfId="0" applyFont="1" applyBorder="1" applyAlignment="1">
      <alignment vertical="center"/>
    </xf>
    <xf numFmtId="0" fontId="1" fillId="0" borderId="0" xfId="0" applyFont="1" applyAlignment="1">
      <alignment vertical="center"/>
    </xf>
    <xf numFmtId="0" fontId="0" fillId="0" borderId="1" xfId="0" applyBorder="1" applyAlignment="1">
      <alignment horizontal="left" vertical="center" wrapText="1"/>
    </xf>
    <xf numFmtId="0" fontId="1" fillId="26" borderId="1" xfId="0" applyFont="1" applyFill="1" applyBorder="1" applyAlignment="1">
      <alignment horizontal="center"/>
    </xf>
    <xf numFmtId="0" fontId="1" fillId="26" borderId="1" xfId="0" applyFont="1" applyFill="1" applyBorder="1" applyAlignment="1">
      <alignment horizontal="center" vertical="center"/>
    </xf>
    <xf numFmtId="0" fontId="1" fillId="26" borderId="1" xfId="0" applyFont="1" applyFill="1" applyBorder="1" applyAlignment="1">
      <alignment horizontal="left" vertical="center"/>
    </xf>
    <xf numFmtId="0" fontId="28" fillId="0" borderId="1" xfId="1" applyBorder="1" applyAlignment="1">
      <alignment horizontal="left" vertical="center"/>
    </xf>
    <xf numFmtId="0" fontId="0" fillId="6" borderId="63" xfId="0" applyFill="1" applyBorder="1"/>
    <xf numFmtId="0" fontId="0" fillId="6" borderId="63" xfId="0" applyFill="1" applyBorder="1" applyAlignment="1">
      <alignment horizontal="left" vertical="center"/>
    </xf>
    <xf numFmtId="0" fontId="0" fillId="6" borderId="63" xfId="0" applyFill="1" applyBorder="1" applyAlignment="1">
      <alignment horizontal="left" vertical="center" wrapText="1"/>
    </xf>
    <xf numFmtId="0" fontId="30" fillId="27" borderId="3" xfId="0" applyFont="1" applyFill="1" applyBorder="1" applyAlignment="1">
      <alignment horizontal="center" vertical="center"/>
    </xf>
    <xf numFmtId="0" fontId="30" fillId="28" borderId="3" xfId="0" applyFont="1" applyFill="1" applyBorder="1" applyAlignment="1">
      <alignment horizontal="center" vertical="center"/>
    </xf>
    <xf numFmtId="0" fontId="31" fillId="0" borderId="0" xfId="0" applyFont="1" applyAlignment="1">
      <alignment vertical="center"/>
    </xf>
    <xf numFmtId="0" fontId="26" fillId="0" borderId="5" xfId="0" applyFont="1" applyBorder="1" applyAlignment="1">
      <alignment horizontal="center" vertical="center"/>
    </xf>
    <xf numFmtId="0" fontId="26" fillId="0" borderId="6" xfId="0" applyFont="1" applyBorder="1" applyAlignment="1">
      <alignment horizontal="center" vertical="center"/>
    </xf>
    <xf numFmtId="0" fontId="26" fillId="0" borderId="6" xfId="0" applyFont="1" applyBorder="1" applyAlignment="1">
      <alignment vertical="center" wrapText="1"/>
    </xf>
    <xf numFmtId="0" fontId="26" fillId="0" borderId="6" xfId="0" applyFont="1" applyBorder="1" applyAlignment="1">
      <alignment horizontal="center" vertical="center" wrapText="1"/>
    </xf>
    <xf numFmtId="0" fontId="28" fillId="0" borderId="6" xfId="1" applyBorder="1" applyAlignment="1">
      <alignment vertical="center"/>
    </xf>
    <xf numFmtId="0" fontId="28" fillId="0" borderId="7" xfId="1" applyBorder="1" applyAlignment="1">
      <alignment vertical="center"/>
    </xf>
    <xf numFmtId="0" fontId="26" fillId="0" borderId="0" xfId="0" applyFont="1" applyAlignment="1">
      <alignment vertical="center"/>
    </xf>
    <xf numFmtId="0" fontId="26" fillId="0" borderId="8" xfId="0" applyFont="1" applyBorder="1" applyAlignment="1">
      <alignment horizontal="center" vertical="center"/>
    </xf>
    <xf numFmtId="0" fontId="28" fillId="0" borderId="9" xfId="1" applyBorder="1" applyAlignment="1">
      <alignment vertical="center"/>
    </xf>
    <xf numFmtId="0" fontId="26" fillId="6" borderId="1" xfId="0" applyFont="1" applyFill="1" applyBorder="1" applyAlignment="1">
      <alignment horizontal="center" vertical="center"/>
    </xf>
    <xf numFmtId="0" fontId="26" fillId="6" borderId="1" xfId="0" applyFont="1" applyFill="1" applyBorder="1" applyAlignment="1">
      <alignment vertical="center" wrapText="1"/>
    </xf>
    <xf numFmtId="0" fontId="26" fillId="0" borderId="9" xfId="0" applyFont="1" applyBorder="1" applyAlignment="1">
      <alignment vertical="center"/>
    </xf>
    <xf numFmtId="0" fontId="26" fillId="0" borderId="11" xfId="0" applyFont="1" applyBorder="1" applyAlignment="1">
      <alignment horizontal="center" vertical="center"/>
    </xf>
    <xf numFmtId="0" fontId="26" fillId="0" borderId="11" xfId="0" applyFont="1" applyBorder="1" applyAlignment="1">
      <alignment vertical="center" wrapText="1"/>
    </xf>
    <xf numFmtId="0" fontId="26" fillId="0" borderId="11" xfId="0" applyFont="1" applyBorder="1" applyAlignment="1">
      <alignment vertical="center"/>
    </xf>
    <xf numFmtId="0" fontId="28" fillId="0" borderId="12" xfId="1" applyBorder="1" applyAlignment="1">
      <alignment vertical="center"/>
    </xf>
    <xf numFmtId="0" fontId="26" fillId="0" borderId="0" xfId="0" applyFont="1" applyAlignment="1">
      <alignment horizontal="center" vertical="center"/>
    </xf>
    <xf numFmtId="0" fontId="26" fillId="6" borderId="6" xfId="0" applyFont="1" applyFill="1" applyBorder="1" applyAlignment="1">
      <alignment horizontal="center" vertical="center"/>
    </xf>
    <xf numFmtId="0" fontId="26" fillId="6" borderId="6" xfId="0" applyFont="1" applyFill="1" applyBorder="1" applyAlignment="1">
      <alignment vertical="center" wrapText="1"/>
    </xf>
    <xf numFmtId="0" fontId="26" fillId="0" borderId="6" xfId="0" applyFont="1" applyBorder="1" applyAlignment="1">
      <alignment vertical="center"/>
    </xf>
    <xf numFmtId="0" fontId="26" fillId="0" borderId="7" xfId="0" applyFont="1" applyBorder="1" applyAlignment="1">
      <alignment vertical="center"/>
    </xf>
    <xf numFmtId="0" fontId="26" fillId="0" borderId="33" xfId="0" applyFont="1" applyBorder="1" applyAlignment="1">
      <alignment vertical="center"/>
    </xf>
    <xf numFmtId="0" fontId="28" fillId="0" borderId="13" xfId="1" applyBorder="1" applyAlignment="1">
      <alignment vertical="center"/>
    </xf>
    <xf numFmtId="0" fontId="26" fillId="0" borderId="63" xfId="0" applyFont="1" applyBorder="1" applyAlignment="1">
      <alignment horizontal="center" vertical="center"/>
    </xf>
    <xf numFmtId="0" fontId="26" fillId="0" borderId="14" xfId="0" applyFont="1" applyBorder="1" applyAlignment="1">
      <alignment vertical="center"/>
    </xf>
    <xf numFmtId="0" fontId="28" fillId="0" borderId="14" xfId="1" applyBorder="1" applyAlignment="1">
      <alignment vertical="center"/>
    </xf>
    <xf numFmtId="0" fontId="26" fillId="6" borderId="1" xfId="0" applyFont="1" applyFill="1" applyBorder="1" applyAlignment="1">
      <alignment vertical="center"/>
    </xf>
    <xf numFmtId="0" fontId="26" fillId="0" borderId="3" xfId="0" applyFont="1" applyBorder="1" applyAlignment="1">
      <alignment horizontal="center" vertical="center"/>
    </xf>
    <xf numFmtId="0" fontId="26" fillId="0" borderId="3" xfId="0" applyFont="1" applyBorder="1" applyAlignment="1">
      <alignment vertical="center" wrapText="1"/>
    </xf>
    <xf numFmtId="0" fontId="26" fillId="0" borderId="3" xfId="0" applyFont="1" applyBorder="1" applyAlignment="1">
      <alignment vertical="center"/>
    </xf>
    <xf numFmtId="0" fontId="28" fillId="0" borderId="21" xfId="1" applyBorder="1" applyAlignment="1">
      <alignment vertical="center"/>
    </xf>
    <xf numFmtId="0" fontId="26" fillId="0" borderId="3" xfId="0" quotePrefix="1" applyFont="1" applyBorder="1" applyAlignment="1">
      <alignment horizontal="center" vertical="center"/>
    </xf>
    <xf numFmtId="0" fontId="26" fillId="0" borderId="21" xfId="0" applyFont="1" applyBorder="1" applyAlignment="1">
      <alignment vertical="center"/>
    </xf>
    <xf numFmtId="16" fontId="26" fillId="0" borderId="1" xfId="0" quotePrefix="1" applyNumberFormat="1" applyFont="1" applyBorder="1" applyAlignment="1">
      <alignment horizontal="center" vertical="center"/>
    </xf>
    <xf numFmtId="0" fontId="26" fillId="6" borderId="0" xfId="0" applyFont="1" applyFill="1" applyAlignment="1">
      <alignment vertical="center"/>
    </xf>
    <xf numFmtId="0" fontId="26" fillId="7" borderId="1" xfId="0" applyFont="1" applyFill="1" applyBorder="1" applyAlignment="1">
      <alignment horizontal="center" vertical="center"/>
    </xf>
    <xf numFmtId="0" fontId="26" fillId="6" borderId="11" xfId="0" applyFont="1" applyFill="1" applyBorder="1" applyAlignment="1">
      <alignment horizontal="center" vertical="center"/>
    </xf>
    <xf numFmtId="0" fontId="26" fillId="6" borderId="11" xfId="0" applyFont="1" applyFill="1" applyBorder="1" applyAlignment="1">
      <alignment vertical="center" wrapText="1"/>
    </xf>
    <xf numFmtId="0" fontId="26" fillId="0" borderId="12" xfId="0" applyFont="1" applyBorder="1" applyAlignment="1">
      <alignment vertical="center"/>
    </xf>
    <xf numFmtId="0" fontId="26" fillId="0" borderId="22" xfId="0" applyFont="1" applyBorder="1" applyAlignment="1">
      <alignment horizontal="center" vertical="center"/>
    </xf>
    <xf numFmtId="0" fontId="26" fillId="28" borderId="1" xfId="0" applyFont="1" applyFill="1" applyBorder="1" applyAlignment="1">
      <alignment vertical="center"/>
    </xf>
    <xf numFmtId="0" fontId="26" fillId="28" borderId="1" xfId="0" applyFont="1" applyFill="1" applyBorder="1" applyAlignment="1">
      <alignment horizontal="center" vertical="center"/>
    </xf>
    <xf numFmtId="0" fontId="26" fillId="6" borderId="6" xfId="0" applyFont="1" applyFill="1" applyBorder="1" applyAlignment="1">
      <alignment horizontal="center" vertical="center" wrapText="1"/>
    </xf>
    <xf numFmtId="0" fontId="28" fillId="6" borderId="6" xfId="1" applyFill="1" applyBorder="1" applyAlignment="1">
      <alignment vertical="center"/>
    </xf>
    <xf numFmtId="0" fontId="26" fillId="0" borderId="0" xfId="0" applyFont="1" applyAlignment="1">
      <alignment vertical="center" wrapText="1"/>
    </xf>
    <xf numFmtId="0" fontId="26" fillId="6" borderId="11" xfId="0" applyFont="1" applyFill="1" applyBorder="1" applyAlignment="1">
      <alignment vertical="center"/>
    </xf>
    <xf numFmtId="17" fontId="26" fillId="0" borderId="1" xfId="0" quotePrefix="1" applyNumberFormat="1" applyFont="1" applyBorder="1" applyAlignment="1">
      <alignment horizontal="center" vertical="center"/>
    </xf>
    <xf numFmtId="0" fontId="0" fillId="7" borderId="1" xfId="0" applyFill="1" applyBorder="1" applyAlignment="1">
      <alignment horizontal="left" vertical="center" wrapText="1"/>
    </xf>
    <xf numFmtId="164" fontId="26" fillId="0" borderId="6" xfId="2" applyFont="1" applyBorder="1" applyAlignment="1">
      <alignment horizontal="center" vertical="center"/>
    </xf>
    <xf numFmtId="164" fontId="27" fillId="0" borderId="1" xfId="0" applyNumberFormat="1" applyFont="1" applyBorder="1" applyAlignment="1">
      <alignment horizontal="center" vertical="center" wrapText="1"/>
    </xf>
    <xf numFmtId="0" fontId="26" fillId="0" borderId="1" xfId="0" quotePrefix="1" applyFont="1" applyBorder="1" applyAlignment="1">
      <alignment horizontal="center" vertical="center"/>
    </xf>
    <xf numFmtId="164" fontId="34" fillId="0" borderId="0" xfId="0" applyNumberFormat="1" applyFont="1" applyAlignment="1">
      <alignment vertical="center"/>
    </xf>
    <xf numFmtId="0" fontId="27" fillId="0" borderId="0" xfId="0" applyFont="1" applyAlignment="1">
      <alignment horizontal="center" vertical="center" wrapText="1"/>
    </xf>
    <xf numFmtId="0" fontId="1" fillId="0" borderId="0" xfId="0" applyFont="1" applyAlignment="1">
      <alignment horizontal="center" vertical="center"/>
    </xf>
    <xf numFmtId="0" fontId="14" fillId="13" borderId="34" xfId="0" applyFont="1" applyFill="1" applyBorder="1" applyAlignment="1">
      <alignment wrapText="1"/>
    </xf>
    <xf numFmtId="0" fontId="34" fillId="0" borderId="1" xfId="0" applyFont="1" applyBorder="1" applyAlignment="1">
      <alignment horizontal="center" vertical="center"/>
    </xf>
    <xf numFmtId="0" fontId="30" fillId="20" borderId="3" xfId="0" applyFont="1" applyFill="1" applyBorder="1" applyAlignment="1">
      <alignment horizontal="center" vertical="center"/>
    </xf>
    <xf numFmtId="0" fontId="26" fillId="0" borderId="0" xfId="0" applyFont="1" applyAlignment="1">
      <alignment horizontal="left" vertical="center"/>
    </xf>
    <xf numFmtId="164" fontId="26" fillId="20" borderId="6" xfId="2" applyFont="1" applyFill="1" applyBorder="1" applyAlignment="1">
      <alignment horizontal="center" vertical="center"/>
    </xf>
    <xf numFmtId="0" fontId="35" fillId="0" borderId="0" xfId="0" applyFont="1"/>
    <xf numFmtId="0" fontId="14" fillId="12" borderId="62" xfId="0" applyFont="1" applyFill="1" applyBorder="1" applyAlignment="1">
      <alignment wrapText="1"/>
    </xf>
    <xf numFmtId="0" fontId="14" fillId="13" borderId="62" xfId="0" applyFont="1" applyFill="1" applyBorder="1" applyAlignment="1">
      <alignment wrapText="1"/>
    </xf>
    <xf numFmtId="0" fontId="14" fillId="12" borderId="4" xfId="0" applyFont="1" applyFill="1" applyBorder="1" applyAlignment="1">
      <alignment wrapText="1"/>
    </xf>
    <xf numFmtId="0" fontId="13" fillId="0" borderId="4" xfId="0" applyFont="1" applyBorder="1"/>
    <xf numFmtId="0" fontId="14" fillId="12" borderId="34" xfId="0" applyFont="1" applyFill="1" applyBorder="1" applyAlignment="1">
      <alignment wrapText="1"/>
    </xf>
    <xf numFmtId="0" fontId="0" fillId="15" borderId="68" xfId="0" applyFill="1" applyBorder="1" applyAlignment="1">
      <alignment horizontal="center" vertical="center"/>
    </xf>
    <xf numFmtId="0" fontId="0" fillId="0" borderId="49" xfId="0" applyBorder="1" applyAlignment="1">
      <alignment horizontal="center"/>
    </xf>
    <xf numFmtId="0" fontId="0" fillId="0" borderId="50" xfId="0" applyBorder="1"/>
    <xf numFmtId="0" fontId="0" fillId="0" borderId="51" xfId="0" applyBorder="1"/>
    <xf numFmtId="0" fontId="0" fillId="0" borderId="69" xfId="0" applyBorder="1"/>
    <xf numFmtId="0" fontId="0" fillId="0" borderId="70" xfId="0" applyBorder="1"/>
    <xf numFmtId="0" fontId="0" fillId="0" borderId="71" xfId="0" applyBorder="1"/>
    <xf numFmtId="0" fontId="0" fillId="0" borderId="57" xfId="0" applyBorder="1"/>
    <xf numFmtId="0" fontId="0" fillId="0" borderId="73" xfId="0" applyBorder="1"/>
    <xf numFmtId="0" fontId="0" fillId="0" borderId="69" xfId="0" applyBorder="1" applyAlignment="1">
      <alignment horizontal="center" vertical="center"/>
    </xf>
    <xf numFmtId="0" fontId="0" fillId="0" borderId="72" xfId="0" applyBorder="1" applyAlignment="1">
      <alignment horizontal="center" vertical="center"/>
    </xf>
    <xf numFmtId="0" fontId="0" fillId="7" borderId="59" xfId="0" applyFill="1" applyBorder="1"/>
    <xf numFmtId="0" fontId="0" fillId="7" borderId="60" xfId="0" applyFill="1" applyBorder="1"/>
    <xf numFmtId="0" fontId="0" fillId="7" borderId="61" xfId="0" applyFill="1" applyBorder="1"/>
    <xf numFmtId="0" fontId="0" fillId="7" borderId="62" xfId="0" applyFill="1" applyBorder="1"/>
    <xf numFmtId="0" fontId="31" fillId="7" borderId="60" xfId="0" applyFont="1" applyFill="1" applyBorder="1"/>
    <xf numFmtId="0" fontId="31" fillId="7" borderId="57" xfId="0" applyFont="1" applyFill="1" applyBorder="1"/>
    <xf numFmtId="0" fontId="31" fillId="7" borderId="58" xfId="0" applyFont="1" applyFill="1" applyBorder="1"/>
    <xf numFmtId="0" fontId="38" fillId="0" borderId="0" xfId="0" applyFont="1"/>
    <xf numFmtId="0" fontId="0" fillId="7" borderId="0" xfId="0" applyFill="1" applyAlignment="1">
      <alignment horizontal="left" vertical="center" wrapText="1"/>
    </xf>
    <xf numFmtId="0" fontId="0" fillId="7" borderId="0" xfId="0" applyFill="1"/>
    <xf numFmtId="0" fontId="0" fillId="7" borderId="75" xfId="0" applyFill="1" applyBorder="1"/>
    <xf numFmtId="0" fontId="0" fillId="7" borderId="30" xfId="0" applyFill="1" applyBorder="1"/>
    <xf numFmtId="0" fontId="0" fillId="7" borderId="74" xfId="0" applyFill="1" applyBorder="1"/>
    <xf numFmtId="0" fontId="0" fillId="7" borderId="27" xfId="0" applyFill="1" applyBorder="1"/>
    <xf numFmtId="0" fontId="0" fillId="7" borderId="32" xfId="0" applyFill="1" applyBorder="1"/>
    <xf numFmtId="0" fontId="26" fillId="7" borderId="73" xfId="0" applyFont="1" applyFill="1" applyBorder="1"/>
    <xf numFmtId="0" fontId="31" fillId="7" borderId="0" xfId="0" applyFont="1" applyFill="1"/>
    <xf numFmtId="0" fontId="0" fillId="7" borderId="31" xfId="0" applyFill="1" applyBorder="1"/>
    <xf numFmtId="0" fontId="0" fillId="7" borderId="76" xfId="0" applyFill="1" applyBorder="1"/>
    <xf numFmtId="0" fontId="0" fillId="7" borderId="78" xfId="0" applyFill="1" applyBorder="1"/>
    <xf numFmtId="0" fontId="0" fillId="7" borderId="33" xfId="0" applyFill="1" applyBorder="1"/>
    <xf numFmtId="0" fontId="0" fillId="7" borderId="77" xfId="0" applyFill="1" applyBorder="1"/>
    <xf numFmtId="0" fontId="0" fillId="7" borderId="29" xfId="0" applyFill="1" applyBorder="1"/>
    <xf numFmtId="0" fontId="0" fillId="7" borderId="26" xfId="0" applyFill="1" applyBorder="1"/>
    <xf numFmtId="0" fontId="0" fillId="7" borderId="28" xfId="0" applyFill="1" applyBorder="1"/>
    <xf numFmtId="0" fontId="0" fillId="0" borderId="1" xfId="0" applyBorder="1" applyAlignment="1">
      <alignment vertical="center"/>
    </xf>
    <xf numFmtId="0" fontId="0" fillId="0" borderId="1" xfId="0" applyBorder="1" applyAlignment="1">
      <alignment vertical="center" wrapText="1"/>
    </xf>
    <xf numFmtId="0" fontId="1" fillId="2" borderId="1" xfId="0" applyFont="1" applyFill="1" applyBorder="1" applyAlignment="1">
      <alignment vertical="center"/>
    </xf>
    <xf numFmtId="0" fontId="39" fillId="0" borderId="0" xfId="0" applyFont="1"/>
    <xf numFmtId="0" fontId="18" fillId="7" borderId="31" xfId="0" applyFont="1" applyFill="1" applyBorder="1"/>
    <xf numFmtId="0" fontId="0" fillId="0" borderId="0" xfId="0" applyAlignment="1">
      <alignment horizontal="left" wrapText="1"/>
    </xf>
    <xf numFmtId="0" fontId="0" fillId="0" borderId="0" xfId="0" applyAlignment="1">
      <alignment horizontal="left"/>
    </xf>
    <xf numFmtId="0" fontId="0" fillId="0" borderId="26" xfId="0" applyBorder="1" applyAlignment="1">
      <alignment horizontal="center" vertical="center" wrapText="1"/>
    </xf>
    <xf numFmtId="0" fontId="0" fillId="0" borderId="30" xfId="0" applyBorder="1" applyAlignment="1">
      <alignment horizontal="center" vertical="center" wrapText="1"/>
    </xf>
    <xf numFmtId="0" fontId="1" fillId="0" borderId="1" xfId="0" applyFont="1" applyBorder="1" applyAlignment="1">
      <alignment horizontal="center"/>
    </xf>
    <xf numFmtId="0" fontId="0" fillId="29" borderId="0" xfId="0" applyFill="1"/>
    <xf numFmtId="0" fontId="0" fillId="0" borderId="0" xfId="0" quotePrefix="1" applyAlignment="1">
      <alignment horizontal="left"/>
    </xf>
    <xf numFmtId="0" fontId="44" fillId="0" borderId="0" xfId="0" applyFont="1"/>
    <xf numFmtId="0" fontId="4" fillId="5" borderId="22" xfId="0" applyFont="1" applyFill="1" applyBorder="1" applyAlignment="1">
      <alignment horizontal="center" vertical="center" wrapText="1"/>
    </xf>
    <xf numFmtId="0" fontId="4" fillId="5" borderId="2" xfId="0" applyFont="1" applyFill="1" applyBorder="1" applyAlignment="1">
      <alignment horizontal="center" vertical="center"/>
    </xf>
    <xf numFmtId="0" fontId="4" fillId="5" borderId="23" xfId="0" applyFont="1" applyFill="1" applyBorder="1" applyAlignment="1">
      <alignment horizontal="center" vertical="center"/>
    </xf>
    <xf numFmtId="0" fontId="3" fillId="0" borderId="22" xfId="0" applyFont="1" applyBorder="1" applyAlignment="1">
      <alignment horizontal="center" vertical="center"/>
    </xf>
    <xf numFmtId="0" fontId="3" fillId="0" borderId="2" xfId="0" applyFont="1" applyBorder="1" applyAlignment="1">
      <alignment horizontal="center" vertical="center"/>
    </xf>
    <xf numFmtId="0" fontId="3" fillId="0" borderId="23" xfId="0" applyFont="1" applyBorder="1" applyAlignment="1">
      <alignment horizontal="center" vertical="center"/>
    </xf>
    <xf numFmtId="0" fontId="5" fillId="2" borderId="22" xfId="0" applyFont="1" applyFill="1" applyBorder="1" applyAlignment="1">
      <alignment horizontal="center" vertical="center" wrapText="1"/>
    </xf>
    <xf numFmtId="0" fontId="5" fillId="2" borderId="2" xfId="0" applyFont="1" applyFill="1" applyBorder="1" applyAlignment="1">
      <alignment horizontal="center" vertical="center"/>
    </xf>
    <xf numFmtId="0" fontId="0" fillId="25" borderId="21" xfId="0" applyFill="1" applyBorder="1" applyAlignment="1">
      <alignment horizontal="center" vertical="center"/>
    </xf>
    <xf numFmtId="0" fontId="0" fillId="25" borderId="57" xfId="0" applyFill="1" applyBorder="1" applyAlignment="1">
      <alignment horizontal="center" vertical="center"/>
    </xf>
    <xf numFmtId="0" fontId="0" fillId="25" borderId="58" xfId="0" applyFill="1" applyBorder="1" applyAlignment="1">
      <alignment horizontal="center" vertical="center"/>
    </xf>
    <xf numFmtId="0" fontId="0" fillId="25" borderId="59" xfId="0" applyFill="1" applyBorder="1" applyAlignment="1">
      <alignment horizontal="center" vertical="center"/>
    </xf>
    <xf numFmtId="0" fontId="0" fillId="25" borderId="0" xfId="0" applyFill="1" applyAlignment="1">
      <alignment horizontal="center" vertical="center"/>
    </xf>
    <xf numFmtId="0" fontId="0" fillId="25" borderId="60" xfId="0" applyFill="1" applyBorder="1" applyAlignment="1">
      <alignment horizontal="center" vertical="center"/>
    </xf>
    <xf numFmtId="0" fontId="0" fillId="25" borderId="16" xfId="0" applyFill="1" applyBorder="1" applyAlignment="1">
      <alignment horizontal="center" vertical="center"/>
    </xf>
    <xf numFmtId="0" fontId="0" fillId="25" borderId="61" xfId="0" applyFill="1" applyBorder="1" applyAlignment="1">
      <alignment horizontal="center" vertical="center"/>
    </xf>
    <xf numFmtId="0" fontId="0" fillId="25" borderId="62" xfId="0" applyFill="1" applyBorder="1" applyAlignment="1">
      <alignment horizontal="center" vertical="center"/>
    </xf>
    <xf numFmtId="0" fontId="5" fillId="2" borderId="23" xfId="0" applyFont="1" applyFill="1" applyBorder="1" applyAlignment="1">
      <alignment horizontal="center" vertical="center"/>
    </xf>
    <xf numFmtId="0" fontId="4" fillId="5" borderId="2" xfId="0" applyFont="1" applyFill="1" applyBorder="1" applyAlignment="1">
      <alignment horizontal="center" vertical="center" wrapText="1"/>
    </xf>
    <xf numFmtId="0" fontId="4" fillId="5" borderId="23" xfId="0" applyFont="1" applyFill="1" applyBorder="1" applyAlignment="1">
      <alignment horizontal="center" vertical="center" wrapText="1"/>
    </xf>
    <xf numFmtId="0" fontId="0" fillId="5" borderId="3" xfId="0" applyFill="1" applyBorder="1" applyAlignment="1">
      <alignment horizontal="left"/>
    </xf>
    <xf numFmtId="0" fontId="0" fillId="5" borderId="2" xfId="0" applyFill="1" applyBorder="1" applyAlignment="1">
      <alignment horizontal="left"/>
    </xf>
    <xf numFmtId="0" fontId="0" fillId="5" borderId="4" xfId="0" applyFill="1" applyBorder="1" applyAlignment="1">
      <alignment horizontal="left"/>
    </xf>
    <xf numFmtId="0" fontId="0" fillId="0" borderId="26" xfId="0" applyBorder="1" applyAlignment="1">
      <alignment horizontal="center"/>
    </xf>
    <xf numFmtId="0" fontId="0" fillId="0" borderId="30" xfId="0" applyBorder="1" applyAlignment="1">
      <alignment horizontal="center"/>
    </xf>
    <xf numFmtId="0" fontId="0" fillId="0" borderId="27" xfId="0" applyBorder="1" applyAlignment="1">
      <alignment horizontal="center"/>
    </xf>
    <xf numFmtId="0" fontId="0" fillId="0" borderId="31"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8" xfId="0" applyBorder="1" applyAlignment="1">
      <alignment horizontal="center"/>
    </xf>
    <xf numFmtId="0" fontId="0" fillId="0" borderId="33" xfId="0" applyBorder="1" applyAlignment="1">
      <alignment horizontal="center"/>
    </xf>
    <xf numFmtId="0" fontId="0" fillId="0" borderId="29" xfId="0" applyBorder="1" applyAlignment="1">
      <alignment horizontal="center"/>
    </xf>
    <xf numFmtId="0" fontId="4" fillId="0" borderId="26" xfId="0" applyFont="1" applyBorder="1" applyAlignment="1">
      <alignment horizontal="center" vertical="center"/>
    </xf>
    <xf numFmtId="0" fontId="4" fillId="0" borderId="30" xfId="0" applyFont="1" applyBorder="1" applyAlignment="1">
      <alignment horizontal="center" vertical="center"/>
    </xf>
    <xf numFmtId="0" fontId="4" fillId="0" borderId="27" xfId="0" applyFont="1" applyBorder="1" applyAlignment="1">
      <alignment horizontal="center" vertical="center"/>
    </xf>
    <xf numFmtId="0" fontId="4" fillId="0" borderId="28" xfId="0" applyFont="1" applyBorder="1" applyAlignment="1">
      <alignment horizontal="center" vertical="center"/>
    </xf>
    <xf numFmtId="0" fontId="4" fillId="0" borderId="33" xfId="0" applyFont="1" applyBorder="1" applyAlignment="1">
      <alignment horizontal="center" vertical="center"/>
    </xf>
    <xf numFmtId="0" fontId="4" fillId="0" borderId="29" xfId="0" applyFont="1" applyBorder="1" applyAlignment="1">
      <alignment horizontal="center" vertical="center"/>
    </xf>
    <xf numFmtId="0" fontId="3" fillId="0" borderId="26" xfId="0" applyFont="1" applyBorder="1" applyAlignment="1">
      <alignment horizontal="center" vertical="center"/>
    </xf>
    <xf numFmtId="0" fontId="3" fillId="0" borderId="30"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33" xfId="0" applyFont="1" applyBorder="1" applyAlignment="1">
      <alignment horizontal="center" vertical="center"/>
    </xf>
    <xf numFmtId="0" fontId="3" fillId="0" borderId="29" xfId="0" applyFont="1" applyBorder="1" applyAlignment="1">
      <alignment horizontal="center" vertical="center"/>
    </xf>
    <xf numFmtId="0" fontId="1" fillId="0" borderId="0" xfId="0" applyFont="1" applyAlignment="1">
      <alignment horizontal="center" vertical="center" wrapText="1"/>
    </xf>
    <xf numFmtId="0" fontId="3" fillId="7" borderId="26" xfId="0" applyFont="1" applyFill="1" applyBorder="1" applyAlignment="1">
      <alignment horizontal="center" vertical="center"/>
    </xf>
    <xf numFmtId="0" fontId="3" fillId="7" borderId="27" xfId="0" applyFont="1" applyFill="1" applyBorder="1" applyAlignment="1">
      <alignment horizontal="center" vertical="center"/>
    </xf>
    <xf numFmtId="0" fontId="3" fillId="7" borderId="28" xfId="0" applyFont="1" applyFill="1" applyBorder="1" applyAlignment="1">
      <alignment horizontal="center" vertical="center"/>
    </xf>
    <xf numFmtId="0" fontId="3" fillId="7" borderId="29" xfId="0" applyFont="1" applyFill="1" applyBorder="1" applyAlignment="1">
      <alignment horizontal="center" vertical="center"/>
    </xf>
    <xf numFmtId="0" fontId="9" fillId="9" borderId="26" xfId="0" applyFont="1" applyFill="1" applyBorder="1" applyAlignment="1">
      <alignment horizontal="center" vertical="center"/>
    </xf>
    <xf numFmtId="0" fontId="9" fillId="9" borderId="27" xfId="0" applyFont="1" applyFill="1" applyBorder="1" applyAlignment="1">
      <alignment horizontal="center" vertical="center"/>
    </xf>
    <xf numFmtId="0" fontId="9" fillId="9" borderId="28" xfId="0" applyFont="1" applyFill="1" applyBorder="1" applyAlignment="1">
      <alignment horizontal="center" vertical="center"/>
    </xf>
    <xf numFmtId="0" fontId="9" fillId="9" borderId="29"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2" borderId="34" xfId="0" applyFill="1" applyBorder="1" applyAlignment="1">
      <alignment horizontal="center"/>
    </xf>
    <xf numFmtId="0" fontId="12" fillId="0" borderId="1" xfId="0" applyFont="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0" fillId="2" borderId="1" xfId="0" applyFill="1" applyBorder="1" applyAlignment="1">
      <alignment horizontal="center"/>
    </xf>
    <xf numFmtId="0" fontId="0" fillId="0" borderId="0" xfId="0" applyAlignment="1">
      <alignment horizontal="center" vertical="center" wrapText="1"/>
    </xf>
    <xf numFmtId="0" fontId="14" fillId="13" borderId="14" xfId="0" applyFont="1" applyFill="1" applyBorder="1" applyAlignment="1">
      <alignment wrapText="1"/>
    </xf>
    <xf numFmtId="0" fontId="14" fillId="13" borderId="34" xfId="0" applyFont="1" applyFill="1" applyBorder="1" applyAlignment="1">
      <alignment wrapText="1"/>
    </xf>
    <xf numFmtId="0" fontId="0" fillId="6" borderId="0" xfId="0" applyFill="1" applyAlignment="1">
      <alignment horizontal="center" vertical="center" wrapText="1"/>
    </xf>
    <xf numFmtId="20" fontId="17" fillId="0" borderId="37" xfId="0" applyNumberFormat="1" applyFont="1" applyBorder="1" applyAlignment="1">
      <alignment horizontal="center" vertical="center"/>
    </xf>
    <xf numFmtId="0" fontId="17" fillId="0" borderId="37" xfId="0" applyFont="1" applyBorder="1" applyAlignment="1">
      <alignment horizontal="center" vertical="center"/>
    </xf>
    <xf numFmtId="0" fontId="17" fillId="0" borderId="38" xfId="0" applyFont="1" applyBorder="1" applyAlignment="1">
      <alignment horizontal="center" vertical="center"/>
    </xf>
    <xf numFmtId="0" fontId="0" fillId="0" borderId="36" xfId="0" applyBorder="1" applyAlignment="1">
      <alignment horizontal="center"/>
    </xf>
    <xf numFmtId="0" fontId="0" fillId="0" borderId="37" xfId="0" applyBorder="1" applyAlignment="1">
      <alignment horizontal="center"/>
    </xf>
    <xf numFmtId="0" fontId="0" fillId="0" borderId="39" xfId="0" applyBorder="1" applyAlignment="1">
      <alignment horizontal="center"/>
    </xf>
    <xf numFmtId="0" fontId="0" fillId="0" borderId="41" xfId="0" applyBorder="1" applyAlignment="1">
      <alignment horizontal="center"/>
    </xf>
    <xf numFmtId="0" fontId="0" fillId="0" borderId="42" xfId="0" applyBorder="1" applyAlignment="1">
      <alignment horizontal="center"/>
    </xf>
    <xf numFmtId="0" fontId="0" fillId="0" borderId="38" xfId="0" applyBorder="1" applyAlignment="1">
      <alignment horizontal="center"/>
    </xf>
    <xf numFmtId="0" fontId="0" fillId="0" borderId="40" xfId="0" applyBorder="1" applyAlignment="1">
      <alignment horizontal="center"/>
    </xf>
    <xf numFmtId="0" fontId="0" fillId="0" borderId="43" xfId="0" applyBorder="1" applyAlignment="1">
      <alignment horizontal="center"/>
    </xf>
    <xf numFmtId="0" fontId="21" fillId="0" borderId="0" xfId="0" applyFont="1" applyAlignment="1">
      <alignment horizontal="center" vertical="center" wrapText="1"/>
    </xf>
    <xf numFmtId="0" fontId="5" fillId="0" borderId="0" xfId="0" applyFont="1" applyAlignment="1">
      <alignment horizontal="center" vertical="center"/>
    </xf>
    <xf numFmtId="0" fontId="0" fillId="0" borderId="0" xfId="0" applyAlignment="1">
      <alignment horizontal="left" wrapText="1"/>
    </xf>
    <xf numFmtId="0" fontId="0" fillId="0" borderId="0" xfId="0" applyAlignment="1">
      <alignment horizontal="left"/>
    </xf>
    <xf numFmtId="0" fontId="0" fillId="2" borderId="0" xfId="0" applyFill="1" applyAlignment="1">
      <alignment horizontal="center"/>
    </xf>
    <xf numFmtId="0" fontId="0" fillId="2" borderId="42" xfId="0" applyFill="1" applyBorder="1" applyAlignment="1">
      <alignment horizontal="center"/>
    </xf>
    <xf numFmtId="0" fontId="0" fillId="2" borderId="39" xfId="0" applyFill="1" applyBorder="1" applyAlignment="1">
      <alignment horizontal="center"/>
    </xf>
    <xf numFmtId="0" fontId="0" fillId="2" borderId="41" xfId="0" applyFill="1" applyBorder="1" applyAlignment="1">
      <alignment horizontal="center"/>
    </xf>
    <xf numFmtId="0" fontId="0" fillId="2" borderId="40" xfId="0" applyFill="1" applyBorder="1" applyAlignment="1">
      <alignment horizontal="center"/>
    </xf>
    <xf numFmtId="0" fontId="0" fillId="2" borderId="43" xfId="0" applyFill="1" applyBorder="1" applyAlignment="1">
      <alignment horizontal="center"/>
    </xf>
    <xf numFmtId="0" fontId="1" fillId="0" borderId="36" xfId="0" applyFont="1" applyBorder="1" applyAlignment="1">
      <alignment horizontal="center" vertical="center" wrapText="1"/>
    </xf>
    <xf numFmtId="0" fontId="1" fillId="0" borderId="38" xfId="0" applyFont="1" applyBorder="1" applyAlignment="1">
      <alignment horizontal="center" vertical="center"/>
    </xf>
    <xf numFmtId="0" fontId="1" fillId="0" borderId="39" xfId="0" applyFont="1" applyBorder="1" applyAlignment="1">
      <alignment horizontal="center" vertical="center"/>
    </xf>
    <xf numFmtId="0" fontId="1" fillId="0" borderId="40" xfId="0" applyFont="1" applyBorder="1" applyAlignment="1">
      <alignment horizontal="center" vertical="center"/>
    </xf>
    <xf numFmtId="0" fontId="1" fillId="0" borderId="41" xfId="0" applyFont="1" applyBorder="1" applyAlignment="1">
      <alignment horizontal="center" vertical="center"/>
    </xf>
    <xf numFmtId="0" fontId="1" fillId="0" borderId="43" xfId="0" applyFont="1" applyBorder="1" applyAlignment="1">
      <alignment horizontal="center" vertical="center"/>
    </xf>
    <xf numFmtId="20" fontId="17" fillId="0" borderId="44" xfId="0" applyNumberFormat="1" applyFont="1" applyBorder="1" applyAlignment="1">
      <alignment horizontal="center" vertical="center"/>
    </xf>
    <xf numFmtId="0" fontId="17" fillId="0" borderId="45" xfId="0" applyFont="1" applyBorder="1" applyAlignment="1">
      <alignment horizontal="center" vertical="center"/>
    </xf>
    <xf numFmtId="0" fontId="17" fillId="0" borderId="46" xfId="0" applyFont="1" applyBorder="1" applyAlignment="1">
      <alignment horizontal="center" vertical="center"/>
    </xf>
    <xf numFmtId="20" fontId="17" fillId="0" borderId="45" xfId="0" applyNumberFormat="1" applyFont="1" applyBorder="1" applyAlignment="1">
      <alignment horizontal="center" vertical="center"/>
    </xf>
    <xf numFmtId="0" fontId="14" fillId="12" borderId="14" xfId="0" applyFont="1" applyFill="1" applyBorder="1" applyAlignment="1">
      <alignment wrapText="1"/>
    </xf>
    <xf numFmtId="0" fontId="14" fillId="12" borderId="35" xfId="0" applyFont="1" applyFill="1" applyBorder="1" applyAlignment="1">
      <alignment wrapText="1"/>
    </xf>
    <xf numFmtId="0" fontId="0" fillId="0" borderId="50" xfId="0" applyBorder="1" applyAlignment="1">
      <alignment horizontal="center" vertical="center" wrapText="1"/>
    </xf>
    <xf numFmtId="0" fontId="0" fillId="0" borderId="50" xfId="0" applyBorder="1" applyAlignment="1">
      <alignment horizontal="center" vertical="center"/>
    </xf>
    <xf numFmtId="0" fontId="0" fillId="0" borderId="51" xfId="0" applyBorder="1" applyAlignment="1">
      <alignment horizontal="center" vertical="center"/>
    </xf>
    <xf numFmtId="0" fontId="0" fillId="0" borderId="47"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4" xfId="0" applyBorder="1" applyAlignment="1">
      <alignment horizontal="center"/>
    </xf>
    <xf numFmtId="0" fontId="0" fillId="0" borderId="1" xfId="0" applyBorder="1" applyAlignment="1">
      <alignment horizontal="center"/>
    </xf>
    <xf numFmtId="0" fontId="0" fillId="0" borderId="9" xfId="0" applyBorder="1" applyAlignment="1">
      <alignment horizontal="center"/>
    </xf>
    <xf numFmtId="0" fontId="0" fillId="0" borderId="48"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26" xfId="0" applyBorder="1" applyAlignment="1">
      <alignment horizontal="left" vertical="center"/>
    </xf>
    <xf numFmtId="0" fontId="0" fillId="0" borderId="30" xfId="0" applyBorder="1" applyAlignment="1">
      <alignment horizontal="left" vertical="center"/>
    </xf>
    <xf numFmtId="0" fontId="0" fillId="0" borderId="27" xfId="0" applyBorder="1" applyAlignment="1">
      <alignment horizontal="left" vertical="center"/>
    </xf>
    <xf numFmtId="0" fontId="0" fillId="0" borderId="31" xfId="0" applyBorder="1" applyAlignment="1">
      <alignment horizontal="left" vertical="center"/>
    </xf>
    <xf numFmtId="0" fontId="0" fillId="0" borderId="0" xfId="0" applyAlignment="1">
      <alignment horizontal="left" vertical="center"/>
    </xf>
    <xf numFmtId="0" fontId="0" fillId="0" borderId="32" xfId="0" applyBorder="1" applyAlignment="1">
      <alignment horizontal="left" vertical="center"/>
    </xf>
    <xf numFmtId="0" fontId="0" fillId="4" borderId="49" xfId="0" applyFill="1" applyBorder="1" applyAlignment="1">
      <alignment horizontal="center" vertical="center"/>
    </xf>
    <xf numFmtId="0" fontId="0" fillId="4" borderId="50" xfId="0" applyFill="1" applyBorder="1" applyAlignment="1">
      <alignment horizontal="center" vertical="center"/>
    </xf>
    <xf numFmtId="0" fontId="0" fillId="0" borderId="0" xfId="0" applyAlignment="1">
      <alignment horizontal="center" wrapText="1"/>
    </xf>
    <xf numFmtId="0" fontId="0" fillId="7" borderId="49" xfId="0" applyFill="1" applyBorder="1" applyAlignment="1">
      <alignment horizontal="center" vertical="center"/>
    </xf>
    <xf numFmtId="0" fontId="0" fillId="7" borderId="50" xfId="0" applyFill="1" applyBorder="1" applyAlignment="1">
      <alignment horizontal="center" vertical="center"/>
    </xf>
    <xf numFmtId="0" fontId="0" fillId="15" borderId="50" xfId="0" applyFill="1" applyBorder="1" applyAlignment="1">
      <alignment horizontal="center" vertical="center"/>
    </xf>
    <xf numFmtId="0" fontId="0" fillId="22" borderId="31" xfId="0" applyFill="1" applyBorder="1" applyAlignment="1">
      <alignment horizontal="center"/>
    </xf>
    <xf numFmtId="0" fontId="0" fillId="22" borderId="0" xfId="0" applyFill="1" applyAlignment="1">
      <alignment horizontal="center"/>
    </xf>
    <xf numFmtId="0" fontId="0" fillId="22" borderId="32" xfId="0" applyFill="1" applyBorder="1" applyAlignment="1">
      <alignment horizontal="center"/>
    </xf>
    <xf numFmtId="0" fontId="0" fillId="22" borderId="28" xfId="0" applyFill="1" applyBorder="1" applyAlignment="1">
      <alignment horizontal="center"/>
    </xf>
    <xf numFmtId="0" fontId="0" fillId="22" borderId="33" xfId="0" applyFill="1" applyBorder="1" applyAlignment="1">
      <alignment horizontal="center"/>
    </xf>
    <xf numFmtId="0" fontId="0" fillId="22" borderId="29" xfId="0" applyFill="1" applyBorder="1" applyAlignment="1">
      <alignment horizontal="center"/>
    </xf>
    <xf numFmtId="0" fontId="0" fillId="15" borderId="27" xfId="0" applyFill="1" applyBorder="1" applyAlignment="1">
      <alignment horizontal="center"/>
    </xf>
    <xf numFmtId="0" fontId="0" fillId="15" borderId="29" xfId="0" applyFill="1" applyBorder="1" applyAlignment="1">
      <alignment horizontal="center"/>
    </xf>
    <xf numFmtId="0" fontId="0" fillId="22" borderId="31" xfId="0" applyFill="1" applyBorder="1" applyAlignment="1">
      <alignment horizontal="left"/>
    </xf>
    <xf numFmtId="0" fontId="0" fillId="22" borderId="0" xfId="0" applyFill="1" applyAlignment="1">
      <alignment horizontal="left"/>
    </xf>
    <xf numFmtId="0" fontId="0" fillId="22" borderId="32" xfId="0" applyFill="1" applyBorder="1" applyAlignment="1">
      <alignment horizontal="left"/>
    </xf>
    <xf numFmtId="0" fontId="0" fillId="24" borderId="31" xfId="0" applyFill="1" applyBorder="1" applyAlignment="1">
      <alignment horizontal="center"/>
    </xf>
    <xf numFmtId="0" fontId="0" fillId="24" borderId="0" xfId="0" applyFill="1" applyAlignment="1">
      <alignment horizontal="center"/>
    </xf>
    <xf numFmtId="0" fontId="0" fillId="24" borderId="32" xfId="0" applyFill="1" applyBorder="1" applyAlignment="1">
      <alignment horizontal="center"/>
    </xf>
    <xf numFmtId="0" fontId="0" fillId="24" borderId="28" xfId="0" applyFill="1" applyBorder="1" applyAlignment="1">
      <alignment horizontal="center"/>
    </xf>
    <xf numFmtId="0" fontId="0" fillId="24" borderId="33" xfId="0" applyFill="1" applyBorder="1" applyAlignment="1">
      <alignment horizontal="center"/>
    </xf>
    <xf numFmtId="0" fontId="0" fillId="24" borderId="29" xfId="0" applyFill="1" applyBorder="1" applyAlignment="1">
      <alignment horizontal="center"/>
    </xf>
    <xf numFmtId="0" fontId="0" fillId="7" borderId="55" xfId="0" applyFill="1" applyBorder="1" applyAlignment="1">
      <alignment horizontal="center"/>
    </xf>
    <xf numFmtId="0" fontId="0" fillId="7" borderId="56" xfId="0" applyFill="1" applyBorder="1" applyAlignment="1">
      <alignment horizontal="center"/>
    </xf>
    <xf numFmtId="0" fontId="1" fillId="24" borderId="31" xfId="0" applyFont="1" applyFill="1" applyBorder="1" applyAlignment="1">
      <alignment horizontal="left"/>
    </xf>
    <xf numFmtId="0" fontId="1" fillId="24" borderId="0" xfId="0" applyFont="1" applyFill="1" applyAlignment="1">
      <alignment horizontal="left"/>
    </xf>
    <xf numFmtId="0" fontId="1" fillId="24" borderId="32" xfId="0" applyFont="1" applyFill="1" applyBorder="1" applyAlignment="1">
      <alignment horizontal="left"/>
    </xf>
    <xf numFmtId="0" fontId="0" fillId="21" borderId="31" xfId="0" applyFill="1" applyBorder="1" applyAlignment="1">
      <alignment horizontal="center"/>
    </xf>
    <xf numFmtId="0" fontId="0" fillId="21" borderId="0" xfId="0" applyFill="1" applyAlignment="1">
      <alignment horizontal="center"/>
    </xf>
    <xf numFmtId="0" fontId="0" fillId="21" borderId="32" xfId="0" applyFill="1" applyBorder="1" applyAlignment="1">
      <alignment horizontal="center"/>
    </xf>
    <xf numFmtId="0" fontId="0" fillId="21" borderId="28" xfId="0" applyFill="1" applyBorder="1" applyAlignment="1">
      <alignment horizontal="center"/>
    </xf>
    <xf numFmtId="0" fontId="0" fillId="21" borderId="33" xfId="0" applyFill="1" applyBorder="1" applyAlignment="1">
      <alignment horizontal="center"/>
    </xf>
    <xf numFmtId="0" fontId="0" fillId="21" borderId="29" xfId="0" applyFill="1" applyBorder="1" applyAlignment="1">
      <alignment horizontal="center"/>
    </xf>
    <xf numFmtId="0" fontId="0" fillId="23" borderId="55" xfId="0" applyFill="1" applyBorder="1" applyAlignment="1">
      <alignment horizontal="center"/>
    </xf>
    <xf numFmtId="0" fontId="0" fillId="23" borderId="56" xfId="0" applyFill="1" applyBorder="1" applyAlignment="1">
      <alignment horizontal="center"/>
    </xf>
    <xf numFmtId="0" fontId="18" fillId="21" borderId="31" xfId="0" applyFont="1" applyFill="1" applyBorder="1" applyAlignment="1">
      <alignment horizontal="left"/>
    </xf>
    <xf numFmtId="0" fontId="18" fillId="21" borderId="0" xfId="0" applyFont="1" applyFill="1" applyAlignment="1">
      <alignment horizontal="left"/>
    </xf>
    <xf numFmtId="0" fontId="18" fillId="21" borderId="32" xfId="0" applyFont="1" applyFill="1" applyBorder="1" applyAlignment="1">
      <alignment horizontal="left"/>
    </xf>
    <xf numFmtId="0" fontId="1" fillId="21" borderId="31" xfId="0" applyFont="1" applyFill="1" applyBorder="1" applyAlignment="1">
      <alignment horizontal="left"/>
    </xf>
    <xf numFmtId="0" fontId="1" fillId="21" borderId="0" xfId="0" applyFont="1" applyFill="1" applyAlignment="1">
      <alignment horizontal="left"/>
    </xf>
    <xf numFmtId="0" fontId="1" fillId="21" borderId="32" xfId="0" applyFont="1" applyFill="1" applyBorder="1" applyAlignment="1">
      <alignment horizontal="left"/>
    </xf>
    <xf numFmtId="0" fontId="0" fillId="21" borderId="31" xfId="0" applyFill="1" applyBorder="1" applyAlignment="1">
      <alignment horizontal="left"/>
    </xf>
    <xf numFmtId="0" fontId="0" fillId="21" borderId="0" xfId="0" applyFill="1" applyAlignment="1">
      <alignment horizontal="left"/>
    </xf>
    <xf numFmtId="0" fontId="0" fillId="21" borderId="32" xfId="0" applyFill="1" applyBorder="1" applyAlignment="1">
      <alignment horizontal="left"/>
    </xf>
    <xf numFmtId="0" fontId="10" fillId="21" borderId="31" xfId="0" applyFont="1" applyFill="1" applyBorder="1" applyAlignment="1">
      <alignment horizontal="left"/>
    </xf>
    <xf numFmtId="0" fontId="10" fillId="21" borderId="0" xfId="0" applyFont="1" applyFill="1" applyAlignment="1">
      <alignment horizontal="left"/>
    </xf>
    <xf numFmtId="0" fontId="10" fillId="21" borderId="32" xfId="0" applyFont="1" applyFill="1" applyBorder="1" applyAlignment="1">
      <alignment horizontal="left"/>
    </xf>
    <xf numFmtId="0" fontId="0" fillId="0" borderId="55" xfId="0" applyBorder="1" applyAlignment="1">
      <alignment horizontal="center"/>
    </xf>
    <xf numFmtId="0" fontId="0" fillId="0" borderId="56" xfId="0" applyBorder="1" applyAlignment="1">
      <alignment horizontal="center"/>
    </xf>
    <xf numFmtId="0" fontId="0" fillId="18" borderId="55" xfId="0" applyFill="1" applyBorder="1" applyAlignment="1">
      <alignment horizontal="center"/>
    </xf>
    <xf numFmtId="0" fontId="0" fillId="18" borderId="56" xfId="0" applyFill="1" applyBorder="1" applyAlignment="1">
      <alignment horizontal="center"/>
    </xf>
    <xf numFmtId="0" fontId="0" fillId="20" borderId="55" xfId="0" applyFill="1" applyBorder="1" applyAlignment="1">
      <alignment horizontal="center"/>
    </xf>
    <xf numFmtId="0" fontId="0" fillId="20" borderId="56" xfId="0" applyFill="1" applyBorder="1" applyAlignment="1">
      <alignment horizontal="center"/>
    </xf>
    <xf numFmtId="0" fontId="10" fillId="19" borderId="31" xfId="0" applyFont="1" applyFill="1" applyBorder="1" applyAlignment="1">
      <alignment horizontal="left"/>
    </xf>
    <xf numFmtId="0" fontId="10" fillId="19" borderId="0" xfId="0" applyFont="1" applyFill="1" applyAlignment="1">
      <alignment horizontal="left"/>
    </xf>
    <xf numFmtId="0" fontId="10" fillId="19" borderId="32" xfId="0" applyFont="1" applyFill="1" applyBorder="1" applyAlignment="1">
      <alignment horizontal="left"/>
    </xf>
    <xf numFmtId="0" fontId="0" fillId="19" borderId="31" xfId="0" applyFill="1" applyBorder="1" applyAlignment="1">
      <alignment horizontal="center"/>
    </xf>
    <xf numFmtId="0" fontId="0" fillId="19" borderId="0" xfId="0" applyFill="1" applyAlignment="1">
      <alignment horizontal="center"/>
    </xf>
    <xf numFmtId="0" fontId="0" fillId="19" borderId="32" xfId="0" applyFill="1" applyBorder="1" applyAlignment="1">
      <alignment horizontal="center"/>
    </xf>
    <xf numFmtId="0" fontId="1" fillId="19" borderId="31" xfId="0" applyFont="1" applyFill="1" applyBorder="1" applyAlignment="1">
      <alignment horizontal="left"/>
    </xf>
    <xf numFmtId="0" fontId="1" fillId="19" borderId="0" xfId="0" applyFont="1" applyFill="1" applyAlignment="1">
      <alignment horizontal="left"/>
    </xf>
    <xf numFmtId="0" fontId="1" fillId="19" borderId="32" xfId="0" applyFont="1" applyFill="1" applyBorder="1" applyAlignment="1">
      <alignment horizontal="left"/>
    </xf>
    <xf numFmtId="0" fontId="0" fillId="19" borderId="31" xfId="0" applyFill="1" applyBorder="1" applyAlignment="1">
      <alignment horizontal="left"/>
    </xf>
    <xf numFmtId="0" fontId="0" fillId="19" borderId="0" xfId="0" applyFill="1" applyAlignment="1">
      <alignment horizontal="left"/>
    </xf>
    <xf numFmtId="0" fontId="0" fillId="19" borderId="32" xfId="0" applyFill="1" applyBorder="1" applyAlignment="1">
      <alignment horizontal="left"/>
    </xf>
    <xf numFmtId="0" fontId="0" fillId="19" borderId="28" xfId="0" applyFill="1" applyBorder="1" applyAlignment="1">
      <alignment horizontal="center"/>
    </xf>
    <xf numFmtId="0" fontId="0" fillId="19" borderId="33" xfId="0" applyFill="1" applyBorder="1" applyAlignment="1">
      <alignment horizontal="center"/>
    </xf>
    <xf numFmtId="0" fontId="0" fillId="19" borderId="29" xfId="0" applyFill="1" applyBorder="1" applyAlignment="1">
      <alignment horizontal="center"/>
    </xf>
    <xf numFmtId="0" fontId="0" fillId="21" borderId="64" xfId="0" applyFill="1" applyBorder="1" applyAlignment="1">
      <alignment horizontal="center" vertical="center"/>
    </xf>
    <xf numFmtId="0" fontId="0" fillId="21" borderId="65" xfId="0" applyFill="1" applyBorder="1" applyAlignment="1">
      <alignment horizontal="center" vertical="center"/>
    </xf>
    <xf numFmtId="0" fontId="0" fillId="21" borderId="66" xfId="0" applyFill="1" applyBorder="1" applyAlignment="1">
      <alignment horizontal="center" vertical="center" wrapText="1"/>
    </xf>
    <xf numFmtId="0" fontId="0" fillId="21" borderId="0" xfId="0" applyFill="1" applyAlignment="1">
      <alignment horizontal="center" vertical="center" wrapText="1"/>
    </xf>
    <xf numFmtId="0" fontId="0" fillId="21" borderId="66" xfId="0" applyFill="1" applyBorder="1" applyAlignment="1">
      <alignment horizontal="left" vertical="center" wrapText="1"/>
    </xf>
    <xf numFmtId="0" fontId="30" fillId="27" borderId="21" xfId="0" applyFont="1" applyFill="1" applyBorder="1" applyAlignment="1">
      <alignment horizontal="center" vertical="center"/>
    </xf>
    <xf numFmtId="0" fontId="30" fillId="27" borderId="58" xfId="0" applyFont="1" applyFill="1" applyBorder="1" applyAlignment="1">
      <alignment horizontal="center" vertical="center"/>
    </xf>
    <xf numFmtId="0" fontId="0" fillId="0" borderId="57" xfId="0" applyBorder="1" applyAlignment="1">
      <alignment horizontal="left" vertical="center"/>
    </xf>
    <xf numFmtId="0" fontId="14" fillId="12" borderId="67" xfId="0" applyFont="1" applyFill="1" applyBorder="1" applyAlignment="1">
      <alignment wrapText="1"/>
    </xf>
    <xf numFmtId="0" fontId="0" fillId="0" borderId="52" xfId="0" applyBorder="1" applyAlignment="1">
      <alignment horizontal="center"/>
    </xf>
    <xf numFmtId="0" fontId="0" fillId="0" borderId="53" xfId="0" applyBorder="1" applyAlignment="1">
      <alignment horizontal="center"/>
    </xf>
    <xf numFmtId="0" fontId="0" fillId="0" borderId="54" xfId="0" applyBorder="1" applyAlignment="1">
      <alignment horizontal="center"/>
    </xf>
    <xf numFmtId="17" fontId="0" fillId="0" borderId="30" xfId="0" applyNumberFormat="1" applyBorder="1" applyAlignment="1">
      <alignment horizontal="center"/>
    </xf>
    <xf numFmtId="17" fontId="0" fillId="0" borderId="26" xfId="0" applyNumberFormat="1" applyBorder="1" applyAlignment="1">
      <alignment horizontal="center"/>
    </xf>
    <xf numFmtId="17" fontId="0" fillId="0" borderId="52" xfId="0" applyNumberFormat="1" applyBorder="1" applyAlignment="1">
      <alignment horizontal="center"/>
    </xf>
    <xf numFmtId="17" fontId="0" fillId="0" borderId="53" xfId="0" applyNumberFormat="1" applyBorder="1" applyAlignment="1">
      <alignment horizontal="center"/>
    </xf>
    <xf numFmtId="17" fontId="0" fillId="0" borderId="54" xfId="0" applyNumberFormat="1" applyBorder="1" applyAlignment="1">
      <alignment horizontal="center"/>
    </xf>
    <xf numFmtId="0" fontId="0" fillId="7" borderId="73" xfId="0" applyFill="1" applyBorder="1" applyAlignment="1">
      <alignment horizontal="left" vertical="center" wrapText="1"/>
    </xf>
    <xf numFmtId="0" fontId="0" fillId="7" borderId="57" xfId="0" applyFill="1" applyBorder="1" applyAlignment="1">
      <alignment horizontal="left" vertical="center" wrapText="1"/>
    </xf>
    <xf numFmtId="0" fontId="0" fillId="7" borderId="58" xfId="0" applyFill="1" applyBorder="1" applyAlignment="1">
      <alignment horizontal="left" vertical="center" wrapText="1"/>
    </xf>
    <xf numFmtId="0" fontId="0" fillId="7" borderId="31" xfId="0" applyFill="1" applyBorder="1" applyAlignment="1">
      <alignment horizontal="left" vertical="center" wrapText="1"/>
    </xf>
    <xf numFmtId="0" fontId="0" fillId="7" borderId="0" xfId="0" applyFill="1" applyAlignment="1">
      <alignment horizontal="left" vertical="center" wrapText="1"/>
    </xf>
    <xf numFmtId="0" fontId="0" fillId="7" borderId="60" xfId="0" applyFill="1" applyBorder="1" applyAlignment="1">
      <alignment horizontal="left" vertical="center" wrapText="1"/>
    </xf>
    <xf numFmtId="0" fontId="0" fillId="7" borderId="28" xfId="0" applyFill="1" applyBorder="1" applyAlignment="1">
      <alignment horizontal="left" vertical="center" wrapText="1"/>
    </xf>
    <xf numFmtId="0" fontId="0" fillId="7" borderId="33" xfId="0" applyFill="1" applyBorder="1" applyAlignment="1">
      <alignment horizontal="left" vertical="center" wrapText="1"/>
    </xf>
    <xf numFmtId="0" fontId="0" fillId="7" borderId="77" xfId="0" applyFill="1" applyBorder="1" applyAlignment="1">
      <alignment horizontal="left" vertical="center" wrapText="1"/>
    </xf>
    <xf numFmtId="20" fontId="5" fillId="0" borderId="21" xfId="0" applyNumberFormat="1" applyFont="1" applyBorder="1" applyAlignment="1">
      <alignment horizontal="center" vertical="center"/>
    </xf>
    <xf numFmtId="0" fontId="5" fillId="0" borderId="57" xfId="0" applyFont="1" applyBorder="1" applyAlignment="1">
      <alignment horizontal="center" vertical="center"/>
    </xf>
    <xf numFmtId="0" fontId="5" fillId="0" borderId="58" xfId="0" applyFont="1" applyBorder="1" applyAlignment="1">
      <alignment horizontal="center" vertical="center"/>
    </xf>
    <xf numFmtId="0" fontId="0" fillId="0" borderId="14"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xf>
    <xf numFmtId="0" fontId="0" fillId="0" borderId="60" xfId="0" applyBorder="1" applyAlignment="1">
      <alignment horizontal="center"/>
    </xf>
    <xf numFmtId="0" fontId="0" fillId="0" borderId="14" xfId="0" applyBorder="1" applyAlignment="1">
      <alignment horizontal="center"/>
    </xf>
    <xf numFmtId="0" fontId="0" fillId="0" borderId="35" xfId="0" applyBorder="1" applyAlignment="1">
      <alignment horizontal="center"/>
    </xf>
    <xf numFmtId="0" fontId="0" fillId="0" borderId="21" xfId="0" applyBorder="1" applyAlignment="1">
      <alignment horizontal="center"/>
    </xf>
    <xf numFmtId="0" fontId="0" fillId="0" borderId="57" xfId="0" applyBorder="1" applyAlignment="1">
      <alignment horizontal="center"/>
    </xf>
    <xf numFmtId="0" fontId="0" fillId="0" borderId="58" xfId="0" applyBorder="1" applyAlignment="1">
      <alignment horizontal="center"/>
    </xf>
    <xf numFmtId="0" fontId="37" fillId="7" borderId="26" xfId="0" applyFont="1" applyFill="1" applyBorder="1" applyAlignment="1">
      <alignment horizontal="center" vertical="center" wrapText="1"/>
    </xf>
    <xf numFmtId="0" fontId="37" fillId="7" borderId="30" xfId="0" applyFont="1" applyFill="1" applyBorder="1" applyAlignment="1">
      <alignment horizontal="center" vertical="center"/>
    </xf>
    <xf numFmtId="0" fontId="37" fillId="7" borderId="74" xfId="0" applyFont="1" applyFill="1" applyBorder="1" applyAlignment="1">
      <alignment horizontal="center" vertical="center"/>
    </xf>
    <xf numFmtId="0" fontId="37" fillId="7" borderId="76" xfId="0" applyFont="1" applyFill="1" applyBorder="1" applyAlignment="1">
      <alignment horizontal="center" vertical="center"/>
    </xf>
    <xf numFmtId="0" fontId="37" fillId="7" borderId="61" xfId="0" applyFont="1" applyFill="1" applyBorder="1" applyAlignment="1">
      <alignment horizontal="center" vertical="center"/>
    </xf>
    <xf numFmtId="0" fontId="37" fillId="7" borderId="62" xfId="0" applyFont="1" applyFill="1" applyBorder="1" applyAlignment="1">
      <alignment horizontal="center" vertical="center"/>
    </xf>
    <xf numFmtId="0" fontId="0" fillId="0" borderId="26" xfId="0" applyBorder="1" applyAlignment="1">
      <alignment horizontal="left" vertical="center" wrapText="1"/>
    </xf>
    <xf numFmtId="0" fontId="0" fillId="0" borderId="28" xfId="0" applyBorder="1" applyAlignment="1">
      <alignment horizontal="left" vertical="center"/>
    </xf>
    <xf numFmtId="0" fontId="0" fillId="0" borderId="33" xfId="0" applyBorder="1" applyAlignment="1">
      <alignment horizontal="left" vertical="center"/>
    </xf>
    <xf numFmtId="0" fontId="0" fillId="0" borderId="29" xfId="0" applyBorder="1" applyAlignment="1">
      <alignment horizontal="left" vertical="center"/>
    </xf>
    <xf numFmtId="0" fontId="0" fillId="7" borderId="31" xfId="0" applyFill="1" applyBorder="1" applyAlignment="1">
      <alignment horizontal="left"/>
    </xf>
    <xf numFmtId="0" fontId="0" fillId="7" borderId="0" xfId="0" applyFill="1" applyAlignment="1">
      <alignment horizontal="left"/>
    </xf>
    <xf numFmtId="0" fontId="0" fillId="7" borderId="32" xfId="0" applyFill="1" applyBorder="1" applyAlignment="1">
      <alignment horizontal="left"/>
    </xf>
    <xf numFmtId="0" fontId="0" fillId="0" borderId="31" xfId="0" applyBorder="1" applyAlignment="1">
      <alignment horizontal="left" vertical="center" wrapText="1"/>
    </xf>
    <xf numFmtId="0" fontId="0" fillId="0" borderId="0" xfId="0" applyAlignment="1">
      <alignment horizontal="left" vertical="center" wrapText="1"/>
    </xf>
    <xf numFmtId="0" fontId="0" fillId="0" borderId="32" xfId="0" applyBorder="1" applyAlignment="1">
      <alignment horizontal="left"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28" xfId="0" applyBorder="1" applyAlignment="1">
      <alignment horizontal="center" vertical="center" wrapText="1"/>
    </xf>
    <xf numFmtId="0" fontId="0" fillId="0" borderId="33" xfId="0" applyBorder="1" applyAlignment="1">
      <alignment horizontal="center" vertical="center" wrapText="1"/>
    </xf>
    <xf numFmtId="0" fontId="0" fillId="0" borderId="29" xfId="0" applyBorder="1" applyAlignment="1">
      <alignment horizontal="center" vertical="center" wrapText="1"/>
    </xf>
    <xf numFmtId="14" fontId="13" fillId="0" borderId="14" xfId="0" applyNumberFormat="1" applyFont="1" applyBorder="1" applyAlignment="1"/>
    <xf numFmtId="0" fontId="13" fillId="0" borderId="34" xfId="0" applyFont="1" applyBorder="1" applyAlignment="1"/>
    <xf numFmtId="0" fontId="15" fillId="0" borderId="14" xfId="0" applyFont="1" applyBorder="1" applyAlignment="1"/>
    <xf numFmtId="0" fontId="15" fillId="0" borderId="35" xfId="0" applyFont="1" applyBorder="1" applyAlignment="1"/>
    <xf numFmtId="0" fontId="13" fillId="0" borderId="35" xfId="0" applyFont="1" applyBorder="1" applyAlignment="1"/>
    <xf numFmtId="14" fontId="13" fillId="0" borderId="35" xfId="0" applyNumberFormat="1" applyFont="1" applyBorder="1" applyAlignment="1"/>
  </cellXfs>
  <cellStyles count="3">
    <cellStyle name="Bình thường" xfId="0" builtinId="0"/>
    <cellStyle name="Dấu phẩy" xfId="2" builtinId="3"/>
    <cellStyle name="Siêu kết nối" xfId="1" builtinId="8"/>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6.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emf"/><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6" Type="http://schemas.openxmlformats.org/officeDocument/2006/relationships/image" Target="../media/image2.sv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hyperlink" Target="#Home!A1"/></Relationships>
</file>

<file path=xl/drawings/_rels/drawing7.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image" Target="../media/image17.png"/><Relationship Id="rId1" Type="http://schemas.openxmlformats.org/officeDocument/2006/relationships/image" Target="../media/image16.png"/><Relationship Id="rId5" Type="http://schemas.openxmlformats.org/officeDocument/2006/relationships/image" Target="../media/image2.svg"/><Relationship Id="rId4"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ome!A1"/><Relationship Id="rId1" Type="http://schemas.openxmlformats.org/officeDocument/2006/relationships/image" Target="../media/image18.png"/><Relationship Id="rId4" Type="http://schemas.openxmlformats.org/officeDocument/2006/relationships/image" Target="../media/image2.svg"/></Relationships>
</file>

<file path=xl/drawings/_rels/drawing10.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hyperlink" Target="#Home!A1"/><Relationship Id="rId3" Type="http://schemas.openxmlformats.org/officeDocument/2006/relationships/image" Target="../media/image21.png"/><Relationship Id="rId7" Type="http://schemas.openxmlformats.org/officeDocument/2006/relationships/image" Target="../media/image25.png"/><Relationship Id="rId12" Type="http://schemas.openxmlformats.org/officeDocument/2006/relationships/image" Target="../media/image30.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image" Target="../media/image29.png"/><Relationship Id="rId5" Type="http://schemas.openxmlformats.org/officeDocument/2006/relationships/image" Target="../media/image23.png"/><Relationship Id="rId15" Type="http://schemas.openxmlformats.org/officeDocument/2006/relationships/image" Target="../media/image2.svg"/><Relationship Id="rId10" Type="http://schemas.openxmlformats.org/officeDocument/2006/relationships/image" Target="../media/image28.png"/><Relationship Id="rId4" Type="http://schemas.openxmlformats.org/officeDocument/2006/relationships/image" Target="../media/image22.png"/><Relationship Id="rId9" Type="http://schemas.openxmlformats.org/officeDocument/2006/relationships/image" Target="../media/image27.png"/><Relationship Id="rId14"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2.xml.rels><?xml version="1.0" encoding="UTF-8" standalone="yes"?>
<Relationships xmlns="http://schemas.openxmlformats.org/package/2006/relationships"><Relationship Id="rId3" Type="http://schemas.openxmlformats.org/officeDocument/2006/relationships/image" Target="../media/image29.png"/><Relationship Id="rId7" Type="http://schemas.openxmlformats.org/officeDocument/2006/relationships/image" Target="../media/image2.sv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1.png"/><Relationship Id="rId5" Type="http://schemas.openxmlformats.org/officeDocument/2006/relationships/hyperlink" Target="#Home!A1"/><Relationship Id="rId4" Type="http://schemas.openxmlformats.org/officeDocument/2006/relationships/image" Target="../media/image33.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19.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20.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 Id="rId4" Type="http://schemas.openxmlformats.org/officeDocument/2006/relationships/image" Target="../media/image34.png"/></Relationships>
</file>

<file path=xl/drawings/_rels/drawing2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ome!A1"/></Relationships>
</file>

<file path=xl/drawings/_rels/drawing22.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 Id="rId4" Type="http://schemas.openxmlformats.org/officeDocument/2006/relationships/image" Target="../media/image38.png"/></Relationships>
</file>

<file path=xl/drawings/_rels/drawing24.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png"/><Relationship Id="rId1" Type="http://schemas.openxmlformats.org/officeDocument/2006/relationships/image" Target="../media/image39.png"/></Relationships>
</file>

<file path=xl/drawings/_rels/drawing25.xml.rels><?xml version="1.0" encoding="UTF-8" standalone="yes"?>
<Relationships xmlns="http://schemas.openxmlformats.org/package/2006/relationships"><Relationship Id="rId1" Type="http://schemas.openxmlformats.org/officeDocument/2006/relationships/image" Target="../media/image4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3.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1</xdr:row>
      <xdr:rowOff>161925</xdr:rowOff>
    </xdr:from>
    <xdr:to>
      <xdr:col>0</xdr:col>
      <xdr:colOff>542924</xdr:colOff>
      <xdr:row>3</xdr:row>
      <xdr:rowOff>47624</xdr:rowOff>
    </xdr:to>
    <xdr:pic>
      <xdr:nvPicPr>
        <xdr:cNvPr id="3" name="Graphic 2" descr="Barn with solid fill">
          <a:hlinkClick xmlns:r="http://schemas.openxmlformats.org/officeDocument/2006/relationships" r:id="rId1"/>
          <a:extLst>
            <a:ext uri="{FF2B5EF4-FFF2-40B4-BE49-F238E27FC236}">
              <a16:creationId xmlns:a16="http://schemas.microsoft.com/office/drawing/2014/main" id="{6872F584-F069-6089-15D3-F334B06C27E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5725" y="352425"/>
          <a:ext cx="457199" cy="4571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133350</xdr:colOff>
      <xdr:row>0</xdr:row>
      <xdr:rowOff>9525</xdr:rowOff>
    </xdr:from>
    <xdr:to>
      <xdr:col>8</xdr:col>
      <xdr:colOff>581025</xdr:colOff>
      <xdr:row>2</xdr:row>
      <xdr:rowOff>76200</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58D11EEA-04CD-48DE-A94D-0B92335AFF9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087100" y="9525"/>
          <a:ext cx="447675" cy="4476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600074</xdr:colOff>
      <xdr:row>0</xdr:row>
      <xdr:rowOff>495299</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9B3BAAD3-E051-473A-AE4E-09AAFF05BD8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2875" y="38100"/>
          <a:ext cx="457199" cy="4571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438150</xdr:colOff>
      <xdr:row>4</xdr:row>
      <xdr:rowOff>76200</xdr:rowOff>
    </xdr:from>
    <xdr:to>
      <xdr:col>3</xdr:col>
      <xdr:colOff>3781425</xdr:colOff>
      <xdr:row>7</xdr:row>
      <xdr:rowOff>47625</xdr:rowOff>
    </xdr:to>
    <xdr:sp macro="" textlink="">
      <xdr:nvSpPr>
        <xdr:cNvPr id="2" name="Rectangle: Rounded Corners 1">
          <a:extLst>
            <a:ext uri="{FF2B5EF4-FFF2-40B4-BE49-F238E27FC236}">
              <a16:creationId xmlns:a16="http://schemas.microsoft.com/office/drawing/2014/main" id="{DEAB7D05-55B6-2CDE-AC09-BEB43DCD8919}"/>
            </a:ext>
          </a:extLst>
        </xdr:cNvPr>
        <xdr:cNvSpPr/>
      </xdr:nvSpPr>
      <xdr:spPr>
        <a:xfrm>
          <a:off x="4791075" y="1009650"/>
          <a:ext cx="3343275" cy="542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Cái</a:t>
          </a:r>
          <a:r>
            <a:rPr lang="vi-VN" sz="1100" baseline="0"/>
            <a:t> này gây lú nhiều, để đó check sau</a:t>
          </a:r>
          <a:endParaRPr lang="en-US" sz="1100"/>
        </a:p>
      </xdr:txBody>
    </xdr:sp>
    <xdr:clientData/>
  </xdr:twoCellAnchor>
  <xdr:twoCellAnchor editAs="oneCell">
    <xdr:from>
      <xdr:col>0</xdr:col>
      <xdr:colOff>171450</xdr:colOff>
      <xdr:row>0</xdr:row>
      <xdr:rowOff>9525</xdr:rowOff>
    </xdr:from>
    <xdr:to>
      <xdr:col>0</xdr:col>
      <xdr:colOff>514350</xdr:colOff>
      <xdr:row>0</xdr:row>
      <xdr:rowOff>352425</xdr:rowOff>
    </xdr:to>
    <xdr:pic>
      <xdr:nvPicPr>
        <xdr:cNvPr id="3" name="Graphic 2" descr="Barn with solid fill">
          <a:hlinkClick xmlns:r="http://schemas.openxmlformats.org/officeDocument/2006/relationships" r:id="rId1"/>
          <a:extLst>
            <a:ext uri="{FF2B5EF4-FFF2-40B4-BE49-F238E27FC236}">
              <a16:creationId xmlns:a16="http://schemas.microsoft.com/office/drawing/2014/main" id="{3F8352D7-2EA5-4A27-BD47-D6D666656A9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1450" y="9525"/>
          <a:ext cx="342900" cy="3429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104775</xdr:colOff>
      <xdr:row>0</xdr:row>
      <xdr:rowOff>28575</xdr:rowOff>
    </xdr:from>
    <xdr:to>
      <xdr:col>0</xdr:col>
      <xdr:colOff>561974</xdr:colOff>
      <xdr:row>2</xdr:row>
      <xdr:rowOff>104774</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7AFAA62D-5C6E-4A4F-881D-A4B43AEB5A8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4775" y="28575"/>
          <a:ext cx="457199" cy="4571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470646</xdr:colOff>
      <xdr:row>118</xdr:row>
      <xdr:rowOff>11207</xdr:rowOff>
    </xdr:from>
    <xdr:to>
      <xdr:col>17</xdr:col>
      <xdr:colOff>580311</xdr:colOff>
      <xdr:row>143</xdr:row>
      <xdr:rowOff>154767</xdr:rowOff>
    </xdr:to>
    <xdr:pic>
      <xdr:nvPicPr>
        <xdr:cNvPr id="49" name="Picture 48">
          <a:extLst>
            <a:ext uri="{FF2B5EF4-FFF2-40B4-BE49-F238E27FC236}">
              <a16:creationId xmlns:a16="http://schemas.microsoft.com/office/drawing/2014/main" id="{385EB4EB-3CBC-B909-EF07-E8223BA5D8E8}"/>
            </a:ext>
          </a:extLst>
        </xdr:cNvPr>
        <xdr:cNvPicPr>
          <a:picLocks noChangeAspect="1"/>
        </xdr:cNvPicPr>
      </xdr:nvPicPr>
      <xdr:blipFill>
        <a:blip xmlns:r="http://schemas.openxmlformats.org/officeDocument/2006/relationships" r:embed="rId1"/>
        <a:stretch>
          <a:fillRect/>
        </a:stretch>
      </xdr:blipFill>
      <xdr:spPr>
        <a:xfrm>
          <a:off x="470646" y="22546236"/>
          <a:ext cx="10945753" cy="4906060"/>
        </a:xfrm>
        <a:prstGeom prst="rect">
          <a:avLst/>
        </a:prstGeom>
      </xdr:spPr>
    </xdr:pic>
    <xdr:clientData/>
  </xdr:twoCellAnchor>
  <xdr:twoCellAnchor editAs="oneCell">
    <xdr:from>
      <xdr:col>1</xdr:col>
      <xdr:colOff>57150</xdr:colOff>
      <xdr:row>1</xdr:row>
      <xdr:rowOff>76200</xdr:rowOff>
    </xdr:from>
    <xdr:to>
      <xdr:col>13</xdr:col>
      <xdr:colOff>723900</xdr:colOff>
      <xdr:row>22</xdr:row>
      <xdr:rowOff>142875</xdr:rowOff>
    </xdr:to>
    <xdr:pic>
      <xdr:nvPicPr>
        <xdr:cNvPr id="2" name="Picture 1">
          <a:extLst>
            <a:ext uri="{FF2B5EF4-FFF2-40B4-BE49-F238E27FC236}">
              <a16:creationId xmlns:a16="http://schemas.microsoft.com/office/drawing/2014/main" id="{EA089B20-F3DF-DEC6-2FBE-9B51E1254357}"/>
            </a:ext>
          </a:extLst>
        </xdr:cNvPr>
        <xdr:cNvPicPr>
          <a:picLocks noChangeAspect="1"/>
        </xdr:cNvPicPr>
      </xdr:nvPicPr>
      <xdr:blipFill>
        <a:blip xmlns:r="http://schemas.openxmlformats.org/officeDocument/2006/relationships" r:embed="rId2"/>
        <a:stretch>
          <a:fillRect/>
        </a:stretch>
      </xdr:blipFill>
      <xdr:spPr>
        <a:xfrm>
          <a:off x="666750" y="266700"/>
          <a:ext cx="7981950" cy="4067175"/>
        </a:xfrm>
        <a:prstGeom prst="rect">
          <a:avLst/>
        </a:prstGeom>
      </xdr:spPr>
    </xdr:pic>
    <xdr:clientData/>
  </xdr:twoCellAnchor>
  <xdr:twoCellAnchor>
    <xdr:from>
      <xdr:col>1</xdr:col>
      <xdr:colOff>85725</xdr:colOff>
      <xdr:row>1</xdr:row>
      <xdr:rowOff>38100</xdr:rowOff>
    </xdr:from>
    <xdr:to>
      <xdr:col>6</xdr:col>
      <xdr:colOff>180975</xdr:colOff>
      <xdr:row>7</xdr:row>
      <xdr:rowOff>57150</xdr:rowOff>
    </xdr:to>
    <xdr:sp macro="" textlink="">
      <xdr:nvSpPr>
        <xdr:cNvPr id="3" name="Rectangle 2">
          <a:extLst>
            <a:ext uri="{FF2B5EF4-FFF2-40B4-BE49-F238E27FC236}">
              <a16:creationId xmlns:a16="http://schemas.microsoft.com/office/drawing/2014/main" id="{8462660B-51AC-8E86-9191-08C44AD01ABB}"/>
            </a:ext>
          </a:extLst>
        </xdr:cNvPr>
        <xdr:cNvSpPr/>
      </xdr:nvSpPr>
      <xdr:spPr>
        <a:xfrm>
          <a:off x="695325" y="228600"/>
          <a:ext cx="3143250" cy="11620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466725</xdr:colOff>
      <xdr:row>7</xdr:row>
      <xdr:rowOff>57149</xdr:rowOff>
    </xdr:from>
    <xdr:to>
      <xdr:col>24</xdr:col>
      <xdr:colOff>457200</xdr:colOff>
      <xdr:row>21</xdr:row>
      <xdr:rowOff>47624</xdr:rowOff>
    </xdr:to>
    <xdr:sp macro="" textlink="">
      <xdr:nvSpPr>
        <xdr:cNvPr id="4" name="Rectangle 3">
          <a:extLst>
            <a:ext uri="{FF2B5EF4-FFF2-40B4-BE49-F238E27FC236}">
              <a16:creationId xmlns:a16="http://schemas.microsoft.com/office/drawing/2014/main" id="{2EF07B40-DFC4-9E1A-8BD9-9334B8F2CB40}"/>
            </a:ext>
          </a:extLst>
        </xdr:cNvPr>
        <xdr:cNvSpPr/>
      </xdr:nvSpPr>
      <xdr:spPr>
        <a:xfrm>
          <a:off x="10829925" y="1390649"/>
          <a:ext cx="4257675" cy="2657475"/>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b="1">
              <a:solidFill>
                <a:schemeClr val="tx1"/>
              </a:solidFill>
            </a:rPr>
            <a:t>1. Gom</a:t>
          </a:r>
          <a:r>
            <a:rPr lang="vi-VN" sz="1100" b="1" baseline="0">
              <a:solidFill>
                <a:schemeClr val="tx1"/>
              </a:solidFill>
            </a:rPr>
            <a:t> ô thứ ngày có thể chọn ngày tháng phía dòng trên vào gói gọn trong 1 ô để tiết kiệm diện tích. Trong ô đó kết hợp luôn tổng tỷ lệ % của tất cả nhân viên trong ngày</a:t>
          </a:r>
        </a:p>
        <a:p>
          <a:pPr algn="l"/>
          <a:endParaRPr lang="vi-VN" sz="1100" b="1" baseline="0">
            <a:solidFill>
              <a:schemeClr val="tx1"/>
            </a:solidFill>
          </a:endParaRPr>
        </a:p>
        <a:p>
          <a:pPr algn="l"/>
          <a:r>
            <a:rPr lang="vi-VN" sz="1100" b="1" baseline="0">
              <a:solidFill>
                <a:schemeClr val="tx1"/>
              </a:solidFill>
            </a:rPr>
            <a:t>2.Sửa lại con lăn kéo màn hình qua phía phải nằm cố định trên màn hình</a:t>
          </a:r>
          <a:endParaRPr lang="en-US" sz="1100" b="1">
            <a:solidFill>
              <a:schemeClr val="tx1"/>
            </a:solidFill>
          </a:endParaRPr>
        </a:p>
      </xdr:txBody>
    </xdr:sp>
    <xdr:clientData/>
  </xdr:twoCellAnchor>
  <xdr:twoCellAnchor>
    <xdr:from>
      <xdr:col>6</xdr:col>
      <xdr:colOff>180975</xdr:colOff>
      <xdr:row>4</xdr:row>
      <xdr:rowOff>47625</xdr:rowOff>
    </xdr:from>
    <xdr:to>
      <xdr:col>17</xdr:col>
      <xdr:colOff>593912</xdr:colOff>
      <xdr:row>8</xdr:row>
      <xdr:rowOff>67235</xdr:rowOff>
    </xdr:to>
    <xdr:cxnSp macro="">
      <xdr:nvCxnSpPr>
        <xdr:cNvPr id="6" name="Straight Arrow Connector 5">
          <a:extLst>
            <a:ext uri="{FF2B5EF4-FFF2-40B4-BE49-F238E27FC236}">
              <a16:creationId xmlns:a16="http://schemas.microsoft.com/office/drawing/2014/main" id="{01ED576D-0332-3185-B317-ABE030A459FC}"/>
            </a:ext>
          </a:extLst>
        </xdr:cNvPr>
        <xdr:cNvCxnSpPr>
          <a:stCxn id="3" idx="3"/>
        </xdr:cNvCxnSpPr>
      </xdr:nvCxnSpPr>
      <xdr:spPr>
        <a:xfrm>
          <a:off x="3811681" y="809625"/>
          <a:ext cx="7618319" cy="78161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0</xdr:colOff>
      <xdr:row>17</xdr:row>
      <xdr:rowOff>0</xdr:rowOff>
    </xdr:from>
    <xdr:to>
      <xdr:col>19</xdr:col>
      <xdr:colOff>9525</xdr:colOff>
      <xdr:row>18</xdr:row>
      <xdr:rowOff>9525</xdr:rowOff>
    </xdr:to>
    <xdr:pic>
      <xdr:nvPicPr>
        <xdr:cNvPr id="7" name="Picture 6">
          <a:extLst>
            <a:ext uri="{FF2B5EF4-FFF2-40B4-BE49-F238E27FC236}">
              <a16:creationId xmlns:a16="http://schemas.microsoft.com/office/drawing/2014/main" id="{0A428FAE-5BF8-C026-FF5D-FBAC4729AA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72800" y="3238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190500</xdr:colOff>
      <xdr:row>4</xdr:row>
      <xdr:rowOff>164855</xdr:rowOff>
    </xdr:from>
    <xdr:to>
      <xdr:col>4</xdr:col>
      <xdr:colOff>571500</xdr:colOff>
      <xdr:row>6</xdr:row>
      <xdr:rowOff>164908</xdr:rowOff>
    </xdr:to>
    <xdr:pic>
      <xdr:nvPicPr>
        <xdr:cNvPr id="9" name="Picture 8">
          <a:extLst>
            <a:ext uri="{FF2B5EF4-FFF2-40B4-BE49-F238E27FC236}">
              <a16:creationId xmlns:a16="http://schemas.microsoft.com/office/drawing/2014/main" id="{E6C495CB-56E7-B638-2C16-B8282DEC20D0}"/>
            </a:ext>
          </a:extLst>
        </xdr:cNvPr>
        <xdr:cNvPicPr>
          <a:picLocks noChangeAspect="1"/>
        </xdr:cNvPicPr>
      </xdr:nvPicPr>
      <xdr:blipFill>
        <a:blip xmlns:r="http://schemas.openxmlformats.org/officeDocument/2006/relationships" r:embed="rId4"/>
        <a:stretch>
          <a:fillRect/>
        </a:stretch>
      </xdr:blipFill>
      <xdr:spPr>
        <a:xfrm>
          <a:off x="1406769" y="926855"/>
          <a:ext cx="1597269" cy="381053"/>
        </a:xfrm>
        <a:prstGeom prst="rect">
          <a:avLst/>
        </a:prstGeom>
      </xdr:spPr>
    </xdr:pic>
    <xdr:clientData/>
  </xdr:twoCellAnchor>
  <xdr:twoCellAnchor editAs="oneCell">
    <xdr:from>
      <xdr:col>1</xdr:col>
      <xdr:colOff>305457</xdr:colOff>
      <xdr:row>4</xdr:row>
      <xdr:rowOff>119885</xdr:rowOff>
    </xdr:from>
    <xdr:to>
      <xdr:col>3</xdr:col>
      <xdr:colOff>413846</xdr:colOff>
      <xdr:row>6</xdr:row>
      <xdr:rowOff>133207</xdr:rowOff>
    </xdr:to>
    <xdr:pic>
      <xdr:nvPicPr>
        <xdr:cNvPr id="10" name="Picture 9">
          <a:extLst>
            <a:ext uri="{FF2B5EF4-FFF2-40B4-BE49-F238E27FC236}">
              <a16:creationId xmlns:a16="http://schemas.microsoft.com/office/drawing/2014/main" id="{74FE2B78-94A6-F461-4BC1-E64F8FB58A90}"/>
            </a:ext>
          </a:extLst>
        </xdr:cNvPr>
        <xdr:cNvPicPr>
          <a:picLocks noChangeAspect="1"/>
        </xdr:cNvPicPr>
      </xdr:nvPicPr>
      <xdr:blipFill>
        <a:blip xmlns:r="http://schemas.openxmlformats.org/officeDocument/2006/relationships" r:embed="rId5"/>
        <a:stretch>
          <a:fillRect/>
        </a:stretch>
      </xdr:blipFill>
      <xdr:spPr>
        <a:xfrm>
          <a:off x="916371" y="881885"/>
          <a:ext cx="1330216" cy="394322"/>
        </a:xfrm>
        <a:prstGeom prst="rect">
          <a:avLst/>
        </a:prstGeom>
      </xdr:spPr>
    </xdr:pic>
    <xdr:clientData/>
  </xdr:twoCellAnchor>
  <xdr:twoCellAnchor editAs="oneCell">
    <xdr:from>
      <xdr:col>5</xdr:col>
      <xdr:colOff>296701</xdr:colOff>
      <xdr:row>4</xdr:row>
      <xdr:rowOff>157655</xdr:rowOff>
    </xdr:from>
    <xdr:to>
      <xdr:col>6</xdr:col>
      <xdr:colOff>94022</xdr:colOff>
      <xdr:row>6</xdr:row>
      <xdr:rowOff>159376</xdr:rowOff>
    </xdr:to>
    <xdr:pic>
      <xdr:nvPicPr>
        <xdr:cNvPr id="11" name="Picture 10">
          <a:extLst>
            <a:ext uri="{FF2B5EF4-FFF2-40B4-BE49-F238E27FC236}">
              <a16:creationId xmlns:a16="http://schemas.microsoft.com/office/drawing/2014/main" id="{08853928-D055-EB0A-3B91-4D18639D7FAA}"/>
            </a:ext>
          </a:extLst>
        </xdr:cNvPr>
        <xdr:cNvPicPr>
          <a:picLocks noChangeAspect="1"/>
        </xdr:cNvPicPr>
      </xdr:nvPicPr>
      <xdr:blipFill>
        <a:blip xmlns:r="http://schemas.openxmlformats.org/officeDocument/2006/relationships" r:embed="rId6"/>
        <a:stretch>
          <a:fillRect/>
        </a:stretch>
      </xdr:blipFill>
      <xdr:spPr>
        <a:xfrm>
          <a:off x="3351270" y="919655"/>
          <a:ext cx="408235" cy="382721"/>
        </a:xfrm>
        <a:prstGeom prst="rect">
          <a:avLst/>
        </a:prstGeom>
      </xdr:spPr>
    </xdr:pic>
    <xdr:clientData/>
  </xdr:twoCellAnchor>
  <xdr:twoCellAnchor editAs="oneCell">
    <xdr:from>
      <xdr:col>1</xdr:col>
      <xdr:colOff>219809</xdr:colOff>
      <xdr:row>1</xdr:row>
      <xdr:rowOff>135548</xdr:rowOff>
    </xdr:from>
    <xdr:to>
      <xdr:col>4</xdr:col>
      <xdr:colOff>29310</xdr:colOff>
      <xdr:row>3</xdr:row>
      <xdr:rowOff>109904</xdr:rowOff>
    </xdr:to>
    <xdr:pic>
      <xdr:nvPicPr>
        <xdr:cNvPr id="12" name="Picture 11">
          <a:extLst>
            <a:ext uri="{FF2B5EF4-FFF2-40B4-BE49-F238E27FC236}">
              <a16:creationId xmlns:a16="http://schemas.microsoft.com/office/drawing/2014/main" id="{5ADAB802-4285-DC99-DA60-E6F7904AF591}"/>
            </a:ext>
          </a:extLst>
        </xdr:cNvPr>
        <xdr:cNvPicPr>
          <a:picLocks noChangeAspect="1"/>
        </xdr:cNvPicPr>
      </xdr:nvPicPr>
      <xdr:blipFill>
        <a:blip xmlns:r="http://schemas.openxmlformats.org/officeDocument/2006/relationships" r:embed="rId7"/>
        <a:stretch>
          <a:fillRect/>
        </a:stretch>
      </xdr:blipFill>
      <xdr:spPr>
        <a:xfrm>
          <a:off x="827944" y="326048"/>
          <a:ext cx="1633904" cy="355356"/>
        </a:xfrm>
        <a:prstGeom prst="rect">
          <a:avLst/>
        </a:prstGeom>
      </xdr:spPr>
    </xdr:pic>
    <xdr:clientData/>
  </xdr:twoCellAnchor>
  <xdr:twoCellAnchor editAs="oneCell">
    <xdr:from>
      <xdr:col>1</xdr:col>
      <xdr:colOff>9524</xdr:colOff>
      <xdr:row>32</xdr:row>
      <xdr:rowOff>85725</xdr:rowOff>
    </xdr:from>
    <xdr:to>
      <xdr:col>13</xdr:col>
      <xdr:colOff>190499</xdr:colOff>
      <xdr:row>49</xdr:row>
      <xdr:rowOff>180975</xdr:rowOff>
    </xdr:to>
    <xdr:pic>
      <xdr:nvPicPr>
        <xdr:cNvPr id="14" name="Picture 13">
          <a:extLst>
            <a:ext uri="{FF2B5EF4-FFF2-40B4-BE49-F238E27FC236}">
              <a16:creationId xmlns:a16="http://schemas.microsoft.com/office/drawing/2014/main" id="{4210D7D2-B0AC-36AC-0503-94A2E2F6C62C}"/>
            </a:ext>
          </a:extLst>
        </xdr:cNvPr>
        <xdr:cNvPicPr>
          <a:picLocks noChangeAspect="1"/>
        </xdr:cNvPicPr>
      </xdr:nvPicPr>
      <xdr:blipFill>
        <a:blip xmlns:r="http://schemas.openxmlformats.org/officeDocument/2006/relationships" r:embed="rId8"/>
        <a:stretch>
          <a:fillRect/>
        </a:stretch>
      </xdr:blipFill>
      <xdr:spPr>
        <a:xfrm>
          <a:off x="619124" y="6181725"/>
          <a:ext cx="7496175" cy="3333750"/>
        </a:xfrm>
        <a:prstGeom prst="rect">
          <a:avLst/>
        </a:prstGeom>
      </xdr:spPr>
    </xdr:pic>
    <xdr:clientData/>
  </xdr:twoCellAnchor>
  <xdr:twoCellAnchor>
    <xdr:from>
      <xdr:col>1</xdr:col>
      <xdr:colOff>590550</xdr:colOff>
      <xdr:row>30</xdr:row>
      <xdr:rowOff>152399</xdr:rowOff>
    </xdr:from>
    <xdr:to>
      <xdr:col>13</xdr:col>
      <xdr:colOff>171450</xdr:colOff>
      <xdr:row>32</xdr:row>
      <xdr:rowOff>152398</xdr:rowOff>
    </xdr:to>
    <xdr:sp macro="" textlink="">
      <xdr:nvSpPr>
        <xdr:cNvPr id="15" name="Rectangle 14">
          <a:extLst>
            <a:ext uri="{FF2B5EF4-FFF2-40B4-BE49-F238E27FC236}">
              <a16:creationId xmlns:a16="http://schemas.microsoft.com/office/drawing/2014/main" id="{2FC02820-1D8A-3924-68AA-CDCAAF051D44}"/>
            </a:ext>
          </a:extLst>
        </xdr:cNvPr>
        <xdr:cNvSpPr/>
      </xdr:nvSpPr>
      <xdr:spPr>
        <a:xfrm>
          <a:off x="1200150" y="5867399"/>
          <a:ext cx="6896100" cy="38099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solidFill>
                <a:schemeClr val="tx1"/>
              </a:solidFill>
            </a:rPr>
            <a:t>Sale</a:t>
          </a:r>
          <a:r>
            <a:rPr lang="vi-VN" sz="1100" baseline="0">
              <a:solidFill>
                <a:schemeClr val="tx1"/>
              </a:solidFill>
            </a:rPr>
            <a:t> Target:          Productivity:    ..............      Total Manhour......... </a:t>
          </a:r>
          <a:endParaRPr lang="en-US" sz="1100">
            <a:solidFill>
              <a:schemeClr val="tx1"/>
            </a:solidFill>
          </a:endParaRPr>
        </a:p>
      </xdr:txBody>
    </xdr:sp>
    <xdr:clientData/>
  </xdr:twoCellAnchor>
  <xdr:twoCellAnchor editAs="oneCell">
    <xdr:from>
      <xdr:col>1</xdr:col>
      <xdr:colOff>85725</xdr:colOff>
      <xdr:row>49</xdr:row>
      <xdr:rowOff>180975</xdr:rowOff>
    </xdr:from>
    <xdr:to>
      <xdr:col>13</xdr:col>
      <xdr:colOff>485775</xdr:colOff>
      <xdr:row>62</xdr:row>
      <xdr:rowOff>38100</xdr:rowOff>
    </xdr:to>
    <xdr:pic>
      <xdr:nvPicPr>
        <xdr:cNvPr id="16" name="Picture 15">
          <a:extLst>
            <a:ext uri="{FF2B5EF4-FFF2-40B4-BE49-F238E27FC236}">
              <a16:creationId xmlns:a16="http://schemas.microsoft.com/office/drawing/2014/main" id="{B229CEE7-4EC3-752F-086B-099BDDB3A01C}"/>
            </a:ext>
          </a:extLst>
        </xdr:cNvPr>
        <xdr:cNvPicPr>
          <a:picLocks noChangeAspect="1"/>
        </xdr:cNvPicPr>
      </xdr:nvPicPr>
      <xdr:blipFill>
        <a:blip xmlns:r="http://schemas.openxmlformats.org/officeDocument/2006/relationships" r:embed="rId9"/>
        <a:stretch>
          <a:fillRect/>
        </a:stretch>
      </xdr:blipFill>
      <xdr:spPr>
        <a:xfrm>
          <a:off x="695325" y="9515475"/>
          <a:ext cx="7715250" cy="2333625"/>
        </a:xfrm>
        <a:prstGeom prst="rect">
          <a:avLst/>
        </a:prstGeom>
      </xdr:spPr>
    </xdr:pic>
    <xdr:clientData/>
  </xdr:twoCellAnchor>
  <xdr:twoCellAnchor editAs="oneCell">
    <xdr:from>
      <xdr:col>0</xdr:col>
      <xdr:colOff>523874</xdr:colOff>
      <xdr:row>67</xdr:row>
      <xdr:rowOff>19050</xdr:rowOff>
    </xdr:from>
    <xdr:to>
      <xdr:col>14</xdr:col>
      <xdr:colOff>590549</xdr:colOff>
      <xdr:row>81</xdr:row>
      <xdr:rowOff>181370</xdr:rowOff>
    </xdr:to>
    <xdr:pic>
      <xdr:nvPicPr>
        <xdr:cNvPr id="17" name="Picture 16">
          <a:extLst>
            <a:ext uri="{FF2B5EF4-FFF2-40B4-BE49-F238E27FC236}">
              <a16:creationId xmlns:a16="http://schemas.microsoft.com/office/drawing/2014/main" id="{FE31F9DE-61D1-18A2-8DD5-923A0E54E4AA}"/>
            </a:ext>
          </a:extLst>
        </xdr:cNvPr>
        <xdr:cNvPicPr>
          <a:picLocks noChangeAspect="1"/>
        </xdr:cNvPicPr>
      </xdr:nvPicPr>
      <xdr:blipFill>
        <a:blip xmlns:r="http://schemas.openxmlformats.org/officeDocument/2006/relationships" r:embed="rId10"/>
        <a:stretch>
          <a:fillRect/>
        </a:stretch>
      </xdr:blipFill>
      <xdr:spPr>
        <a:xfrm>
          <a:off x="523874" y="12801600"/>
          <a:ext cx="8753475" cy="2829320"/>
        </a:xfrm>
        <a:prstGeom prst="rect">
          <a:avLst/>
        </a:prstGeom>
      </xdr:spPr>
    </xdr:pic>
    <xdr:clientData/>
  </xdr:twoCellAnchor>
  <xdr:twoCellAnchor>
    <xdr:from>
      <xdr:col>0</xdr:col>
      <xdr:colOff>142875</xdr:colOff>
      <xdr:row>84</xdr:row>
      <xdr:rowOff>171450</xdr:rowOff>
    </xdr:from>
    <xdr:to>
      <xdr:col>24</xdr:col>
      <xdr:colOff>593912</xdr:colOff>
      <xdr:row>84</xdr:row>
      <xdr:rowOff>179294</xdr:rowOff>
    </xdr:to>
    <xdr:cxnSp macro="">
      <xdr:nvCxnSpPr>
        <xdr:cNvPr id="19" name="Straight Connector 18">
          <a:extLst>
            <a:ext uri="{FF2B5EF4-FFF2-40B4-BE49-F238E27FC236}">
              <a16:creationId xmlns:a16="http://schemas.microsoft.com/office/drawing/2014/main" id="{9FEBD710-74D3-90B2-2CFE-C718A73AA9AC}"/>
            </a:ext>
          </a:extLst>
        </xdr:cNvPr>
        <xdr:cNvCxnSpPr/>
      </xdr:nvCxnSpPr>
      <xdr:spPr>
        <a:xfrm>
          <a:off x="142875" y="16195862"/>
          <a:ext cx="15522949" cy="7844"/>
        </a:xfrm>
        <a:prstGeom prst="line">
          <a:avLst/>
        </a:prstGeom>
        <a:ln w="76200"/>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85725</xdr:colOff>
      <xdr:row>90</xdr:row>
      <xdr:rowOff>85725</xdr:rowOff>
    </xdr:from>
    <xdr:to>
      <xdr:col>10</xdr:col>
      <xdr:colOff>485775</xdr:colOff>
      <xdr:row>105</xdr:row>
      <xdr:rowOff>95251</xdr:rowOff>
    </xdr:to>
    <xdr:pic>
      <xdr:nvPicPr>
        <xdr:cNvPr id="21" name="Picture 20">
          <a:extLst>
            <a:ext uri="{FF2B5EF4-FFF2-40B4-BE49-F238E27FC236}">
              <a16:creationId xmlns:a16="http://schemas.microsoft.com/office/drawing/2014/main" id="{822A0E5B-A38B-D389-BA54-D473A67BC3D1}"/>
            </a:ext>
          </a:extLst>
        </xdr:cNvPr>
        <xdr:cNvPicPr>
          <a:picLocks noChangeAspect="1"/>
        </xdr:cNvPicPr>
      </xdr:nvPicPr>
      <xdr:blipFill>
        <a:blip xmlns:r="http://schemas.openxmlformats.org/officeDocument/2006/relationships" r:embed="rId11"/>
        <a:stretch>
          <a:fillRect/>
        </a:stretch>
      </xdr:blipFill>
      <xdr:spPr>
        <a:xfrm>
          <a:off x="695325" y="17068800"/>
          <a:ext cx="5886450" cy="2867026"/>
        </a:xfrm>
        <a:prstGeom prst="rect">
          <a:avLst/>
        </a:prstGeom>
      </xdr:spPr>
    </xdr:pic>
    <xdr:clientData/>
  </xdr:twoCellAnchor>
  <xdr:twoCellAnchor>
    <xdr:from>
      <xdr:col>19</xdr:col>
      <xdr:colOff>19050</xdr:colOff>
      <xdr:row>87</xdr:row>
      <xdr:rowOff>190500</xdr:rowOff>
    </xdr:from>
    <xdr:to>
      <xdr:col>24</xdr:col>
      <xdr:colOff>590550</xdr:colOff>
      <xdr:row>105</xdr:row>
      <xdr:rowOff>190500</xdr:rowOff>
    </xdr:to>
    <xdr:sp macro="" textlink="">
      <xdr:nvSpPr>
        <xdr:cNvPr id="23" name="Rectangle 22">
          <a:extLst>
            <a:ext uri="{FF2B5EF4-FFF2-40B4-BE49-F238E27FC236}">
              <a16:creationId xmlns:a16="http://schemas.microsoft.com/office/drawing/2014/main" id="{F4F69D2C-1C31-3A7B-2AE9-F4B0C7DACC01}"/>
            </a:ext>
          </a:extLst>
        </xdr:cNvPr>
        <xdr:cNvSpPr/>
      </xdr:nvSpPr>
      <xdr:spPr>
        <a:xfrm>
          <a:off x="12096750" y="16783050"/>
          <a:ext cx="3619500" cy="3448050"/>
        </a:xfrm>
        <a:prstGeom prst="rect">
          <a:avLst/>
        </a:prstGeom>
        <a:solidFill>
          <a:schemeClr val="bg1"/>
        </a:solidFill>
        <a:ln w="571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solidFill>
                <a:schemeClr val="tx1"/>
              </a:solidFill>
            </a:rPr>
            <a:t>Số</a:t>
          </a:r>
          <a:r>
            <a:rPr lang="vi-VN" sz="1100" baseline="0">
              <a:solidFill>
                <a:schemeClr val="tx1"/>
              </a:solidFill>
            </a:rPr>
            <a:t> liệu cột Standard: lấy số liệu của model (standard) đã apply cho ngày đó</a:t>
          </a:r>
        </a:p>
        <a:p>
          <a:pPr algn="l"/>
          <a:r>
            <a:rPr lang="vi-VN" sz="1100" baseline="0">
              <a:solidFill>
                <a:schemeClr val="tx1"/>
              </a:solidFill>
            </a:rPr>
            <a:t> Số liệu cột Plan: thay đổi khi điều chỉnh phía màn hình bên trái</a:t>
          </a:r>
          <a:r>
            <a:rPr lang="vi-VN" sz="1100" baseline="0"/>
            <a:t>l</a:t>
          </a:r>
        </a:p>
        <a:p>
          <a:pPr algn="l"/>
          <a:r>
            <a:rPr lang="vi-VN" sz="1100" baseline="0">
              <a:solidFill>
                <a:schemeClr val="tx1"/>
              </a:solidFill>
            </a:rPr>
            <a:t>GAP =  Plan - Model</a:t>
          </a:r>
          <a:endParaRPr lang="en-US" sz="1100">
            <a:solidFill>
              <a:schemeClr val="tx1"/>
            </a:solidFill>
          </a:endParaRPr>
        </a:p>
      </xdr:txBody>
    </xdr:sp>
    <xdr:clientData/>
  </xdr:twoCellAnchor>
  <xdr:twoCellAnchor>
    <xdr:from>
      <xdr:col>25</xdr:col>
      <xdr:colOff>437029</xdr:colOff>
      <xdr:row>89</xdr:row>
      <xdr:rowOff>100853</xdr:rowOff>
    </xdr:from>
    <xdr:to>
      <xdr:col>28</xdr:col>
      <xdr:colOff>425823</xdr:colOff>
      <xdr:row>97</xdr:row>
      <xdr:rowOff>33617</xdr:rowOff>
    </xdr:to>
    <xdr:sp macro="" textlink="">
      <xdr:nvSpPr>
        <xdr:cNvPr id="25" name="Rectangle: Rounded Corners 24">
          <a:extLst>
            <a:ext uri="{FF2B5EF4-FFF2-40B4-BE49-F238E27FC236}">
              <a16:creationId xmlns:a16="http://schemas.microsoft.com/office/drawing/2014/main" id="{E6466041-BE64-F04E-9731-92D525E286D9}"/>
            </a:ext>
          </a:extLst>
        </xdr:cNvPr>
        <xdr:cNvSpPr/>
      </xdr:nvSpPr>
      <xdr:spPr>
        <a:xfrm>
          <a:off x="16114058" y="17088971"/>
          <a:ext cx="1804147" cy="14679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324971</xdr:colOff>
      <xdr:row>85</xdr:row>
      <xdr:rowOff>156882</xdr:rowOff>
    </xdr:from>
    <xdr:to>
      <xdr:col>18</xdr:col>
      <xdr:colOff>235323</xdr:colOff>
      <xdr:row>110</xdr:row>
      <xdr:rowOff>11206</xdr:rowOff>
    </xdr:to>
    <xdr:sp macro="" textlink="">
      <xdr:nvSpPr>
        <xdr:cNvPr id="27" name="Rectangle 26">
          <a:extLst>
            <a:ext uri="{FF2B5EF4-FFF2-40B4-BE49-F238E27FC236}">
              <a16:creationId xmlns:a16="http://schemas.microsoft.com/office/drawing/2014/main" id="{02CE22D0-ECA7-3E69-7A90-5F9AFB963A0E}"/>
            </a:ext>
          </a:extLst>
        </xdr:cNvPr>
        <xdr:cNvSpPr/>
      </xdr:nvSpPr>
      <xdr:spPr>
        <a:xfrm>
          <a:off x="324971" y="16371794"/>
          <a:ext cx="11351558" cy="4650441"/>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145676</xdr:colOff>
      <xdr:row>22</xdr:row>
      <xdr:rowOff>123265</xdr:rowOff>
    </xdr:from>
    <xdr:to>
      <xdr:col>14</xdr:col>
      <xdr:colOff>44824</xdr:colOff>
      <xdr:row>28</xdr:row>
      <xdr:rowOff>142477</xdr:rowOff>
    </xdr:to>
    <xdr:pic>
      <xdr:nvPicPr>
        <xdr:cNvPr id="28" name="Picture 27">
          <a:extLst>
            <a:ext uri="{FF2B5EF4-FFF2-40B4-BE49-F238E27FC236}">
              <a16:creationId xmlns:a16="http://schemas.microsoft.com/office/drawing/2014/main" id="{71230755-B36A-84CE-DF68-989412EC9258}"/>
            </a:ext>
          </a:extLst>
        </xdr:cNvPr>
        <xdr:cNvPicPr>
          <a:picLocks noChangeAspect="1"/>
        </xdr:cNvPicPr>
      </xdr:nvPicPr>
      <xdr:blipFill>
        <a:blip xmlns:r="http://schemas.openxmlformats.org/officeDocument/2006/relationships" r:embed="rId12"/>
        <a:stretch>
          <a:fillRect/>
        </a:stretch>
      </xdr:blipFill>
      <xdr:spPr>
        <a:xfrm>
          <a:off x="750794" y="4314265"/>
          <a:ext cx="7922559" cy="1162212"/>
        </a:xfrm>
        <a:prstGeom prst="rect">
          <a:avLst/>
        </a:prstGeom>
      </xdr:spPr>
    </xdr:pic>
    <xdr:clientData/>
  </xdr:twoCellAnchor>
  <xdr:twoCellAnchor>
    <xdr:from>
      <xdr:col>8</xdr:col>
      <xdr:colOff>291353</xdr:colOff>
      <xdr:row>11</xdr:row>
      <xdr:rowOff>134471</xdr:rowOff>
    </xdr:from>
    <xdr:to>
      <xdr:col>17</xdr:col>
      <xdr:colOff>537883</xdr:colOff>
      <xdr:row>27</xdr:row>
      <xdr:rowOff>0</xdr:rowOff>
    </xdr:to>
    <xdr:cxnSp macro="">
      <xdr:nvCxnSpPr>
        <xdr:cNvPr id="30" name="Straight Arrow Connector 29">
          <a:extLst>
            <a:ext uri="{FF2B5EF4-FFF2-40B4-BE49-F238E27FC236}">
              <a16:creationId xmlns:a16="http://schemas.microsoft.com/office/drawing/2014/main" id="{7C396C85-0751-190E-87B8-F069B79514CB}"/>
            </a:ext>
          </a:extLst>
        </xdr:cNvPr>
        <xdr:cNvCxnSpPr/>
      </xdr:nvCxnSpPr>
      <xdr:spPr>
        <a:xfrm flipV="1">
          <a:off x="5132294" y="2229971"/>
          <a:ext cx="6241677" cy="2913529"/>
        </a:xfrm>
        <a:prstGeom prst="straightConnector1">
          <a:avLst/>
        </a:prstGeom>
        <a:ln w="38100">
          <a:solidFill>
            <a:srgbClr val="FF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403412</xdr:colOff>
      <xdr:row>114</xdr:row>
      <xdr:rowOff>123265</xdr:rowOff>
    </xdr:from>
    <xdr:to>
      <xdr:col>18</xdr:col>
      <xdr:colOff>313764</xdr:colOff>
      <xdr:row>146</xdr:row>
      <xdr:rowOff>44824</xdr:rowOff>
    </xdr:to>
    <xdr:sp macro="" textlink="">
      <xdr:nvSpPr>
        <xdr:cNvPr id="34" name="Rectangle 33">
          <a:extLst>
            <a:ext uri="{FF2B5EF4-FFF2-40B4-BE49-F238E27FC236}">
              <a16:creationId xmlns:a16="http://schemas.microsoft.com/office/drawing/2014/main" id="{63F62F48-ADA9-491A-B893-9ECB97A9F6CD}"/>
            </a:ext>
          </a:extLst>
        </xdr:cNvPr>
        <xdr:cNvSpPr/>
      </xdr:nvSpPr>
      <xdr:spPr>
        <a:xfrm>
          <a:off x="403412" y="21896294"/>
          <a:ext cx="11351558" cy="6017559"/>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347383</xdr:colOff>
      <xdr:row>122</xdr:row>
      <xdr:rowOff>112060</xdr:rowOff>
    </xdr:from>
    <xdr:to>
      <xdr:col>7</xdr:col>
      <xdr:colOff>190501</xdr:colOff>
      <xdr:row>144</xdr:row>
      <xdr:rowOff>123266</xdr:rowOff>
    </xdr:to>
    <xdr:sp macro="" textlink="">
      <xdr:nvSpPr>
        <xdr:cNvPr id="43" name="Rectangle 42">
          <a:extLst>
            <a:ext uri="{FF2B5EF4-FFF2-40B4-BE49-F238E27FC236}">
              <a16:creationId xmlns:a16="http://schemas.microsoft.com/office/drawing/2014/main" id="{464E7A2B-BCD6-E88A-61E3-09D1D6DBC713}"/>
            </a:ext>
          </a:extLst>
        </xdr:cNvPr>
        <xdr:cNvSpPr/>
      </xdr:nvSpPr>
      <xdr:spPr>
        <a:xfrm>
          <a:off x="952501" y="23409089"/>
          <a:ext cx="3473824" cy="4202206"/>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230843</xdr:colOff>
      <xdr:row>125</xdr:row>
      <xdr:rowOff>40340</xdr:rowOff>
    </xdr:from>
    <xdr:to>
      <xdr:col>4</xdr:col>
      <xdr:colOff>230842</xdr:colOff>
      <xdr:row>129</xdr:row>
      <xdr:rowOff>96369</xdr:rowOff>
    </xdr:to>
    <xdr:sp macro="" textlink="">
      <xdr:nvSpPr>
        <xdr:cNvPr id="45" name="Rectangle 44">
          <a:extLst>
            <a:ext uri="{FF2B5EF4-FFF2-40B4-BE49-F238E27FC236}">
              <a16:creationId xmlns:a16="http://schemas.microsoft.com/office/drawing/2014/main" id="{281519EB-E01E-4CDC-8A57-A23EE9CB9563}"/>
            </a:ext>
          </a:extLst>
        </xdr:cNvPr>
        <xdr:cNvSpPr/>
      </xdr:nvSpPr>
      <xdr:spPr>
        <a:xfrm>
          <a:off x="2046196" y="23908869"/>
          <a:ext cx="605117" cy="81802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448234</xdr:colOff>
      <xdr:row>125</xdr:row>
      <xdr:rowOff>33618</xdr:rowOff>
    </xdr:from>
    <xdr:to>
      <xdr:col>2</xdr:col>
      <xdr:colOff>560293</xdr:colOff>
      <xdr:row>128</xdr:row>
      <xdr:rowOff>179295</xdr:rowOff>
    </xdr:to>
    <xdr:sp macro="" textlink="">
      <xdr:nvSpPr>
        <xdr:cNvPr id="46" name="Oval 45">
          <a:extLst>
            <a:ext uri="{FF2B5EF4-FFF2-40B4-BE49-F238E27FC236}">
              <a16:creationId xmlns:a16="http://schemas.microsoft.com/office/drawing/2014/main" id="{73DD862D-32A1-4163-8B14-3C08FE37255B}"/>
            </a:ext>
          </a:extLst>
        </xdr:cNvPr>
        <xdr:cNvSpPr/>
      </xdr:nvSpPr>
      <xdr:spPr>
        <a:xfrm>
          <a:off x="1053352" y="23902147"/>
          <a:ext cx="717176" cy="717177"/>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425823</xdr:colOff>
      <xdr:row>125</xdr:row>
      <xdr:rowOff>56030</xdr:rowOff>
    </xdr:from>
    <xdr:to>
      <xdr:col>5</xdr:col>
      <xdr:colOff>425823</xdr:colOff>
      <xdr:row>129</xdr:row>
      <xdr:rowOff>112059</xdr:rowOff>
    </xdr:to>
    <xdr:sp macro="" textlink="">
      <xdr:nvSpPr>
        <xdr:cNvPr id="47" name="Rectangle 46">
          <a:extLst>
            <a:ext uri="{FF2B5EF4-FFF2-40B4-BE49-F238E27FC236}">
              <a16:creationId xmlns:a16="http://schemas.microsoft.com/office/drawing/2014/main" id="{15DBF9F4-BF8E-4E9E-9DA9-05A8017DDD3B}"/>
            </a:ext>
          </a:extLst>
        </xdr:cNvPr>
        <xdr:cNvSpPr/>
      </xdr:nvSpPr>
      <xdr:spPr>
        <a:xfrm>
          <a:off x="2846294" y="23924559"/>
          <a:ext cx="605117" cy="81802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582707</xdr:colOff>
      <xdr:row>125</xdr:row>
      <xdr:rowOff>44823</xdr:rowOff>
    </xdr:from>
    <xdr:to>
      <xdr:col>6</xdr:col>
      <xdr:colOff>582706</xdr:colOff>
      <xdr:row>129</xdr:row>
      <xdr:rowOff>100852</xdr:rowOff>
    </xdr:to>
    <xdr:sp macro="" textlink="">
      <xdr:nvSpPr>
        <xdr:cNvPr id="48" name="Rectangle 47">
          <a:extLst>
            <a:ext uri="{FF2B5EF4-FFF2-40B4-BE49-F238E27FC236}">
              <a16:creationId xmlns:a16="http://schemas.microsoft.com/office/drawing/2014/main" id="{4AEC19ED-ADA2-4FEB-9E3B-F18597461657}"/>
            </a:ext>
          </a:extLst>
        </xdr:cNvPr>
        <xdr:cNvSpPr/>
      </xdr:nvSpPr>
      <xdr:spPr>
        <a:xfrm>
          <a:off x="3608295" y="23913352"/>
          <a:ext cx="605117" cy="81802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448236</xdr:colOff>
      <xdr:row>130</xdr:row>
      <xdr:rowOff>67235</xdr:rowOff>
    </xdr:from>
    <xdr:to>
      <xdr:col>2</xdr:col>
      <xdr:colOff>560295</xdr:colOff>
      <xdr:row>134</xdr:row>
      <xdr:rowOff>22412</xdr:rowOff>
    </xdr:to>
    <xdr:sp macro="" textlink="">
      <xdr:nvSpPr>
        <xdr:cNvPr id="50" name="Oval 49">
          <a:extLst>
            <a:ext uri="{FF2B5EF4-FFF2-40B4-BE49-F238E27FC236}">
              <a16:creationId xmlns:a16="http://schemas.microsoft.com/office/drawing/2014/main" id="{AD027C3E-2DA0-4F78-B6F1-28B962CAA62E}"/>
            </a:ext>
          </a:extLst>
        </xdr:cNvPr>
        <xdr:cNvSpPr/>
      </xdr:nvSpPr>
      <xdr:spPr>
        <a:xfrm>
          <a:off x="1053354" y="24888264"/>
          <a:ext cx="717176" cy="717177"/>
        </a:xfrm>
        <a:prstGeom prst="ellipse">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398930</xdr:colOff>
      <xdr:row>134</xdr:row>
      <xdr:rowOff>163605</xdr:rowOff>
    </xdr:from>
    <xdr:to>
      <xdr:col>2</xdr:col>
      <xdr:colOff>510989</xdr:colOff>
      <xdr:row>138</xdr:row>
      <xdr:rowOff>118782</xdr:rowOff>
    </xdr:to>
    <xdr:sp macro="" textlink="">
      <xdr:nvSpPr>
        <xdr:cNvPr id="51" name="Oval 50">
          <a:extLst>
            <a:ext uri="{FF2B5EF4-FFF2-40B4-BE49-F238E27FC236}">
              <a16:creationId xmlns:a16="http://schemas.microsoft.com/office/drawing/2014/main" id="{9CE4B0A2-90D9-41FC-AE04-E802FB15B9DB}"/>
            </a:ext>
          </a:extLst>
        </xdr:cNvPr>
        <xdr:cNvSpPr/>
      </xdr:nvSpPr>
      <xdr:spPr>
        <a:xfrm>
          <a:off x="1004048" y="25746634"/>
          <a:ext cx="717176" cy="717177"/>
        </a:xfrm>
        <a:prstGeom prst="ellipse">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448235</xdr:colOff>
      <xdr:row>139</xdr:row>
      <xdr:rowOff>134471</xdr:rowOff>
    </xdr:from>
    <xdr:to>
      <xdr:col>2</xdr:col>
      <xdr:colOff>560294</xdr:colOff>
      <xdr:row>143</xdr:row>
      <xdr:rowOff>89648</xdr:rowOff>
    </xdr:to>
    <xdr:sp macro="" textlink="">
      <xdr:nvSpPr>
        <xdr:cNvPr id="52" name="Oval 51">
          <a:extLst>
            <a:ext uri="{FF2B5EF4-FFF2-40B4-BE49-F238E27FC236}">
              <a16:creationId xmlns:a16="http://schemas.microsoft.com/office/drawing/2014/main" id="{A5ACD9EE-6D23-4897-BFA0-F24709514AF2}"/>
            </a:ext>
          </a:extLst>
        </xdr:cNvPr>
        <xdr:cNvSpPr/>
      </xdr:nvSpPr>
      <xdr:spPr>
        <a:xfrm>
          <a:off x="1053353" y="26670000"/>
          <a:ext cx="717176" cy="717177"/>
        </a:xfrm>
        <a:prstGeom prst="ellipse">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224118</xdr:colOff>
      <xdr:row>130</xdr:row>
      <xdr:rowOff>89647</xdr:rowOff>
    </xdr:from>
    <xdr:to>
      <xdr:col>4</xdr:col>
      <xdr:colOff>224117</xdr:colOff>
      <xdr:row>134</xdr:row>
      <xdr:rowOff>145676</xdr:rowOff>
    </xdr:to>
    <xdr:sp macro="" textlink="">
      <xdr:nvSpPr>
        <xdr:cNvPr id="53" name="Rectangle 52">
          <a:extLst>
            <a:ext uri="{FF2B5EF4-FFF2-40B4-BE49-F238E27FC236}">
              <a16:creationId xmlns:a16="http://schemas.microsoft.com/office/drawing/2014/main" id="{5F1C8A75-B60C-4406-A78A-B1A386AA9499}"/>
            </a:ext>
          </a:extLst>
        </xdr:cNvPr>
        <xdr:cNvSpPr/>
      </xdr:nvSpPr>
      <xdr:spPr>
        <a:xfrm>
          <a:off x="2039471" y="24910676"/>
          <a:ext cx="605117" cy="81802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419098</xdr:colOff>
      <xdr:row>130</xdr:row>
      <xdr:rowOff>105337</xdr:rowOff>
    </xdr:from>
    <xdr:to>
      <xdr:col>5</xdr:col>
      <xdr:colOff>419098</xdr:colOff>
      <xdr:row>134</xdr:row>
      <xdr:rowOff>161366</xdr:rowOff>
    </xdr:to>
    <xdr:sp macro="" textlink="">
      <xdr:nvSpPr>
        <xdr:cNvPr id="54" name="Rectangle 53">
          <a:extLst>
            <a:ext uri="{FF2B5EF4-FFF2-40B4-BE49-F238E27FC236}">
              <a16:creationId xmlns:a16="http://schemas.microsoft.com/office/drawing/2014/main" id="{15180B26-404A-4079-82E5-1E5C02353528}"/>
            </a:ext>
          </a:extLst>
        </xdr:cNvPr>
        <xdr:cNvSpPr/>
      </xdr:nvSpPr>
      <xdr:spPr>
        <a:xfrm>
          <a:off x="2839569" y="24926366"/>
          <a:ext cx="605117" cy="81802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575982</xdr:colOff>
      <xdr:row>130</xdr:row>
      <xdr:rowOff>94130</xdr:rowOff>
    </xdr:from>
    <xdr:to>
      <xdr:col>6</xdr:col>
      <xdr:colOff>575981</xdr:colOff>
      <xdr:row>134</xdr:row>
      <xdr:rowOff>150159</xdr:rowOff>
    </xdr:to>
    <xdr:sp macro="" textlink="">
      <xdr:nvSpPr>
        <xdr:cNvPr id="55" name="Rectangle 54">
          <a:extLst>
            <a:ext uri="{FF2B5EF4-FFF2-40B4-BE49-F238E27FC236}">
              <a16:creationId xmlns:a16="http://schemas.microsoft.com/office/drawing/2014/main" id="{71D2CC04-C2B1-4CFC-86FA-345B9149CA09}"/>
            </a:ext>
          </a:extLst>
        </xdr:cNvPr>
        <xdr:cNvSpPr/>
      </xdr:nvSpPr>
      <xdr:spPr>
        <a:xfrm>
          <a:off x="3601570" y="24915159"/>
          <a:ext cx="605117" cy="81802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253253</xdr:colOff>
      <xdr:row>135</xdr:row>
      <xdr:rowOff>141194</xdr:rowOff>
    </xdr:from>
    <xdr:to>
      <xdr:col>4</xdr:col>
      <xdr:colOff>253252</xdr:colOff>
      <xdr:row>140</xdr:row>
      <xdr:rowOff>6723</xdr:rowOff>
    </xdr:to>
    <xdr:sp macro="" textlink="">
      <xdr:nvSpPr>
        <xdr:cNvPr id="56" name="Rectangle 55">
          <a:extLst>
            <a:ext uri="{FF2B5EF4-FFF2-40B4-BE49-F238E27FC236}">
              <a16:creationId xmlns:a16="http://schemas.microsoft.com/office/drawing/2014/main" id="{FC42BA23-F066-47BB-9B7B-7B7E5A485448}"/>
            </a:ext>
          </a:extLst>
        </xdr:cNvPr>
        <xdr:cNvSpPr/>
      </xdr:nvSpPr>
      <xdr:spPr>
        <a:xfrm>
          <a:off x="2068606" y="25914723"/>
          <a:ext cx="605117" cy="81802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448233</xdr:colOff>
      <xdr:row>135</xdr:row>
      <xdr:rowOff>156884</xdr:rowOff>
    </xdr:from>
    <xdr:to>
      <xdr:col>5</xdr:col>
      <xdr:colOff>448233</xdr:colOff>
      <xdr:row>140</xdr:row>
      <xdr:rowOff>22413</xdr:rowOff>
    </xdr:to>
    <xdr:sp macro="" textlink="">
      <xdr:nvSpPr>
        <xdr:cNvPr id="57" name="Rectangle 56">
          <a:extLst>
            <a:ext uri="{FF2B5EF4-FFF2-40B4-BE49-F238E27FC236}">
              <a16:creationId xmlns:a16="http://schemas.microsoft.com/office/drawing/2014/main" id="{A644D5B4-6501-4AA8-841A-54BD93372AEE}"/>
            </a:ext>
          </a:extLst>
        </xdr:cNvPr>
        <xdr:cNvSpPr/>
      </xdr:nvSpPr>
      <xdr:spPr>
        <a:xfrm>
          <a:off x="2868704" y="25930413"/>
          <a:ext cx="605117" cy="81802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605117</xdr:colOff>
      <xdr:row>135</xdr:row>
      <xdr:rowOff>145677</xdr:rowOff>
    </xdr:from>
    <xdr:to>
      <xdr:col>6</xdr:col>
      <xdr:colOff>605116</xdr:colOff>
      <xdr:row>140</xdr:row>
      <xdr:rowOff>11206</xdr:rowOff>
    </xdr:to>
    <xdr:sp macro="" textlink="">
      <xdr:nvSpPr>
        <xdr:cNvPr id="58" name="Rectangle 57">
          <a:extLst>
            <a:ext uri="{FF2B5EF4-FFF2-40B4-BE49-F238E27FC236}">
              <a16:creationId xmlns:a16="http://schemas.microsoft.com/office/drawing/2014/main" id="{AA6F8900-BD57-4144-9533-5E54C0FEF2BB}"/>
            </a:ext>
          </a:extLst>
        </xdr:cNvPr>
        <xdr:cNvSpPr/>
      </xdr:nvSpPr>
      <xdr:spPr>
        <a:xfrm>
          <a:off x="3630705" y="25919206"/>
          <a:ext cx="605117" cy="818029"/>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504266</xdr:colOff>
      <xdr:row>126</xdr:row>
      <xdr:rowOff>22412</xdr:rowOff>
    </xdr:from>
    <xdr:to>
      <xdr:col>2</xdr:col>
      <xdr:colOff>593913</xdr:colOff>
      <xdr:row>128</xdr:row>
      <xdr:rowOff>100853</xdr:rowOff>
    </xdr:to>
    <xdr:sp macro="" textlink="">
      <xdr:nvSpPr>
        <xdr:cNvPr id="59" name="TextBox 58">
          <a:extLst>
            <a:ext uri="{FF2B5EF4-FFF2-40B4-BE49-F238E27FC236}">
              <a16:creationId xmlns:a16="http://schemas.microsoft.com/office/drawing/2014/main" id="{3F0BFAD9-9926-3172-2478-B014EADE9BBA}"/>
            </a:ext>
          </a:extLst>
        </xdr:cNvPr>
        <xdr:cNvSpPr txBox="1"/>
      </xdr:nvSpPr>
      <xdr:spPr>
        <a:xfrm>
          <a:off x="1109384" y="24081441"/>
          <a:ext cx="694764" cy="45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800" b="1"/>
            <a:t>POS</a:t>
          </a:r>
          <a:endParaRPr lang="en-US" sz="1800" b="1"/>
        </a:p>
      </xdr:txBody>
    </xdr:sp>
    <xdr:clientData/>
  </xdr:twoCellAnchor>
  <xdr:twoCellAnchor>
    <xdr:from>
      <xdr:col>3</xdr:col>
      <xdr:colOff>313765</xdr:colOff>
      <xdr:row>125</xdr:row>
      <xdr:rowOff>168089</xdr:rowOff>
    </xdr:from>
    <xdr:to>
      <xdr:col>4</xdr:col>
      <xdr:colOff>201706</xdr:colOff>
      <xdr:row>129</xdr:row>
      <xdr:rowOff>11206</xdr:rowOff>
    </xdr:to>
    <xdr:sp macro="" textlink="">
      <xdr:nvSpPr>
        <xdr:cNvPr id="60" name="TextBox 59">
          <a:extLst>
            <a:ext uri="{FF2B5EF4-FFF2-40B4-BE49-F238E27FC236}">
              <a16:creationId xmlns:a16="http://schemas.microsoft.com/office/drawing/2014/main" id="{49019BB0-7124-A9F3-9DE0-3BFED7E1C1B3}"/>
            </a:ext>
          </a:extLst>
        </xdr:cNvPr>
        <xdr:cNvSpPr txBox="1"/>
      </xdr:nvSpPr>
      <xdr:spPr>
        <a:xfrm>
          <a:off x="2129118" y="24036618"/>
          <a:ext cx="493059" cy="605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POS</a:t>
          </a:r>
          <a:r>
            <a:rPr lang="vi-VN" sz="1100" baseline="0"/>
            <a:t>      1</a:t>
          </a:r>
          <a:endParaRPr lang="en-US" sz="1100"/>
        </a:p>
      </xdr:txBody>
    </xdr:sp>
    <xdr:clientData/>
  </xdr:twoCellAnchor>
  <xdr:twoCellAnchor>
    <xdr:from>
      <xdr:col>1</xdr:col>
      <xdr:colOff>504266</xdr:colOff>
      <xdr:row>131</xdr:row>
      <xdr:rowOff>22411</xdr:rowOff>
    </xdr:from>
    <xdr:to>
      <xdr:col>2</xdr:col>
      <xdr:colOff>593913</xdr:colOff>
      <xdr:row>133</xdr:row>
      <xdr:rowOff>100852</xdr:rowOff>
    </xdr:to>
    <xdr:sp macro="" textlink="">
      <xdr:nvSpPr>
        <xdr:cNvPr id="61" name="TextBox 60">
          <a:extLst>
            <a:ext uri="{FF2B5EF4-FFF2-40B4-BE49-F238E27FC236}">
              <a16:creationId xmlns:a16="http://schemas.microsoft.com/office/drawing/2014/main" id="{0C8CE651-F9EB-467D-A33A-DDD9795C3AA0}"/>
            </a:ext>
          </a:extLst>
        </xdr:cNvPr>
        <xdr:cNvSpPr txBox="1"/>
      </xdr:nvSpPr>
      <xdr:spPr>
        <a:xfrm>
          <a:off x="1109384" y="25033940"/>
          <a:ext cx="694764" cy="45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800" b="1">
              <a:solidFill>
                <a:schemeClr val="bg1"/>
              </a:solidFill>
            </a:rPr>
            <a:t>Peri</a:t>
          </a:r>
          <a:endParaRPr lang="en-US" sz="1800" b="1">
            <a:solidFill>
              <a:schemeClr val="bg1"/>
            </a:solidFill>
          </a:endParaRPr>
        </a:p>
      </xdr:txBody>
    </xdr:sp>
    <xdr:clientData/>
  </xdr:twoCellAnchor>
  <xdr:twoCellAnchor>
    <xdr:from>
      <xdr:col>1</xdr:col>
      <xdr:colOff>488578</xdr:colOff>
      <xdr:row>135</xdr:row>
      <xdr:rowOff>141193</xdr:rowOff>
    </xdr:from>
    <xdr:to>
      <xdr:col>2</xdr:col>
      <xdr:colOff>578225</xdr:colOff>
      <xdr:row>138</xdr:row>
      <xdr:rowOff>29134</xdr:rowOff>
    </xdr:to>
    <xdr:sp macro="" textlink="">
      <xdr:nvSpPr>
        <xdr:cNvPr id="62" name="TextBox 61">
          <a:extLst>
            <a:ext uri="{FF2B5EF4-FFF2-40B4-BE49-F238E27FC236}">
              <a16:creationId xmlns:a16="http://schemas.microsoft.com/office/drawing/2014/main" id="{8F6AC8B3-AF8D-4889-926F-225CC700D24C}"/>
            </a:ext>
          </a:extLst>
        </xdr:cNvPr>
        <xdr:cNvSpPr txBox="1"/>
      </xdr:nvSpPr>
      <xdr:spPr>
        <a:xfrm>
          <a:off x="1093696" y="25914722"/>
          <a:ext cx="694764" cy="45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800" b="1">
              <a:solidFill>
                <a:schemeClr val="bg1"/>
              </a:solidFill>
            </a:rPr>
            <a:t>Dry</a:t>
          </a:r>
          <a:endParaRPr lang="en-US" sz="1800" b="1">
            <a:solidFill>
              <a:schemeClr val="bg1"/>
            </a:solidFill>
          </a:endParaRPr>
        </a:p>
      </xdr:txBody>
    </xdr:sp>
    <xdr:clientData/>
  </xdr:twoCellAnchor>
  <xdr:twoCellAnchor>
    <xdr:from>
      <xdr:col>1</xdr:col>
      <xdr:colOff>437029</xdr:colOff>
      <xdr:row>140</xdr:row>
      <xdr:rowOff>134472</xdr:rowOff>
    </xdr:from>
    <xdr:to>
      <xdr:col>3</xdr:col>
      <xdr:colOff>67235</xdr:colOff>
      <xdr:row>143</xdr:row>
      <xdr:rowOff>22413</xdr:rowOff>
    </xdr:to>
    <xdr:sp macro="" textlink="">
      <xdr:nvSpPr>
        <xdr:cNvPr id="63" name="TextBox 62">
          <a:extLst>
            <a:ext uri="{FF2B5EF4-FFF2-40B4-BE49-F238E27FC236}">
              <a16:creationId xmlns:a16="http://schemas.microsoft.com/office/drawing/2014/main" id="{10FA4A6B-7EE8-46C4-9892-D3A2C9108CE1}"/>
            </a:ext>
          </a:extLst>
        </xdr:cNvPr>
        <xdr:cNvSpPr txBox="1"/>
      </xdr:nvSpPr>
      <xdr:spPr>
        <a:xfrm>
          <a:off x="1042147" y="26860501"/>
          <a:ext cx="840441" cy="45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800" b="1">
              <a:solidFill>
                <a:schemeClr val="bg1"/>
              </a:solidFill>
            </a:rPr>
            <a:t>MMD</a:t>
          </a:r>
          <a:endParaRPr lang="en-US" sz="1800" b="1">
            <a:solidFill>
              <a:schemeClr val="bg1"/>
            </a:solidFill>
          </a:endParaRPr>
        </a:p>
      </xdr:txBody>
    </xdr:sp>
    <xdr:clientData/>
  </xdr:twoCellAnchor>
  <xdr:twoCellAnchor editAs="oneCell">
    <xdr:from>
      <xdr:col>18</xdr:col>
      <xdr:colOff>577255</xdr:colOff>
      <xdr:row>119</xdr:row>
      <xdr:rowOff>100852</xdr:rowOff>
    </xdr:from>
    <xdr:to>
      <xdr:col>26</xdr:col>
      <xdr:colOff>149192</xdr:colOff>
      <xdr:row>140</xdr:row>
      <xdr:rowOff>44824</xdr:rowOff>
    </xdr:to>
    <xdr:pic>
      <xdr:nvPicPr>
        <xdr:cNvPr id="64" name="Picture 63">
          <a:extLst>
            <a:ext uri="{FF2B5EF4-FFF2-40B4-BE49-F238E27FC236}">
              <a16:creationId xmlns:a16="http://schemas.microsoft.com/office/drawing/2014/main" id="{EAF4B3D3-B050-511D-30C1-D309972091F4}"/>
            </a:ext>
          </a:extLst>
        </xdr:cNvPr>
        <xdr:cNvPicPr>
          <a:picLocks noChangeAspect="1"/>
        </xdr:cNvPicPr>
      </xdr:nvPicPr>
      <xdr:blipFill>
        <a:blip xmlns:r="http://schemas.openxmlformats.org/officeDocument/2006/relationships" r:embed="rId13"/>
        <a:stretch>
          <a:fillRect/>
        </a:stretch>
      </xdr:blipFill>
      <xdr:spPr>
        <a:xfrm>
          <a:off x="12018461" y="22826381"/>
          <a:ext cx="4412878" cy="3944472"/>
        </a:xfrm>
        <a:prstGeom prst="rect">
          <a:avLst/>
        </a:prstGeom>
      </xdr:spPr>
    </xdr:pic>
    <xdr:clientData/>
  </xdr:twoCellAnchor>
  <xdr:twoCellAnchor>
    <xdr:from>
      <xdr:col>2</xdr:col>
      <xdr:colOff>302559</xdr:colOff>
      <xdr:row>122</xdr:row>
      <xdr:rowOff>145678</xdr:rowOff>
    </xdr:from>
    <xdr:to>
      <xdr:col>6</xdr:col>
      <xdr:colOff>11205</xdr:colOff>
      <xdr:row>125</xdr:row>
      <xdr:rowOff>33619</xdr:rowOff>
    </xdr:to>
    <xdr:sp macro="" textlink="">
      <xdr:nvSpPr>
        <xdr:cNvPr id="66" name="TextBox 65">
          <a:extLst>
            <a:ext uri="{FF2B5EF4-FFF2-40B4-BE49-F238E27FC236}">
              <a16:creationId xmlns:a16="http://schemas.microsoft.com/office/drawing/2014/main" id="{E52CE5D1-DDCF-4C79-BA24-EF9995BE3CD9}"/>
            </a:ext>
          </a:extLst>
        </xdr:cNvPr>
        <xdr:cNvSpPr txBox="1"/>
      </xdr:nvSpPr>
      <xdr:spPr>
        <a:xfrm>
          <a:off x="1512794" y="23442707"/>
          <a:ext cx="2129117" cy="45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800" b="1"/>
            <a:t>Thư</a:t>
          </a:r>
          <a:r>
            <a:rPr lang="vi-VN" sz="1800" b="1" baseline="0"/>
            <a:t> viện Task</a:t>
          </a:r>
          <a:endParaRPr lang="en-US" sz="1800" b="1"/>
        </a:p>
      </xdr:txBody>
    </xdr:sp>
    <xdr:clientData/>
  </xdr:twoCellAnchor>
  <xdr:twoCellAnchor>
    <xdr:from>
      <xdr:col>19</xdr:col>
      <xdr:colOff>156881</xdr:colOff>
      <xdr:row>142</xdr:row>
      <xdr:rowOff>22413</xdr:rowOff>
    </xdr:from>
    <xdr:to>
      <xdr:col>27</xdr:col>
      <xdr:colOff>168087</xdr:colOff>
      <xdr:row>156</xdr:row>
      <xdr:rowOff>56031</xdr:rowOff>
    </xdr:to>
    <xdr:sp macro="" textlink="">
      <xdr:nvSpPr>
        <xdr:cNvPr id="67" name="Rectangle 66">
          <a:extLst>
            <a:ext uri="{FF2B5EF4-FFF2-40B4-BE49-F238E27FC236}">
              <a16:creationId xmlns:a16="http://schemas.microsoft.com/office/drawing/2014/main" id="{96A03484-911E-547F-84CA-865C999600C3}"/>
            </a:ext>
          </a:extLst>
        </xdr:cNvPr>
        <xdr:cNvSpPr/>
      </xdr:nvSpPr>
      <xdr:spPr>
        <a:xfrm>
          <a:off x="12203205" y="27129442"/>
          <a:ext cx="4852147" cy="270061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solidFill>
                <a:sysClr val="windowText" lastClr="000000"/>
              </a:solidFill>
            </a:rPr>
            <a:t>Mô tả</a:t>
          </a:r>
          <a:r>
            <a:rPr lang="vi-VN" sz="1100" baseline="0">
              <a:solidFill>
                <a:sysClr val="windowText" lastClr="000000"/>
              </a:solidFill>
            </a:rPr>
            <a:t> phần thư viện task. </a:t>
          </a:r>
          <a:br>
            <a:rPr lang="vi-VN" sz="1100" baseline="0">
              <a:solidFill>
                <a:sysClr val="windowText" lastClr="000000"/>
              </a:solidFill>
            </a:rPr>
          </a:br>
          <a:r>
            <a:rPr lang="vi-VN" sz="1100" baseline="0">
              <a:solidFill>
                <a:sysClr val="windowText" lastClr="000000"/>
              </a:solidFill>
            </a:rPr>
            <a:t>Khi không sử dụng chỉ hiện thị icon thư viện ở góc trái cuối màn hình. </a:t>
          </a:r>
        </a:p>
        <a:p>
          <a:pPr algn="l"/>
          <a:r>
            <a:rPr lang="vi-VN" sz="1100" baseline="0">
              <a:solidFill>
                <a:sysClr val="windowText" lastClr="000000"/>
              </a:solidFill>
            </a:rPr>
            <a:t>Khi cần thêm task, thì ấn vào để mở rộng thư viện. </a:t>
          </a:r>
        </a:p>
        <a:p>
          <a:pPr algn="l"/>
          <a:r>
            <a:rPr lang="vi-VN" sz="1100" baseline="0">
              <a:solidFill>
                <a:sysClr val="windowText" lastClr="000000"/>
              </a:solidFill>
            </a:rPr>
            <a:t>Đối với nội dung task trong thư viện, sẽ có màn hình quản lý task khác. </a:t>
          </a:r>
        </a:p>
        <a:p>
          <a:pPr algn="l"/>
          <a:r>
            <a:rPr lang="vi-VN" sz="1100" baseline="0">
              <a:solidFill>
                <a:sysClr val="windowText" lastClr="000000"/>
              </a:solidFill>
            </a:rPr>
            <a:t>Màn hình này chỉ hiển thị nội dung đã tạo trong thư viện. Bao gồm các </a:t>
          </a:r>
        </a:p>
        <a:p>
          <a:pPr algn="l"/>
          <a:r>
            <a:rPr lang="vi-VN" sz="1100" baseline="0">
              <a:solidFill>
                <a:sysClr val="windowText" lastClr="000000"/>
              </a:solidFill>
            </a:rPr>
            <a:t>task được chia theo group. Khi ấn vào phần group task nào thì chỉ hiển thị task trong group đó. </a:t>
          </a:r>
        </a:p>
        <a:p>
          <a:pPr algn="l"/>
          <a:r>
            <a:rPr lang="vi-VN" sz="1100" baseline="0">
              <a:solidFill>
                <a:sysClr val="windowText" lastClr="000000"/>
              </a:solidFill>
            </a:rPr>
            <a:t>Nguyên ô thư viện cần di chuyển được (ko cố định) để có thể kéo khắp trong màn hình DWS, giảm thời gian kéo rê chuột lấy task từ thư viện qua màn hình DWS</a:t>
          </a:r>
          <a:endParaRPr lang="en-US" sz="1100">
            <a:solidFill>
              <a:sysClr val="windowText" lastClr="000000"/>
            </a:solidFill>
          </a:endParaRPr>
        </a:p>
      </xdr:txBody>
    </xdr:sp>
    <xdr:clientData/>
  </xdr:twoCellAnchor>
  <xdr:twoCellAnchor>
    <xdr:from>
      <xdr:col>7</xdr:col>
      <xdr:colOff>190501</xdr:colOff>
      <xdr:row>133</xdr:row>
      <xdr:rowOff>117663</xdr:rowOff>
    </xdr:from>
    <xdr:to>
      <xdr:col>19</xdr:col>
      <xdr:colOff>156881</xdr:colOff>
      <xdr:row>149</xdr:row>
      <xdr:rowOff>39222</xdr:rowOff>
    </xdr:to>
    <xdr:cxnSp macro="">
      <xdr:nvCxnSpPr>
        <xdr:cNvPr id="69" name="Straight Arrow Connector 68">
          <a:extLst>
            <a:ext uri="{FF2B5EF4-FFF2-40B4-BE49-F238E27FC236}">
              <a16:creationId xmlns:a16="http://schemas.microsoft.com/office/drawing/2014/main" id="{A0A8CAF3-7FE0-A7E3-892D-018204BCBF41}"/>
            </a:ext>
          </a:extLst>
        </xdr:cNvPr>
        <xdr:cNvCxnSpPr>
          <a:stCxn id="43" idx="3"/>
          <a:endCxn id="67" idx="1"/>
        </xdr:cNvCxnSpPr>
      </xdr:nvCxnSpPr>
      <xdr:spPr>
        <a:xfrm>
          <a:off x="4426325" y="25510192"/>
          <a:ext cx="7776880" cy="2969559"/>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33616</xdr:colOff>
      <xdr:row>0</xdr:row>
      <xdr:rowOff>11208</xdr:rowOff>
    </xdr:from>
    <xdr:to>
      <xdr:col>0</xdr:col>
      <xdr:colOff>490815</xdr:colOff>
      <xdr:row>2</xdr:row>
      <xdr:rowOff>87407</xdr:rowOff>
    </xdr:to>
    <xdr:pic>
      <xdr:nvPicPr>
        <xdr:cNvPr id="5" name="Graphic 4" descr="Barn with solid fill">
          <a:hlinkClick xmlns:r="http://schemas.openxmlformats.org/officeDocument/2006/relationships" r:id="rId14"/>
          <a:extLst>
            <a:ext uri="{FF2B5EF4-FFF2-40B4-BE49-F238E27FC236}">
              <a16:creationId xmlns:a16="http://schemas.microsoft.com/office/drawing/2014/main" id="{FA524E9C-9F8A-4B4C-954B-7FE48CF0361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3616" y="11208"/>
          <a:ext cx="457199" cy="4571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21</xdr:row>
      <xdr:rowOff>0</xdr:rowOff>
    </xdr:from>
    <xdr:to>
      <xdr:col>9</xdr:col>
      <xdr:colOff>133350</xdr:colOff>
      <xdr:row>37</xdr:row>
      <xdr:rowOff>133350</xdr:rowOff>
    </xdr:to>
    <xdr:pic>
      <xdr:nvPicPr>
        <xdr:cNvPr id="2" name="Picture 1">
          <a:extLst>
            <a:ext uri="{FF2B5EF4-FFF2-40B4-BE49-F238E27FC236}">
              <a16:creationId xmlns:a16="http://schemas.microsoft.com/office/drawing/2014/main" id="{4C5FC74E-B1F2-2E1D-9CDF-E860A83FEDF1}"/>
            </a:ext>
          </a:extLst>
        </xdr:cNvPr>
        <xdr:cNvPicPr>
          <a:picLocks noChangeAspect="1"/>
        </xdr:cNvPicPr>
      </xdr:nvPicPr>
      <xdr:blipFill>
        <a:blip xmlns:r="http://schemas.openxmlformats.org/officeDocument/2006/relationships" r:embed="rId1"/>
        <a:stretch>
          <a:fillRect/>
        </a:stretch>
      </xdr:blipFill>
      <xdr:spPr>
        <a:xfrm>
          <a:off x="1" y="4067175"/>
          <a:ext cx="7848599" cy="3181350"/>
        </a:xfrm>
        <a:prstGeom prst="rect">
          <a:avLst/>
        </a:prstGeom>
      </xdr:spPr>
    </xdr:pic>
    <xdr:clientData/>
  </xdr:twoCellAnchor>
  <xdr:twoCellAnchor>
    <xdr:from>
      <xdr:col>14</xdr:col>
      <xdr:colOff>142874</xdr:colOff>
      <xdr:row>47</xdr:row>
      <xdr:rowOff>38100</xdr:rowOff>
    </xdr:from>
    <xdr:to>
      <xdr:col>14</xdr:col>
      <xdr:colOff>647699</xdr:colOff>
      <xdr:row>49</xdr:row>
      <xdr:rowOff>104775</xdr:rowOff>
    </xdr:to>
    <xdr:sp macro="" textlink="">
      <xdr:nvSpPr>
        <xdr:cNvPr id="6" name="Plus Sign 5">
          <a:extLst>
            <a:ext uri="{FF2B5EF4-FFF2-40B4-BE49-F238E27FC236}">
              <a16:creationId xmlns:a16="http://schemas.microsoft.com/office/drawing/2014/main" id="{4A5E1214-8CF4-12FD-19CE-7859B99FCEA4}"/>
            </a:ext>
          </a:extLst>
        </xdr:cNvPr>
        <xdr:cNvSpPr/>
      </xdr:nvSpPr>
      <xdr:spPr>
        <a:xfrm>
          <a:off x="11725274" y="8486775"/>
          <a:ext cx="504825" cy="447675"/>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190499</xdr:colOff>
      <xdr:row>56</xdr:row>
      <xdr:rowOff>152401</xdr:rowOff>
    </xdr:from>
    <xdr:to>
      <xdr:col>12</xdr:col>
      <xdr:colOff>695324</xdr:colOff>
      <xdr:row>59</xdr:row>
      <xdr:rowOff>1</xdr:rowOff>
    </xdr:to>
    <xdr:sp macro="" textlink="">
      <xdr:nvSpPr>
        <xdr:cNvPr id="8" name="Plus Sign 7">
          <a:extLst>
            <a:ext uri="{FF2B5EF4-FFF2-40B4-BE49-F238E27FC236}">
              <a16:creationId xmlns:a16="http://schemas.microsoft.com/office/drawing/2014/main" id="{A5913AAD-82CF-43DB-AB9D-351AD89C6E0A}"/>
            </a:ext>
          </a:extLst>
        </xdr:cNvPr>
        <xdr:cNvSpPr/>
      </xdr:nvSpPr>
      <xdr:spPr>
        <a:xfrm>
          <a:off x="10210799" y="10315576"/>
          <a:ext cx="504825" cy="41910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466725</xdr:colOff>
      <xdr:row>37</xdr:row>
      <xdr:rowOff>9525</xdr:rowOff>
    </xdr:from>
    <xdr:to>
      <xdr:col>21</xdr:col>
      <xdr:colOff>447675</xdr:colOff>
      <xdr:row>60</xdr:row>
      <xdr:rowOff>180975</xdr:rowOff>
    </xdr:to>
    <xdr:sp macro="" textlink="">
      <xdr:nvSpPr>
        <xdr:cNvPr id="29" name="Rectangle 28">
          <a:extLst>
            <a:ext uri="{FF2B5EF4-FFF2-40B4-BE49-F238E27FC236}">
              <a16:creationId xmlns:a16="http://schemas.microsoft.com/office/drawing/2014/main" id="{389581E0-EBF0-3937-3A89-2D133AA93ABD}"/>
            </a:ext>
          </a:extLst>
        </xdr:cNvPr>
        <xdr:cNvSpPr/>
      </xdr:nvSpPr>
      <xdr:spPr>
        <a:xfrm>
          <a:off x="13639800" y="7124700"/>
          <a:ext cx="3371850" cy="3981450"/>
        </a:xfrm>
        <a:prstGeom prst="rect">
          <a:avLst/>
        </a:prstGeom>
        <a:solidFill>
          <a:schemeClr val="bg1">
            <a:lumMod val="95000"/>
          </a:schemeClr>
        </a:solid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95250</xdr:colOff>
      <xdr:row>40</xdr:row>
      <xdr:rowOff>171451</xdr:rowOff>
    </xdr:from>
    <xdr:to>
      <xdr:col>21</xdr:col>
      <xdr:colOff>200025</xdr:colOff>
      <xdr:row>45</xdr:row>
      <xdr:rowOff>76201</xdr:rowOff>
    </xdr:to>
    <xdr:sp macro="" textlink="">
      <xdr:nvSpPr>
        <xdr:cNvPr id="30" name="TextBox 29">
          <a:extLst>
            <a:ext uri="{FF2B5EF4-FFF2-40B4-BE49-F238E27FC236}">
              <a16:creationId xmlns:a16="http://schemas.microsoft.com/office/drawing/2014/main" id="{B5B55AAB-2432-E0E8-F536-D666DFF328AC}"/>
            </a:ext>
          </a:extLst>
        </xdr:cNvPr>
        <xdr:cNvSpPr txBox="1"/>
      </xdr:nvSpPr>
      <xdr:spPr>
        <a:xfrm>
          <a:off x="13982700" y="7858126"/>
          <a:ext cx="27813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1.</a:t>
          </a:r>
          <a:r>
            <a:rPr lang="vi-VN" sz="1100" baseline="0"/>
            <a:t> Task Name: </a:t>
          </a:r>
          <a:endParaRPr lang="en-US" sz="1100"/>
        </a:p>
      </xdr:txBody>
    </xdr:sp>
    <xdr:clientData/>
  </xdr:twoCellAnchor>
  <xdr:twoCellAnchor>
    <xdr:from>
      <xdr:col>17</xdr:col>
      <xdr:colOff>95250</xdr:colOff>
      <xdr:row>46</xdr:row>
      <xdr:rowOff>123825</xdr:rowOff>
    </xdr:from>
    <xdr:to>
      <xdr:col>21</xdr:col>
      <xdr:colOff>200025</xdr:colOff>
      <xdr:row>48</xdr:row>
      <xdr:rowOff>28575</xdr:rowOff>
    </xdr:to>
    <xdr:sp macro="" textlink="">
      <xdr:nvSpPr>
        <xdr:cNvPr id="31" name="TextBox 30">
          <a:extLst>
            <a:ext uri="{FF2B5EF4-FFF2-40B4-BE49-F238E27FC236}">
              <a16:creationId xmlns:a16="http://schemas.microsoft.com/office/drawing/2014/main" id="{439080DD-2DC7-4A0E-BD29-0EC165D1FC9E}"/>
            </a:ext>
          </a:extLst>
        </xdr:cNvPr>
        <xdr:cNvSpPr txBox="1"/>
      </xdr:nvSpPr>
      <xdr:spPr>
        <a:xfrm>
          <a:off x="13982700" y="8382000"/>
          <a:ext cx="27813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2.</a:t>
          </a:r>
          <a:r>
            <a:rPr lang="vi-VN" sz="1100" baseline="0"/>
            <a:t> Group task: </a:t>
          </a:r>
          <a:endParaRPr lang="en-US" sz="1100"/>
        </a:p>
      </xdr:txBody>
    </xdr:sp>
    <xdr:clientData/>
  </xdr:twoCellAnchor>
  <xdr:twoCellAnchor>
    <xdr:from>
      <xdr:col>17</xdr:col>
      <xdr:colOff>76200</xdr:colOff>
      <xdr:row>49</xdr:row>
      <xdr:rowOff>171450</xdr:rowOff>
    </xdr:from>
    <xdr:to>
      <xdr:col>21</xdr:col>
      <xdr:colOff>180975</xdr:colOff>
      <xdr:row>51</xdr:row>
      <xdr:rowOff>76200</xdr:rowOff>
    </xdr:to>
    <xdr:sp macro="" textlink="">
      <xdr:nvSpPr>
        <xdr:cNvPr id="32" name="TextBox 31">
          <a:extLst>
            <a:ext uri="{FF2B5EF4-FFF2-40B4-BE49-F238E27FC236}">
              <a16:creationId xmlns:a16="http://schemas.microsoft.com/office/drawing/2014/main" id="{A45FD730-470F-471D-BD0D-0C06E340DF8C}"/>
            </a:ext>
          </a:extLst>
        </xdr:cNvPr>
        <xdr:cNvSpPr txBox="1"/>
      </xdr:nvSpPr>
      <xdr:spPr>
        <a:xfrm>
          <a:off x="13963650" y="9001125"/>
          <a:ext cx="27813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aseline="0"/>
            <a:t>3. Tần suất </a:t>
          </a:r>
          <a:endParaRPr lang="en-US" sz="1100"/>
        </a:p>
      </xdr:txBody>
    </xdr:sp>
    <xdr:clientData/>
  </xdr:twoCellAnchor>
  <xdr:twoCellAnchor>
    <xdr:from>
      <xdr:col>17</xdr:col>
      <xdr:colOff>66675</xdr:colOff>
      <xdr:row>53</xdr:row>
      <xdr:rowOff>47625</xdr:rowOff>
    </xdr:from>
    <xdr:to>
      <xdr:col>21</xdr:col>
      <xdr:colOff>171450</xdr:colOff>
      <xdr:row>54</xdr:row>
      <xdr:rowOff>142875</xdr:rowOff>
    </xdr:to>
    <xdr:sp macro="" textlink="">
      <xdr:nvSpPr>
        <xdr:cNvPr id="33" name="TextBox 32">
          <a:extLst>
            <a:ext uri="{FF2B5EF4-FFF2-40B4-BE49-F238E27FC236}">
              <a16:creationId xmlns:a16="http://schemas.microsoft.com/office/drawing/2014/main" id="{699F3DA7-5D05-4B29-A066-B436B4D434C1}"/>
            </a:ext>
          </a:extLst>
        </xdr:cNvPr>
        <xdr:cNvSpPr txBox="1"/>
      </xdr:nvSpPr>
      <xdr:spPr>
        <a:xfrm>
          <a:off x="13954125" y="9639300"/>
          <a:ext cx="27813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aseline="0"/>
            <a:t>4. Số Manual</a:t>
          </a:r>
          <a:endParaRPr lang="en-US" sz="1100"/>
        </a:p>
      </xdr:txBody>
    </xdr:sp>
    <xdr:clientData/>
  </xdr:twoCellAnchor>
  <xdr:twoCellAnchor>
    <xdr:from>
      <xdr:col>17</xdr:col>
      <xdr:colOff>57150</xdr:colOff>
      <xdr:row>56</xdr:row>
      <xdr:rowOff>66675</xdr:rowOff>
    </xdr:from>
    <xdr:to>
      <xdr:col>21</xdr:col>
      <xdr:colOff>161925</xdr:colOff>
      <xdr:row>57</xdr:row>
      <xdr:rowOff>161925</xdr:rowOff>
    </xdr:to>
    <xdr:sp macro="" textlink="">
      <xdr:nvSpPr>
        <xdr:cNvPr id="34" name="TextBox 33">
          <a:extLst>
            <a:ext uri="{FF2B5EF4-FFF2-40B4-BE49-F238E27FC236}">
              <a16:creationId xmlns:a16="http://schemas.microsoft.com/office/drawing/2014/main" id="{7F53D636-3EF7-4AA6-8EB1-1CAE0D5FC18E}"/>
            </a:ext>
          </a:extLst>
        </xdr:cNvPr>
        <xdr:cNvSpPr txBox="1"/>
      </xdr:nvSpPr>
      <xdr:spPr>
        <a:xfrm>
          <a:off x="13944600" y="10229850"/>
          <a:ext cx="27813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aseline="0"/>
            <a:t>5. Link Manual</a:t>
          </a:r>
          <a:endParaRPr lang="en-US" sz="1100"/>
        </a:p>
      </xdr:txBody>
    </xdr:sp>
    <xdr:clientData/>
  </xdr:twoCellAnchor>
  <xdr:twoCellAnchor>
    <xdr:from>
      <xdr:col>17</xdr:col>
      <xdr:colOff>333375</xdr:colOff>
      <xdr:row>38</xdr:row>
      <xdr:rowOff>19050</xdr:rowOff>
    </xdr:from>
    <xdr:to>
      <xdr:col>20</xdr:col>
      <xdr:colOff>400050</xdr:colOff>
      <xdr:row>39</xdr:row>
      <xdr:rowOff>171450</xdr:rowOff>
    </xdr:to>
    <xdr:sp macro="" textlink="">
      <xdr:nvSpPr>
        <xdr:cNvPr id="35" name="TextBox 34">
          <a:extLst>
            <a:ext uri="{FF2B5EF4-FFF2-40B4-BE49-F238E27FC236}">
              <a16:creationId xmlns:a16="http://schemas.microsoft.com/office/drawing/2014/main" id="{2F9F7488-9569-849F-F7AE-851BE3976826}"/>
            </a:ext>
          </a:extLst>
        </xdr:cNvPr>
        <xdr:cNvSpPr txBox="1"/>
      </xdr:nvSpPr>
      <xdr:spPr>
        <a:xfrm>
          <a:off x="14220825" y="7324725"/>
          <a:ext cx="21336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1"/>
            <a:t>TẠO</a:t>
          </a:r>
          <a:r>
            <a:rPr lang="vi-VN" sz="1100" b="1" baseline="0"/>
            <a:t> VÀ CHỈNH SỬA TASK</a:t>
          </a:r>
          <a:endParaRPr lang="en-US" sz="1100" b="1"/>
        </a:p>
      </xdr:txBody>
    </xdr:sp>
    <xdr:clientData/>
  </xdr:twoCellAnchor>
  <xdr:twoCellAnchor editAs="oneCell">
    <xdr:from>
      <xdr:col>14</xdr:col>
      <xdr:colOff>190499</xdr:colOff>
      <xdr:row>50</xdr:row>
      <xdr:rowOff>17331</xdr:rowOff>
    </xdr:from>
    <xdr:to>
      <xdr:col>14</xdr:col>
      <xdr:colOff>590550</xdr:colOff>
      <xdr:row>52</xdr:row>
      <xdr:rowOff>41203</xdr:rowOff>
    </xdr:to>
    <xdr:pic>
      <xdr:nvPicPr>
        <xdr:cNvPr id="36" name="Picture 35">
          <a:extLst>
            <a:ext uri="{FF2B5EF4-FFF2-40B4-BE49-F238E27FC236}">
              <a16:creationId xmlns:a16="http://schemas.microsoft.com/office/drawing/2014/main" id="{B70231AB-6838-BE91-E568-39A10E1B98AE}"/>
            </a:ext>
          </a:extLst>
        </xdr:cNvPr>
        <xdr:cNvPicPr>
          <a:picLocks noChangeAspect="1"/>
        </xdr:cNvPicPr>
      </xdr:nvPicPr>
      <xdr:blipFill>
        <a:blip xmlns:r="http://schemas.openxmlformats.org/officeDocument/2006/relationships" r:embed="rId2"/>
        <a:stretch>
          <a:fillRect/>
        </a:stretch>
      </xdr:blipFill>
      <xdr:spPr>
        <a:xfrm>
          <a:off x="11772899" y="9037506"/>
          <a:ext cx="400051" cy="404872"/>
        </a:xfrm>
        <a:prstGeom prst="rect">
          <a:avLst/>
        </a:prstGeom>
      </xdr:spPr>
    </xdr:pic>
    <xdr:clientData/>
  </xdr:twoCellAnchor>
  <xdr:twoCellAnchor editAs="oneCell">
    <xdr:from>
      <xdr:col>12</xdr:col>
      <xdr:colOff>247196</xdr:colOff>
      <xdr:row>59</xdr:row>
      <xdr:rowOff>104775</xdr:rowOff>
    </xdr:from>
    <xdr:to>
      <xdr:col>12</xdr:col>
      <xdr:colOff>609601</xdr:colOff>
      <xdr:row>61</xdr:row>
      <xdr:rowOff>90547</xdr:rowOff>
    </xdr:to>
    <xdr:pic>
      <xdr:nvPicPr>
        <xdr:cNvPr id="37" name="Picture 36">
          <a:extLst>
            <a:ext uri="{FF2B5EF4-FFF2-40B4-BE49-F238E27FC236}">
              <a16:creationId xmlns:a16="http://schemas.microsoft.com/office/drawing/2014/main" id="{341A64B2-7895-4B4C-B5C7-C403D4CC04F4}"/>
            </a:ext>
          </a:extLst>
        </xdr:cNvPr>
        <xdr:cNvPicPr>
          <a:picLocks noChangeAspect="1"/>
        </xdr:cNvPicPr>
      </xdr:nvPicPr>
      <xdr:blipFill>
        <a:blip xmlns:r="http://schemas.openxmlformats.org/officeDocument/2006/relationships" r:embed="rId2"/>
        <a:stretch>
          <a:fillRect/>
        </a:stretch>
      </xdr:blipFill>
      <xdr:spPr>
        <a:xfrm>
          <a:off x="10267496" y="10839450"/>
          <a:ext cx="362405" cy="366772"/>
        </a:xfrm>
        <a:prstGeom prst="rect">
          <a:avLst/>
        </a:prstGeom>
      </xdr:spPr>
    </xdr:pic>
    <xdr:clientData/>
  </xdr:twoCellAnchor>
  <xdr:twoCellAnchor>
    <xdr:from>
      <xdr:col>15</xdr:col>
      <xdr:colOff>142875</xdr:colOff>
      <xdr:row>65</xdr:row>
      <xdr:rowOff>95250</xdr:rowOff>
    </xdr:from>
    <xdr:to>
      <xdr:col>15</xdr:col>
      <xdr:colOff>647700</xdr:colOff>
      <xdr:row>67</xdr:row>
      <xdr:rowOff>133350</xdr:rowOff>
    </xdr:to>
    <xdr:sp macro="" textlink="">
      <xdr:nvSpPr>
        <xdr:cNvPr id="38" name="Plus Sign 37">
          <a:extLst>
            <a:ext uri="{FF2B5EF4-FFF2-40B4-BE49-F238E27FC236}">
              <a16:creationId xmlns:a16="http://schemas.microsoft.com/office/drawing/2014/main" id="{9EE9F7E6-9D78-4D83-9F1A-0E0F9B8641BD}"/>
            </a:ext>
          </a:extLst>
        </xdr:cNvPr>
        <xdr:cNvSpPr/>
      </xdr:nvSpPr>
      <xdr:spPr>
        <a:xfrm>
          <a:off x="12553950" y="11972925"/>
          <a:ext cx="504825" cy="41910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199572</xdr:colOff>
      <xdr:row>68</xdr:row>
      <xdr:rowOff>47624</xdr:rowOff>
    </xdr:from>
    <xdr:to>
      <xdr:col>15</xdr:col>
      <xdr:colOff>561977</xdr:colOff>
      <xdr:row>70</xdr:row>
      <xdr:rowOff>33396</xdr:rowOff>
    </xdr:to>
    <xdr:pic>
      <xdr:nvPicPr>
        <xdr:cNvPr id="39" name="Picture 38">
          <a:extLst>
            <a:ext uri="{FF2B5EF4-FFF2-40B4-BE49-F238E27FC236}">
              <a16:creationId xmlns:a16="http://schemas.microsoft.com/office/drawing/2014/main" id="{D2B467C3-01BE-4A39-B1CB-BEF8A1C12C71}"/>
            </a:ext>
          </a:extLst>
        </xdr:cNvPr>
        <xdr:cNvPicPr>
          <a:picLocks noChangeAspect="1"/>
        </xdr:cNvPicPr>
      </xdr:nvPicPr>
      <xdr:blipFill>
        <a:blip xmlns:r="http://schemas.openxmlformats.org/officeDocument/2006/relationships" r:embed="rId2"/>
        <a:stretch>
          <a:fillRect/>
        </a:stretch>
      </xdr:blipFill>
      <xdr:spPr>
        <a:xfrm>
          <a:off x="12610647" y="12496799"/>
          <a:ext cx="362405" cy="366772"/>
        </a:xfrm>
        <a:prstGeom prst="rect">
          <a:avLst/>
        </a:prstGeom>
      </xdr:spPr>
    </xdr:pic>
    <xdr:clientData/>
  </xdr:twoCellAnchor>
  <xdr:twoCellAnchor>
    <xdr:from>
      <xdr:col>9</xdr:col>
      <xdr:colOff>104775</xdr:colOff>
      <xdr:row>74</xdr:row>
      <xdr:rowOff>104775</xdr:rowOff>
    </xdr:from>
    <xdr:to>
      <xdr:col>9</xdr:col>
      <xdr:colOff>609600</xdr:colOff>
      <xdr:row>76</xdr:row>
      <xdr:rowOff>142875</xdr:rowOff>
    </xdr:to>
    <xdr:sp macro="" textlink="">
      <xdr:nvSpPr>
        <xdr:cNvPr id="40" name="Plus Sign 39">
          <a:extLst>
            <a:ext uri="{FF2B5EF4-FFF2-40B4-BE49-F238E27FC236}">
              <a16:creationId xmlns:a16="http://schemas.microsoft.com/office/drawing/2014/main" id="{F61AB847-9D1C-45CD-9B64-A0947FC3643E}"/>
            </a:ext>
          </a:extLst>
        </xdr:cNvPr>
        <xdr:cNvSpPr/>
      </xdr:nvSpPr>
      <xdr:spPr>
        <a:xfrm>
          <a:off x="7820025" y="13696950"/>
          <a:ext cx="504825" cy="41910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161472</xdr:colOff>
      <xdr:row>77</xdr:row>
      <xdr:rowOff>57149</xdr:rowOff>
    </xdr:from>
    <xdr:to>
      <xdr:col>9</xdr:col>
      <xdr:colOff>523877</xdr:colOff>
      <xdr:row>79</xdr:row>
      <xdr:rowOff>42921</xdr:rowOff>
    </xdr:to>
    <xdr:pic>
      <xdr:nvPicPr>
        <xdr:cNvPr id="41" name="Picture 40">
          <a:extLst>
            <a:ext uri="{FF2B5EF4-FFF2-40B4-BE49-F238E27FC236}">
              <a16:creationId xmlns:a16="http://schemas.microsoft.com/office/drawing/2014/main" id="{0BE81029-5948-4276-ACF8-BB631CA3A916}"/>
            </a:ext>
          </a:extLst>
        </xdr:cNvPr>
        <xdr:cNvPicPr>
          <a:picLocks noChangeAspect="1"/>
        </xdr:cNvPicPr>
      </xdr:nvPicPr>
      <xdr:blipFill>
        <a:blip xmlns:r="http://schemas.openxmlformats.org/officeDocument/2006/relationships" r:embed="rId2"/>
        <a:stretch>
          <a:fillRect/>
        </a:stretch>
      </xdr:blipFill>
      <xdr:spPr>
        <a:xfrm>
          <a:off x="7876722" y="14220824"/>
          <a:ext cx="362405" cy="366772"/>
        </a:xfrm>
        <a:prstGeom prst="rect">
          <a:avLst/>
        </a:prstGeom>
      </xdr:spPr>
    </xdr:pic>
    <xdr:clientData/>
  </xdr:twoCellAnchor>
  <xdr:twoCellAnchor>
    <xdr:from>
      <xdr:col>15</xdr:col>
      <xdr:colOff>142875</xdr:colOff>
      <xdr:row>84</xdr:row>
      <xdr:rowOff>114300</xdr:rowOff>
    </xdr:from>
    <xdr:to>
      <xdr:col>15</xdr:col>
      <xdr:colOff>647700</xdr:colOff>
      <xdr:row>86</xdr:row>
      <xdr:rowOff>152400</xdr:rowOff>
    </xdr:to>
    <xdr:sp macro="" textlink="">
      <xdr:nvSpPr>
        <xdr:cNvPr id="42" name="Plus Sign 41">
          <a:extLst>
            <a:ext uri="{FF2B5EF4-FFF2-40B4-BE49-F238E27FC236}">
              <a16:creationId xmlns:a16="http://schemas.microsoft.com/office/drawing/2014/main" id="{F0D50A92-1307-4FC5-8E90-ADA584966D1C}"/>
            </a:ext>
          </a:extLst>
        </xdr:cNvPr>
        <xdr:cNvSpPr/>
      </xdr:nvSpPr>
      <xdr:spPr>
        <a:xfrm>
          <a:off x="12553950" y="15611475"/>
          <a:ext cx="504825" cy="41910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199572</xdr:colOff>
      <xdr:row>87</xdr:row>
      <xdr:rowOff>66674</xdr:rowOff>
    </xdr:from>
    <xdr:to>
      <xdr:col>15</xdr:col>
      <xdr:colOff>561977</xdr:colOff>
      <xdr:row>89</xdr:row>
      <xdr:rowOff>52446</xdr:rowOff>
    </xdr:to>
    <xdr:pic>
      <xdr:nvPicPr>
        <xdr:cNvPr id="43" name="Picture 42">
          <a:extLst>
            <a:ext uri="{FF2B5EF4-FFF2-40B4-BE49-F238E27FC236}">
              <a16:creationId xmlns:a16="http://schemas.microsoft.com/office/drawing/2014/main" id="{5DC43B1E-4858-4132-9425-B6681822DF3F}"/>
            </a:ext>
          </a:extLst>
        </xdr:cNvPr>
        <xdr:cNvPicPr>
          <a:picLocks noChangeAspect="1"/>
        </xdr:cNvPicPr>
      </xdr:nvPicPr>
      <xdr:blipFill>
        <a:blip xmlns:r="http://schemas.openxmlformats.org/officeDocument/2006/relationships" r:embed="rId2"/>
        <a:stretch>
          <a:fillRect/>
        </a:stretch>
      </xdr:blipFill>
      <xdr:spPr>
        <a:xfrm>
          <a:off x="12610647" y="16135349"/>
          <a:ext cx="362405" cy="366772"/>
        </a:xfrm>
        <a:prstGeom prst="rect">
          <a:avLst/>
        </a:prstGeom>
      </xdr:spPr>
    </xdr:pic>
    <xdr:clientData/>
  </xdr:twoCellAnchor>
  <xdr:twoCellAnchor>
    <xdr:from>
      <xdr:col>21</xdr:col>
      <xdr:colOff>133350</xdr:colOff>
      <xdr:row>94</xdr:row>
      <xdr:rowOff>104775</xdr:rowOff>
    </xdr:from>
    <xdr:to>
      <xdr:col>21</xdr:col>
      <xdr:colOff>638175</xdr:colOff>
      <xdr:row>96</xdr:row>
      <xdr:rowOff>142875</xdr:rowOff>
    </xdr:to>
    <xdr:sp macro="" textlink="">
      <xdr:nvSpPr>
        <xdr:cNvPr id="44" name="Plus Sign 43">
          <a:extLst>
            <a:ext uri="{FF2B5EF4-FFF2-40B4-BE49-F238E27FC236}">
              <a16:creationId xmlns:a16="http://schemas.microsoft.com/office/drawing/2014/main" id="{30E7748D-0931-456B-B1B8-9AFFCAF420E4}"/>
            </a:ext>
          </a:extLst>
        </xdr:cNvPr>
        <xdr:cNvSpPr/>
      </xdr:nvSpPr>
      <xdr:spPr>
        <a:xfrm>
          <a:off x="16697325" y="17506950"/>
          <a:ext cx="504825" cy="41910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21</xdr:col>
      <xdr:colOff>190047</xdr:colOff>
      <xdr:row>97</xdr:row>
      <xdr:rowOff>57149</xdr:rowOff>
    </xdr:from>
    <xdr:to>
      <xdr:col>21</xdr:col>
      <xdr:colOff>552452</xdr:colOff>
      <xdr:row>99</xdr:row>
      <xdr:rowOff>42921</xdr:rowOff>
    </xdr:to>
    <xdr:pic>
      <xdr:nvPicPr>
        <xdr:cNvPr id="45" name="Picture 44">
          <a:extLst>
            <a:ext uri="{FF2B5EF4-FFF2-40B4-BE49-F238E27FC236}">
              <a16:creationId xmlns:a16="http://schemas.microsoft.com/office/drawing/2014/main" id="{42A34FC9-2A0F-4C82-AD5F-542514B824CC}"/>
            </a:ext>
          </a:extLst>
        </xdr:cNvPr>
        <xdr:cNvPicPr>
          <a:picLocks noChangeAspect="1"/>
        </xdr:cNvPicPr>
      </xdr:nvPicPr>
      <xdr:blipFill>
        <a:blip xmlns:r="http://schemas.openxmlformats.org/officeDocument/2006/relationships" r:embed="rId2"/>
        <a:stretch>
          <a:fillRect/>
        </a:stretch>
      </xdr:blipFill>
      <xdr:spPr>
        <a:xfrm>
          <a:off x="16754022" y="18030824"/>
          <a:ext cx="362405" cy="366772"/>
        </a:xfrm>
        <a:prstGeom prst="rect">
          <a:avLst/>
        </a:prstGeom>
      </xdr:spPr>
    </xdr:pic>
    <xdr:clientData/>
  </xdr:twoCellAnchor>
  <xdr:twoCellAnchor>
    <xdr:from>
      <xdr:col>14</xdr:col>
      <xdr:colOff>152400</xdr:colOff>
      <xdr:row>103</xdr:row>
      <xdr:rowOff>123825</xdr:rowOff>
    </xdr:from>
    <xdr:to>
      <xdr:col>14</xdr:col>
      <xdr:colOff>657225</xdr:colOff>
      <xdr:row>105</xdr:row>
      <xdr:rowOff>161925</xdr:rowOff>
    </xdr:to>
    <xdr:sp macro="" textlink="">
      <xdr:nvSpPr>
        <xdr:cNvPr id="46" name="Plus Sign 45">
          <a:extLst>
            <a:ext uri="{FF2B5EF4-FFF2-40B4-BE49-F238E27FC236}">
              <a16:creationId xmlns:a16="http://schemas.microsoft.com/office/drawing/2014/main" id="{B0A1BF10-4962-4191-B645-52D34426EB26}"/>
            </a:ext>
          </a:extLst>
        </xdr:cNvPr>
        <xdr:cNvSpPr/>
      </xdr:nvSpPr>
      <xdr:spPr>
        <a:xfrm>
          <a:off x="11734800" y="19240500"/>
          <a:ext cx="504825" cy="41910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209097</xdr:colOff>
      <xdr:row>106</xdr:row>
      <xdr:rowOff>76199</xdr:rowOff>
    </xdr:from>
    <xdr:to>
      <xdr:col>14</xdr:col>
      <xdr:colOff>571502</xdr:colOff>
      <xdr:row>108</xdr:row>
      <xdr:rowOff>61971</xdr:rowOff>
    </xdr:to>
    <xdr:pic>
      <xdr:nvPicPr>
        <xdr:cNvPr id="47" name="Picture 46">
          <a:extLst>
            <a:ext uri="{FF2B5EF4-FFF2-40B4-BE49-F238E27FC236}">
              <a16:creationId xmlns:a16="http://schemas.microsoft.com/office/drawing/2014/main" id="{37A2B561-F07B-45B9-8A22-DF1694D99A1A}"/>
            </a:ext>
          </a:extLst>
        </xdr:cNvPr>
        <xdr:cNvPicPr>
          <a:picLocks noChangeAspect="1"/>
        </xdr:cNvPicPr>
      </xdr:nvPicPr>
      <xdr:blipFill>
        <a:blip xmlns:r="http://schemas.openxmlformats.org/officeDocument/2006/relationships" r:embed="rId2"/>
        <a:stretch>
          <a:fillRect/>
        </a:stretch>
      </xdr:blipFill>
      <xdr:spPr>
        <a:xfrm>
          <a:off x="11791497" y="19764374"/>
          <a:ext cx="362405" cy="366772"/>
        </a:xfrm>
        <a:prstGeom prst="rect">
          <a:avLst/>
        </a:prstGeom>
      </xdr:spPr>
    </xdr:pic>
    <xdr:clientData/>
  </xdr:twoCellAnchor>
  <xdr:twoCellAnchor>
    <xdr:from>
      <xdr:col>7</xdr:col>
      <xdr:colOff>114300</xdr:colOff>
      <xdr:row>112</xdr:row>
      <xdr:rowOff>142875</xdr:rowOff>
    </xdr:from>
    <xdr:to>
      <xdr:col>7</xdr:col>
      <xdr:colOff>619125</xdr:colOff>
      <xdr:row>114</xdr:row>
      <xdr:rowOff>180975</xdr:rowOff>
    </xdr:to>
    <xdr:sp macro="" textlink="">
      <xdr:nvSpPr>
        <xdr:cNvPr id="48" name="Plus Sign 47">
          <a:extLst>
            <a:ext uri="{FF2B5EF4-FFF2-40B4-BE49-F238E27FC236}">
              <a16:creationId xmlns:a16="http://schemas.microsoft.com/office/drawing/2014/main" id="{EE185EA1-1D17-4106-9B82-9F249F4ABF42}"/>
            </a:ext>
          </a:extLst>
        </xdr:cNvPr>
        <xdr:cNvSpPr/>
      </xdr:nvSpPr>
      <xdr:spPr>
        <a:xfrm>
          <a:off x="6267450" y="20974050"/>
          <a:ext cx="504825" cy="41910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170997</xdr:colOff>
      <xdr:row>115</xdr:row>
      <xdr:rowOff>95249</xdr:rowOff>
    </xdr:from>
    <xdr:to>
      <xdr:col>7</xdr:col>
      <xdr:colOff>533402</xdr:colOff>
      <xdr:row>117</xdr:row>
      <xdr:rowOff>81021</xdr:rowOff>
    </xdr:to>
    <xdr:pic>
      <xdr:nvPicPr>
        <xdr:cNvPr id="49" name="Picture 48">
          <a:extLst>
            <a:ext uri="{FF2B5EF4-FFF2-40B4-BE49-F238E27FC236}">
              <a16:creationId xmlns:a16="http://schemas.microsoft.com/office/drawing/2014/main" id="{65177DB6-4A4A-4ED1-B1E0-8B61B1968F70}"/>
            </a:ext>
          </a:extLst>
        </xdr:cNvPr>
        <xdr:cNvPicPr>
          <a:picLocks noChangeAspect="1"/>
        </xdr:cNvPicPr>
      </xdr:nvPicPr>
      <xdr:blipFill>
        <a:blip xmlns:r="http://schemas.openxmlformats.org/officeDocument/2006/relationships" r:embed="rId2"/>
        <a:stretch>
          <a:fillRect/>
        </a:stretch>
      </xdr:blipFill>
      <xdr:spPr>
        <a:xfrm>
          <a:off x="6324147" y="21497924"/>
          <a:ext cx="362405" cy="366772"/>
        </a:xfrm>
        <a:prstGeom prst="rect">
          <a:avLst/>
        </a:prstGeom>
      </xdr:spPr>
    </xdr:pic>
    <xdr:clientData/>
  </xdr:twoCellAnchor>
  <xdr:twoCellAnchor>
    <xdr:from>
      <xdr:col>18</xdr:col>
      <xdr:colOff>142875</xdr:colOff>
      <xdr:row>121</xdr:row>
      <xdr:rowOff>104775</xdr:rowOff>
    </xdr:from>
    <xdr:to>
      <xdr:col>18</xdr:col>
      <xdr:colOff>647700</xdr:colOff>
      <xdr:row>123</xdr:row>
      <xdr:rowOff>142875</xdr:rowOff>
    </xdr:to>
    <xdr:sp macro="" textlink="">
      <xdr:nvSpPr>
        <xdr:cNvPr id="50" name="Plus Sign 49">
          <a:extLst>
            <a:ext uri="{FF2B5EF4-FFF2-40B4-BE49-F238E27FC236}">
              <a16:creationId xmlns:a16="http://schemas.microsoft.com/office/drawing/2014/main" id="{71C6109F-398D-492E-8564-F632102907C9}"/>
            </a:ext>
          </a:extLst>
        </xdr:cNvPr>
        <xdr:cNvSpPr/>
      </xdr:nvSpPr>
      <xdr:spPr>
        <a:xfrm>
          <a:off x="14773275" y="22650450"/>
          <a:ext cx="504825" cy="41910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199572</xdr:colOff>
      <xdr:row>124</xdr:row>
      <xdr:rowOff>57149</xdr:rowOff>
    </xdr:from>
    <xdr:to>
      <xdr:col>18</xdr:col>
      <xdr:colOff>561977</xdr:colOff>
      <xdr:row>126</xdr:row>
      <xdr:rowOff>42921</xdr:rowOff>
    </xdr:to>
    <xdr:pic>
      <xdr:nvPicPr>
        <xdr:cNvPr id="51" name="Picture 50">
          <a:extLst>
            <a:ext uri="{FF2B5EF4-FFF2-40B4-BE49-F238E27FC236}">
              <a16:creationId xmlns:a16="http://schemas.microsoft.com/office/drawing/2014/main" id="{CF1FBEBF-BDF1-4147-BE6D-1A0E67A9CFF2}"/>
            </a:ext>
          </a:extLst>
        </xdr:cNvPr>
        <xdr:cNvPicPr>
          <a:picLocks noChangeAspect="1"/>
        </xdr:cNvPicPr>
      </xdr:nvPicPr>
      <xdr:blipFill>
        <a:blip xmlns:r="http://schemas.openxmlformats.org/officeDocument/2006/relationships" r:embed="rId2"/>
        <a:stretch>
          <a:fillRect/>
        </a:stretch>
      </xdr:blipFill>
      <xdr:spPr>
        <a:xfrm>
          <a:off x="14829972" y="23174324"/>
          <a:ext cx="362405" cy="366772"/>
        </a:xfrm>
        <a:prstGeom prst="rect">
          <a:avLst/>
        </a:prstGeom>
      </xdr:spPr>
    </xdr:pic>
    <xdr:clientData/>
  </xdr:twoCellAnchor>
  <xdr:twoCellAnchor editAs="oneCell">
    <xdr:from>
      <xdr:col>13</xdr:col>
      <xdr:colOff>505622</xdr:colOff>
      <xdr:row>47</xdr:row>
      <xdr:rowOff>17331</xdr:rowOff>
    </xdr:from>
    <xdr:to>
      <xdr:col>13</xdr:col>
      <xdr:colOff>714375</xdr:colOff>
      <xdr:row>48</xdr:row>
      <xdr:rowOff>38100</xdr:rowOff>
    </xdr:to>
    <xdr:pic>
      <xdr:nvPicPr>
        <xdr:cNvPr id="52" name="Picture 51">
          <a:extLst>
            <a:ext uri="{FF2B5EF4-FFF2-40B4-BE49-F238E27FC236}">
              <a16:creationId xmlns:a16="http://schemas.microsoft.com/office/drawing/2014/main" id="{83775121-7C1E-4B0E-8265-1FC51DF07CCD}"/>
            </a:ext>
          </a:extLst>
        </xdr:cNvPr>
        <xdr:cNvPicPr>
          <a:picLocks noChangeAspect="1"/>
        </xdr:cNvPicPr>
      </xdr:nvPicPr>
      <xdr:blipFill>
        <a:blip xmlns:r="http://schemas.openxmlformats.org/officeDocument/2006/relationships" r:embed="rId2"/>
        <a:stretch>
          <a:fillRect/>
        </a:stretch>
      </xdr:blipFill>
      <xdr:spPr>
        <a:xfrm>
          <a:off x="11345072" y="8466006"/>
          <a:ext cx="208753" cy="211269"/>
        </a:xfrm>
        <a:prstGeom prst="rect">
          <a:avLst/>
        </a:prstGeom>
      </xdr:spPr>
    </xdr:pic>
    <xdr:clientData/>
  </xdr:twoCellAnchor>
  <xdr:twoCellAnchor>
    <xdr:from>
      <xdr:col>17</xdr:col>
      <xdr:colOff>381000</xdr:colOff>
      <xdr:row>58</xdr:row>
      <xdr:rowOff>161925</xdr:rowOff>
    </xdr:from>
    <xdr:to>
      <xdr:col>18</xdr:col>
      <xdr:colOff>438150</xdr:colOff>
      <xdr:row>60</xdr:row>
      <xdr:rowOff>19050</xdr:rowOff>
    </xdr:to>
    <xdr:sp macro="" textlink="">
      <xdr:nvSpPr>
        <xdr:cNvPr id="53" name="Rectangle: Rounded Corners 52">
          <a:extLst>
            <a:ext uri="{FF2B5EF4-FFF2-40B4-BE49-F238E27FC236}">
              <a16:creationId xmlns:a16="http://schemas.microsoft.com/office/drawing/2014/main" id="{45223AE4-396D-7D86-5975-3C446394787A}"/>
            </a:ext>
          </a:extLst>
        </xdr:cNvPr>
        <xdr:cNvSpPr/>
      </xdr:nvSpPr>
      <xdr:spPr>
        <a:xfrm>
          <a:off x="14268450" y="10706100"/>
          <a:ext cx="800100"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Hủy</a:t>
          </a:r>
          <a:r>
            <a:rPr lang="vi-VN" sz="1100" baseline="0"/>
            <a:t> bỏ</a:t>
          </a:r>
          <a:endParaRPr lang="en-US" sz="1100"/>
        </a:p>
      </xdr:txBody>
    </xdr:sp>
    <xdr:clientData/>
  </xdr:twoCellAnchor>
  <xdr:twoCellAnchor>
    <xdr:from>
      <xdr:col>19</xdr:col>
      <xdr:colOff>161925</xdr:colOff>
      <xdr:row>58</xdr:row>
      <xdr:rowOff>171450</xdr:rowOff>
    </xdr:from>
    <xdr:to>
      <xdr:col>21</xdr:col>
      <xdr:colOff>19050</xdr:colOff>
      <xdr:row>60</xdr:row>
      <xdr:rowOff>28575</xdr:rowOff>
    </xdr:to>
    <xdr:sp macro="" textlink="">
      <xdr:nvSpPr>
        <xdr:cNvPr id="56" name="Rectangle: Rounded Corners 55">
          <a:extLst>
            <a:ext uri="{FF2B5EF4-FFF2-40B4-BE49-F238E27FC236}">
              <a16:creationId xmlns:a16="http://schemas.microsoft.com/office/drawing/2014/main" id="{E9DB85C5-A795-4B7D-9305-147E14E0D8EB}"/>
            </a:ext>
          </a:extLst>
        </xdr:cNvPr>
        <xdr:cNvSpPr/>
      </xdr:nvSpPr>
      <xdr:spPr>
        <a:xfrm>
          <a:off x="15506700" y="10715625"/>
          <a:ext cx="1076325"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Lưu</a:t>
          </a:r>
          <a:r>
            <a:rPr lang="vi-VN" sz="1100" baseline="0"/>
            <a:t> thay đổi</a:t>
          </a:r>
          <a:endParaRPr lang="en-US" sz="1100"/>
        </a:p>
      </xdr:txBody>
    </xdr:sp>
    <xdr:clientData/>
  </xdr:twoCellAnchor>
  <xdr:twoCellAnchor>
    <xdr:from>
      <xdr:col>1</xdr:col>
      <xdr:colOff>276225</xdr:colOff>
      <xdr:row>42</xdr:row>
      <xdr:rowOff>133350</xdr:rowOff>
    </xdr:from>
    <xdr:to>
      <xdr:col>2</xdr:col>
      <xdr:colOff>257175</xdr:colOff>
      <xdr:row>44</xdr:row>
      <xdr:rowOff>104775</xdr:rowOff>
    </xdr:to>
    <xdr:sp macro="" textlink="">
      <xdr:nvSpPr>
        <xdr:cNvPr id="57" name="TextBox 56">
          <a:extLst>
            <a:ext uri="{FF2B5EF4-FFF2-40B4-BE49-F238E27FC236}">
              <a16:creationId xmlns:a16="http://schemas.microsoft.com/office/drawing/2014/main" id="{D21A02F5-5BB5-ED40-B6AC-45B4AF985CCF}"/>
            </a:ext>
          </a:extLst>
        </xdr:cNvPr>
        <xdr:cNvSpPr txBox="1"/>
      </xdr:nvSpPr>
      <xdr:spPr>
        <a:xfrm>
          <a:off x="885825" y="8210550"/>
          <a:ext cx="158115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Tổng</a:t>
          </a:r>
          <a:r>
            <a:rPr lang="vi-VN" sz="1100" baseline="0"/>
            <a:t> số task: </a:t>
          </a:r>
          <a:endParaRPr lang="en-US" sz="1100"/>
        </a:p>
      </xdr:txBody>
    </xdr:sp>
    <xdr:clientData/>
  </xdr:twoCellAnchor>
  <xdr:twoCellAnchor>
    <xdr:from>
      <xdr:col>2</xdr:col>
      <xdr:colOff>400050</xdr:colOff>
      <xdr:row>42</xdr:row>
      <xdr:rowOff>123825</xdr:rowOff>
    </xdr:from>
    <xdr:to>
      <xdr:col>4</xdr:col>
      <xdr:colOff>419100</xdr:colOff>
      <xdr:row>44</xdr:row>
      <xdr:rowOff>95250</xdr:rowOff>
    </xdr:to>
    <xdr:sp macro="" textlink="">
      <xdr:nvSpPr>
        <xdr:cNvPr id="58" name="TextBox 57">
          <a:extLst>
            <a:ext uri="{FF2B5EF4-FFF2-40B4-BE49-F238E27FC236}">
              <a16:creationId xmlns:a16="http://schemas.microsoft.com/office/drawing/2014/main" id="{F006BBEA-48A6-45B5-B0F7-69737B2B5A85}"/>
            </a:ext>
          </a:extLst>
        </xdr:cNvPr>
        <xdr:cNvSpPr txBox="1"/>
      </xdr:nvSpPr>
      <xdr:spPr>
        <a:xfrm>
          <a:off x="2609850" y="8201025"/>
          <a:ext cx="158115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aseline="0"/>
            <a:t>Daily task: </a:t>
          </a:r>
          <a:endParaRPr lang="en-US" sz="1100"/>
        </a:p>
      </xdr:txBody>
    </xdr:sp>
    <xdr:clientData/>
  </xdr:twoCellAnchor>
  <xdr:twoCellAnchor>
    <xdr:from>
      <xdr:col>4</xdr:col>
      <xdr:colOff>314325</xdr:colOff>
      <xdr:row>42</xdr:row>
      <xdr:rowOff>142875</xdr:rowOff>
    </xdr:from>
    <xdr:to>
      <xdr:col>6</xdr:col>
      <xdr:colOff>333375</xdr:colOff>
      <xdr:row>44</xdr:row>
      <xdr:rowOff>114300</xdr:rowOff>
    </xdr:to>
    <xdr:sp macro="" textlink="">
      <xdr:nvSpPr>
        <xdr:cNvPr id="59" name="TextBox 58">
          <a:extLst>
            <a:ext uri="{FF2B5EF4-FFF2-40B4-BE49-F238E27FC236}">
              <a16:creationId xmlns:a16="http://schemas.microsoft.com/office/drawing/2014/main" id="{60B7F206-B33D-4BB7-994D-170AD276526F}"/>
            </a:ext>
          </a:extLst>
        </xdr:cNvPr>
        <xdr:cNvSpPr txBox="1"/>
      </xdr:nvSpPr>
      <xdr:spPr>
        <a:xfrm>
          <a:off x="4086225" y="8220075"/>
          <a:ext cx="158115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aseline="0"/>
            <a:t>Weekly : </a:t>
          </a:r>
          <a:endParaRPr lang="en-US" sz="1100"/>
        </a:p>
      </xdr:txBody>
    </xdr:sp>
    <xdr:clientData/>
  </xdr:twoCellAnchor>
  <xdr:twoCellAnchor>
    <xdr:from>
      <xdr:col>6</xdr:col>
      <xdr:colOff>276225</xdr:colOff>
      <xdr:row>42</xdr:row>
      <xdr:rowOff>133350</xdr:rowOff>
    </xdr:from>
    <xdr:to>
      <xdr:col>8</xdr:col>
      <xdr:colOff>295275</xdr:colOff>
      <xdr:row>44</xdr:row>
      <xdr:rowOff>104775</xdr:rowOff>
    </xdr:to>
    <xdr:sp macro="" textlink="">
      <xdr:nvSpPr>
        <xdr:cNvPr id="60" name="TextBox 59">
          <a:extLst>
            <a:ext uri="{FF2B5EF4-FFF2-40B4-BE49-F238E27FC236}">
              <a16:creationId xmlns:a16="http://schemas.microsoft.com/office/drawing/2014/main" id="{E13426D3-AEE7-4CBC-9B6B-54CEF0859916}"/>
            </a:ext>
          </a:extLst>
        </xdr:cNvPr>
        <xdr:cNvSpPr txBox="1"/>
      </xdr:nvSpPr>
      <xdr:spPr>
        <a:xfrm>
          <a:off x="5610225" y="8210550"/>
          <a:ext cx="158115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aseline="0"/>
            <a:t>Monthly : </a:t>
          </a:r>
          <a:endParaRPr lang="en-US" sz="1100"/>
        </a:p>
      </xdr:txBody>
    </xdr:sp>
    <xdr:clientData/>
  </xdr:twoCellAnchor>
  <xdr:twoCellAnchor>
    <xdr:from>
      <xdr:col>8</xdr:col>
      <xdr:colOff>314325</xdr:colOff>
      <xdr:row>42</xdr:row>
      <xdr:rowOff>142875</xdr:rowOff>
    </xdr:from>
    <xdr:to>
      <xdr:col>10</xdr:col>
      <xdr:colOff>333375</xdr:colOff>
      <xdr:row>44</xdr:row>
      <xdr:rowOff>114300</xdr:rowOff>
    </xdr:to>
    <xdr:sp macro="" textlink="">
      <xdr:nvSpPr>
        <xdr:cNvPr id="61" name="TextBox 60">
          <a:extLst>
            <a:ext uri="{FF2B5EF4-FFF2-40B4-BE49-F238E27FC236}">
              <a16:creationId xmlns:a16="http://schemas.microsoft.com/office/drawing/2014/main" id="{DB1C03AF-66B7-4883-9648-85227EA69825}"/>
            </a:ext>
          </a:extLst>
        </xdr:cNvPr>
        <xdr:cNvSpPr txBox="1"/>
      </xdr:nvSpPr>
      <xdr:spPr>
        <a:xfrm>
          <a:off x="7210425" y="8220075"/>
          <a:ext cx="158115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aseline="0"/>
            <a:t>Yearly : </a:t>
          </a:r>
          <a:endParaRPr lang="en-US" sz="1100"/>
        </a:p>
      </xdr:txBody>
    </xdr:sp>
    <xdr:clientData/>
  </xdr:twoCellAnchor>
  <xdr:twoCellAnchor>
    <xdr:from>
      <xdr:col>10</xdr:col>
      <xdr:colOff>352425</xdr:colOff>
      <xdr:row>42</xdr:row>
      <xdr:rowOff>152400</xdr:rowOff>
    </xdr:from>
    <xdr:to>
      <xdr:col>12</xdr:col>
      <xdr:colOff>371475</xdr:colOff>
      <xdr:row>44</xdr:row>
      <xdr:rowOff>123825</xdr:rowOff>
    </xdr:to>
    <xdr:sp macro="" textlink="">
      <xdr:nvSpPr>
        <xdr:cNvPr id="62" name="TextBox 61">
          <a:extLst>
            <a:ext uri="{FF2B5EF4-FFF2-40B4-BE49-F238E27FC236}">
              <a16:creationId xmlns:a16="http://schemas.microsoft.com/office/drawing/2014/main" id="{4EE6BCC8-0E94-463B-BB22-7B688AB130F6}"/>
            </a:ext>
          </a:extLst>
        </xdr:cNvPr>
        <xdr:cNvSpPr txBox="1"/>
      </xdr:nvSpPr>
      <xdr:spPr>
        <a:xfrm>
          <a:off x="8810625" y="8229600"/>
          <a:ext cx="158115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baseline="0"/>
            <a:t>Khác : </a:t>
          </a:r>
          <a:endParaRPr lang="en-US" sz="1100"/>
        </a:p>
      </xdr:txBody>
    </xdr:sp>
    <xdr:clientData/>
  </xdr:twoCellAnchor>
  <xdr:twoCellAnchor editAs="oneCell">
    <xdr:from>
      <xdr:col>5</xdr:col>
      <xdr:colOff>0</xdr:colOff>
      <xdr:row>0</xdr:row>
      <xdr:rowOff>0</xdr:rowOff>
    </xdr:from>
    <xdr:to>
      <xdr:col>5</xdr:col>
      <xdr:colOff>457199</xdr:colOff>
      <xdr:row>2</xdr:row>
      <xdr:rowOff>76199</xdr:rowOff>
    </xdr:to>
    <xdr:pic>
      <xdr:nvPicPr>
        <xdr:cNvPr id="3" name="Graphic 2" descr="Barn with solid fill">
          <a:hlinkClick xmlns:r="http://schemas.openxmlformats.org/officeDocument/2006/relationships" r:id="rId3"/>
          <a:extLst>
            <a:ext uri="{FF2B5EF4-FFF2-40B4-BE49-F238E27FC236}">
              <a16:creationId xmlns:a16="http://schemas.microsoft.com/office/drawing/2014/main" id="{463B63B9-ED83-4571-A96A-44B061E7560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591050" y="0"/>
          <a:ext cx="457199" cy="4571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457199</xdr:colOff>
      <xdr:row>2</xdr:row>
      <xdr:rowOff>76199</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366C79EC-4085-4020-BDA3-309E221DBF5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457199" cy="45719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14</xdr:col>
      <xdr:colOff>295275</xdr:colOff>
      <xdr:row>12</xdr:row>
      <xdr:rowOff>190500</xdr:rowOff>
    </xdr:from>
    <xdr:to>
      <xdr:col>20</xdr:col>
      <xdr:colOff>228600</xdr:colOff>
      <xdr:row>20</xdr:row>
      <xdr:rowOff>248126</xdr:rowOff>
    </xdr:to>
    <xdr:pic>
      <xdr:nvPicPr>
        <xdr:cNvPr id="5" name="Picture 2">
          <a:extLst>
            <a:ext uri="{FF2B5EF4-FFF2-40B4-BE49-F238E27FC236}">
              <a16:creationId xmlns:a16="http://schemas.microsoft.com/office/drawing/2014/main" id="{F4471A99-87B6-9B83-3321-D5370B923387}"/>
            </a:ext>
          </a:extLst>
        </xdr:cNvPr>
        <xdr:cNvPicPr>
          <a:picLocks noChangeAspect="1"/>
        </xdr:cNvPicPr>
      </xdr:nvPicPr>
      <xdr:blipFill>
        <a:blip xmlns:r="http://schemas.openxmlformats.org/officeDocument/2006/relationships" r:embed="rId1"/>
        <a:stretch>
          <a:fillRect/>
        </a:stretch>
      </xdr:blipFill>
      <xdr:spPr>
        <a:xfrm>
          <a:off x="8829675" y="2990850"/>
          <a:ext cx="3590925" cy="3410426"/>
        </a:xfrm>
        <a:prstGeom prst="rect">
          <a:avLst/>
        </a:prstGeom>
      </xdr:spPr>
    </xdr:pic>
    <xdr:clientData/>
  </xdr:twoCellAnchor>
  <xdr:twoCellAnchor editAs="oneCell">
    <xdr:from>
      <xdr:col>0</xdr:col>
      <xdr:colOff>38100</xdr:colOff>
      <xdr:row>6</xdr:row>
      <xdr:rowOff>9525</xdr:rowOff>
    </xdr:from>
    <xdr:to>
      <xdr:col>0</xdr:col>
      <xdr:colOff>495299</xdr:colOff>
      <xdr:row>8</xdr:row>
      <xdr:rowOff>85724</xdr:rowOff>
    </xdr:to>
    <xdr:pic>
      <xdr:nvPicPr>
        <xdr:cNvPr id="2" name="Graphic 1" descr="Barn with solid fill">
          <a:hlinkClick xmlns:r="http://schemas.openxmlformats.org/officeDocument/2006/relationships" r:id="rId2"/>
          <a:extLst>
            <a:ext uri="{FF2B5EF4-FFF2-40B4-BE49-F238E27FC236}">
              <a16:creationId xmlns:a16="http://schemas.microsoft.com/office/drawing/2014/main" id="{FB18FFAF-5367-48E5-A258-B87E54CC33D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100" y="1666875"/>
          <a:ext cx="457199" cy="45719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15</xdr:col>
      <xdr:colOff>514350</xdr:colOff>
      <xdr:row>0</xdr:row>
      <xdr:rowOff>142875</xdr:rowOff>
    </xdr:from>
    <xdr:to>
      <xdr:col>18</xdr:col>
      <xdr:colOff>523875</xdr:colOff>
      <xdr:row>18</xdr:row>
      <xdr:rowOff>57150</xdr:rowOff>
    </xdr:to>
    <xdr:pic>
      <xdr:nvPicPr>
        <xdr:cNvPr id="2" name="Ảnh 1">
          <a:extLst>
            <a:ext uri="{FF2B5EF4-FFF2-40B4-BE49-F238E27FC236}">
              <a16:creationId xmlns:a16="http://schemas.microsoft.com/office/drawing/2014/main" id="{AB4C25CC-FBF9-8292-0EE3-77EE5657432E}"/>
            </a:ext>
          </a:extLst>
        </xdr:cNvPr>
        <xdr:cNvPicPr>
          <a:picLocks noChangeAspect="1"/>
        </xdr:cNvPicPr>
      </xdr:nvPicPr>
      <xdr:blipFill>
        <a:blip xmlns:r="http://schemas.openxmlformats.org/officeDocument/2006/relationships" r:embed="rId1"/>
        <a:stretch>
          <a:fillRect/>
        </a:stretch>
      </xdr:blipFill>
      <xdr:spPr>
        <a:xfrm>
          <a:off x="9725025" y="142875"/>
          <a:ext cx="1838325" cy="3343275"/>
        </a:xfrm>
        <a:prstGeom prst="rect">
          <a:avLst/>
        </a:prstGeom>
      </xdr:spPr>
    </xdr:pic>
    <xdr:clientData/>
  </xdr:twoCellAnchor>
  <xdr:twoCellAnchor editAs="oneCell">
    <xdr:from>
      <xdr:col>6</xdr:col>
      <xdr:colOff>104775</xdr:colOff>
      <xdr:row>5</xdr:row>
      <xdr:rowOff>0</xdr:rowOff>
    </xdr:from>
    <xdr:to>
      <xdr:col>11</xdr:col>
      <xdr:colOff>409575</xdr:colOff>
      <xdr:row>9</xdr:row>
      <xdr:rowOff>9525</xdr:rowOff>
    </xdr:to>
    <xdr:pic>
      <xdr:nvPicPr>
        <xdr:cNvPr id="3" name="Ảnh 2">
          <a:extLst>
            <a:ext uri="{FF2B5EF4-FFF2-40B4-BE49-F238E27FC236}">
              <a16:creationId xmlns:a16="http://schemas.microsoft.com/office/drawing/2014/main" id="{46120A88-1CCB-26FA-2EC5-58C40D9D32F1}"/>
            </a:ext>
            <a:ext uri="{147F2762-F138-4A5C-976F-8EAC2B608ADB}">
              <a16:predDERef xmlns:a16="http://schemas.microsoft.com/office/drawing/2014/main" pred="{AB4C25CC-FBF9-8292-0EE3-77EE5657432E}"/>
            </a:ext>
          </a:extLst>
        </xdr:cNvPr>
        <xdr:cNvPicPr>
          <a:picLocks noChangeAspect="1"/>
        </xdr:cNvPicPr>
      </xdr:nvPicPr>
      <xdr:blipFill>
        <a:blip xmlns:r="http://schemas.openxmlformats.org/officeDocument/2006/relationships" r:embed="rId2"/>
        <a:stretch>
          <a:fillRect/>
        </a:stretch>
      </xdr:blipFill>
      <xdr:spPr>
        <a:xfrm>
          <a:off x="3762375" y="952500"/>
          <a:ext cx="3419475" cy="771525"/>
        </a:xfrm>
        <a:prstGeom prst="rect">
          <a:avLst/>
        </a:prstGeom>
      </xdr:spPr>
    </xdr:pic>
    <xdr:clientData/>
  </xdr:twoCellAnchor>
  <xdr:twoCellAnchor>
    <xdr:from>
      <xdr:col>6</xdr:col>
      <xdr:colOff>85725</xdr:colOff>
      <xdr:row>20</xdr:row>
      <xdr:rowOff>123825</xdr:rowOff>
    </xdr:from>
    <xdr:to>
      <xdr:col>6</xdr:col>
      <xdr:colOff>600075</xdr:colOff>
      <xdr:row>25</xdr:row>
      <xdr:rowOff>123825</xdr:rowOff>
    </xdr:to>
    <xdr:sp macro="" textlink="">
      <xdr:nvSpPr>
        <xdr:cNvPr id="4" name="Hình chữ nhật 3">
          <a:extLst>
            <a:ext uri="{FF2B5EF4-FFF2-40B4-BE49-F238E27FC236}">
              <a16:creationId xmlns:a16="http://schemas.microsoft.com/office/drawing/2014/main" id="{3CA82163-1B84-9A08-528C-F27DDF06B494}"/>
            </a:ext>
            <a:ext uri="{147F2762-F138-4A5C-976F-8EAC2B608ADB}">
              <a16:predDERef xmlns:a16="http://schemas.microsoft.com/office/drawing/2014/main" pred="{46120A88-1CCB-26FA-2EC5-58C40D9D32F1}"/>
            </a:ext>
          </a:extLst>
        </xdr:cNvPr>
        <xdr:cNvSpPr/>
      </xdr:nvSpPr>
      <xdr:spPr>
        <a:xfrm>
          <a:off x="3743325" y="4057650"/>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7</xdr:col>
      <xdr:colOff>76200</xdr:colOff>
      <xdr:row>20</xdr:row>
      <xdr:rowOff>123825</xdr:rowOff>
    </xdr:from>
    <xdr:to>
      <xdr:col>7</xdr:col>
      <xdr:colOff>590550</xdr:colOff>
      <xdr:row>25</xdr:row>
      <xdr:rowOff>123825</xdr:rowOff>
    </xdr:to>
    <xdr:sp macro="" textlink="">
      <xdr:nvSpPr>
        <xdr:cNvPr id="5" name="Hình chữ nhật 4">
          <a:extLst>
            <a:ext uri="{FF2B5EF4-FFF2-40B4-BE49-F238E27FC236}">
              <a16:creationId xmlns:a16="http://schemas.microsoft.com/office/drawing/2014/main" id="{79B3632B-8799-4048-A5C8-401A4DEB2981}"/>
            </a:ext>
            <a:ext uri="{147F2762-F138-4A5C-976F-8EAC2B608ADB}">
              <a16:predDERef xmlns:a16="http://schemas.microsoft.com/office/drawing/2014/main" pred="{3CA82163-1B84-9A08-528C-F27DDF06B494}"/>
            </a:ext>
          </a:extLst>
        </xdr:cNvPr>
        <xdr:cNvSpPr/>
      </xdr:nvSpPr>
      <xdr:spPr>
        <a:xfrm>
          <a:off x="4343400" y="4057650"/>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8</xdr:col>
      <xdr:colOff>28575</xdr:colOff>
      <xdr:row>20</xdr:row>
      <xdr:rowOff>123825</xdr:rowOff>
    </xdr:from>
    <xdr:to>
      <xdr:col>8</xdr:col>
      <xdr:colOff>542925</xdr:colOff>
      <xdr:row>25</xdr:row>
      <xdr:rowOff>123825</xdr:rowOff>
    </xdr:to>
    <xdr:sp macro="" textlink="">
      <xdr:nvSpPr>
        <xdr:cNvPr id="6" name="Hình chữ nhật 5">
          <a:extLst>
            <a:ext uri="{FF2B5EF4-FFF2-40B4-BE49-F238E27FC236}">
              <a16:creationId xmlns:a16="http://schemas.microsoft.com/office/drawing/2014/main" id="{26D9B493-A24B-4B74-8B76-20FC4FD4EBF5}"/>
            </a:ext>
            <a:ext uri="{147F2762-F138-4A5C-976F-8EAC2B608ADB}">
              <a16:predDERef xmlns:a16="http://schemas.microsoft.com/office/drawing/2014/main" pred="{79B3632B-8799-4048-A5C8-401A4DEB2981}"/>
            </a:ext>
          </a:extLst>
        </xdr:cNvPr>
        <xdr:cNvSpPr/>
      </xdr:nvSpPr>
      <xdr:spPr>
        <a:xfrm>
          <a:off x="4972050" y="4057650"/>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9</xdr:col>
      <xdr:colOff>19050</xdr:colOff>
      <xdr:row>20</xdr:row>
      <xdr:rowOff>123825</xdr:rowOff>
    </xdr:from>
    <xdr:to>
      <xdr:col>9</xdr:col>
      <xdr:colOff>533400</xdr:colOff>
      <xdr:row>25</xdr:row>
      <xdr:rowOff>123825</xdr:rowOff>
    </xdr:to>
    <xdr:sp macro="" textlink="">
      <xdr:nvSpPr>
        <xdr:cNvPr id="7" name="Hình chữ nhật 6">
          <a:extLst>
            <a:ext uri="{FF2B5EF4-FFF2-40B4-BE49-F238E27FC236}">
              <a16:creationId xmlns:a16="http://schemas.microsoft.com/office/drawing/2014/main" id="{4A2690BF-0DFC-4E7E-BB97-7B94CC208760}"/>
            </a:ext>
            <a:ext uri="{147F2762-F138-4A5C-976F-8EAC2B608ADB}">
              <a16:predDERef xmlns:a16="http://schemas.microsoft.com/office/drawing/2014/main" pred="{26D9B493-A24B-4B74-8B76-20FC4FD4EBF5}"/>
            </a:ext>
          </a:extLst>
        </xdr:cNvPr>
        <xdr:cNvSpPr/>
      </xdr:nvSpPr>
      <xdr:spPr>
        <a:xfrm>
          <a:off x="5572125" y="4057650"/>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15</xdr:col>
      <xdr:colOff>104775</xdr:colOff>
      <xdr:row>20</xdr:row>
      <xdr:rowOff>133350</xdr:rowOff>
    </xdr:from>
    <xdr:to>
      <xdr:col>16</xdr:col>
      <xdr:colOff>9525</xdr:colOff>
      <xdr:row>25</xdr:row>
      <xdr:rowOff>133350</xdr:rowOff>
    </xdr:to>
    <xdr:sp macro="" textlink="">
      <xdr:nvSpPr>
        <xdr:cNvPr id="8" name="Hình chữ nhật 7">
          <a:extLst>
            <a:ext uri="{FF2B5EF4-FFF2-40B4-BE49-F238E27FC236}">
              <a16:creationId xmlns:a16="http://schemas.microsoft.com/office/drawing/2014/main" id="{4EAC5FAB-3F99-450D-ABDA-42A2E0B46515}"/>
            </a:ext>
            <a:ext uri="{147F2762-F138-4A5C-976F-8EAC2B608ADB}">
              <a16:predDERef xmlns:a16="http://schemas.microsoft.com/office/drawing/2014/main" pred="{4A2690BF-0DFC-4E7E-BB97-7B94CC208760}"/>
            </a:ext>
          </a:extLst>
        </xdr:cNvPr>
        <xdr:cNvSpPr/>
      </xdr:nvSpPr>
      <xdr:spPr>
        <a:xfrm>
          <a:off x="9315450" y="4067175"/>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14</xdr:col>
      <xdr:colOff>95250</xdr:colOff>
      <xdr:row>20</xdr:row>
      <xdr:rowOff>133350</xdr:rowOff>
    </xdr:from>
    <xdr:to>
      <xdr:col>15</xdr:col>
      <xdr:colOff>0</xdr:colOff>
      <xdr:row>25</xdr:row>
      <xdr:rowOff>133350</xdr:rowOff>
    </xdr:to>
    <xdr:sp macro="" textlink="">
      <xdr:nvSpPr>
        <xdr:cNvPr id="9" name="Hình chữ nhật 8">
          <a:extLst>
            <a:ext uri="{FF2B5EF4-FFF2-40B4-BE49-F238E27FC236}">
              <a16:creationId xmlns:a16="http://schemas.microsoft.com/office/drawing/2014/main" id="{4FBC7C38-BA4E-4134-993B-DFF5C52B44E3}"/>
            </a:ext>
            <a:ext uri="{147F2762-F138-4A5C-976F-8EAC2B608ADB}">
              <a16:predDERef xmlns:a16="http://schemas.microsoft.com/office/drawing/2014/main" pred="{4EAC5FAB-3F99-450D-ABDA-42A2E0B46515}"/>
            </a:ext>
          </a:extLst>
        </xdr:cNvPr>
        <xdr:cNvSpPr/>
      </xdr:nvSpPr>
      <xdr:spPr>
        <a:xfrm>
          <a:off x="8696325" y="4067175"/>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16</xdr:col>
      <xdr:colOff>76200</xdr:colOff>
      <xdr:row>20</xdr:row>
      <xdr:rowOff>123825</xdr:rowOff>
    </xdr:from>
    <xdr:to>
      <xdr:col>16</xdr:col>
      <xdr:colOff>590550</xdr:colOff>
      <xdr:row>25</xdr:row>
      <xdr:rowOff>123825</xdr:rowOff>
    </xdr:to>
    <xdr:sp macro="" textlink="">
      <xdr:nvSpPr>
        <xdr:cNvPr id="10" name="Hình chữ nhật 9">
          <a:extLst>
            <a:ext uri="{FF2B5EF4-FFF2-40B4-BE49-F238E27FC236}">
              <a16:creationId xmlns:a16="http://schemas.microsoft.com/office/drawing/2014/main" id="{9016FAB6-08FB-469B-8B7F-ED2B8CD8FCAC}"/>
            </a:ext>
            <a:ext uri="{147F2762-F138-4A5C-976F-8EAC2B608ADB}">
              <a16:predDERef xmlns:a16="http://schemas.microsoft.com/office/drawing/2014/main" pred="{4FBC7C38-BA4E-4134-993B-DFF5C52B44E3}"/>
            </a:ext>
          </a:extLst>
        </xdr:cNvPr>
        <xdr:cNvSpPr/>
      </xdr:nvSpPr>
      <xdr:spPr>
        <a:xfrm>
          <a:off x="9896475" y="4057650"/>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17</xdr:col>
      <xdr:colOff>38100</xdr:colOff>
      <xdr:row>20</xdr:row>
      <xdr:rowOff>114300</xdr:rowOff>
    </xdr:from>
    <xdr:to>
      <xdr:col>17</xdr:col>
      <xdr:colOff>552450</xdr:colOff>
      <xdr:row>25</xdr:row>
      <xdr:rowOff>114300</xdr:rowOff>
    </xdr:to>
    <xdr:sp macro="" textlink="">
      <xdr:nvSpPr>
        <xdr:cNvPr id="11" name="Hình chữ nhật 10">
          <a:extLst>
            <a:ext uri="{FF2B5EF4-FFF2-40B4-BE49-F238E27FC236}">
              <a16:creationId xmlns:a16="http://schemas.microsoft.com/office/drawing/2014/main" id="{E78264BF-F936-468E-B6DC-8223323A8B41}"/>
            </a:ext>
            <a:ext uri="{147F2762-F138-4A5C-976F-8EAC2B608ADB}">
              <a16:predDERef xmlns:a16="http://schemas.microsoft.com/office/drawing/2014/main" pred="{9016FAB6-08FB-469B-8B7F-ED2B8CD8FCAC}"/>
            </a:ext>
          </a:extLst>
        </xdr:cNvPr>
        <xdr:cNvSpPr/>
      </xdr:nvSpPr>
      <xdr:spPr>
        <a:xfrm>
          <a:off x="10467975" y="4048125"/>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18</xdr:col>
      <xdr:colOff>85725</xdr:colOff>
      <xdr:row>20</xdr:row>
      <xdr:rowOff>114300</xdr:rowOff>
    </xdr:from>
    <xdr:to>
      <xdr:col>18</xdr:col>
      <xdr:colOff>600075</xdr:colOff>
      <xdr:row>25</xdr:row>
      <xdr:rowOff>114300</xdr:rowOff>
    </xdr:to>
    <xdr:sp macro="" textlink="">
      <xdr:nvSpPr>
        <xdr:cNvPr id="12" name="Hình chữ nhật 11">
          <a:extLst>
            <a:ext uri="{FF2B5EF4-FFF2-40B4-BE49-F238E27FC236}">
              <a16:creationId xmlns:a16="http://schemas.microsoft.com/office/drawing/2014/main" id="{6AE0C4A9-27AE-44A7-AAE6-2702963EBA08}"/>
            </a:ext>
            <a:ext uri="{147F2762-F138-4A5C-976F-8EAC2B608ADB}">
              <a16:predDERef xmlns:a16="http://schemas.microsoft.com/office/drawing/2014/main" pred="{E78264BF-F936-468E-B6DC-8223323A8B41}"/>
            </a:ext>
          </a:extLst>
        </xdr:cNvPr>
        <xdr:cNvSpPr/>
      </xdr:nvSpPr>
      <xdr:spPr>
        <a:xfrm>
          <a:off x="11125200" y="4048125"/>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19</xdr:col>
      <xdr:colOff>95250</xdr:colOff>
      <xdr:row>20</xdr:row>
      <xdr:rowOff>104775</xdr:rowOff>
    </xdr:from>
    <xdr:to>
      <xdr:col>20</xdr:col>
      <xdr:colOff>0</xdr:colOff>
      <xdr:row>25</xdr:row>
      <xdr:rowOff>104775</xdr:rowOff>
    </xdr:to>
    <xdr:sp macro="" textlink="">
      <xdr:nvSpPr>
        <xdr:cNvPr id="13" name="Hình chữ nhật 12">
          <a:extLst>
            <a:ext uri="{FF2B5EF4-FFF2-40B4-BE49-F238E27FC236}">
              <a16:creationId xmlns:a16="http://schemas.microsoft.com/office/drawing/2014/main" id="{BE952FC3-4645-4285-9FEB-79555A297AB5}"/>
            </a:ext>
            <a:ext uri="{147F2762-F138-4A5C-976F-8EAC2B608ADB}">
              <a16:predDERef xmlns:a16="http://schemas.microsoft.com/office/drawing/2014/main" pred="{6AE0C4A9-27AE-44A7-AAE6-2702963EBA08}"/>
            </a:ext>
          </a:extLst>
        </xdr:cNvPr>
        <xdr:cNvSpPr/>
      </xdr:nvSpPr>
      <xdr:spPr>
        <a:xfrm>
          <a:off x="11744325" y="4038600"/>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20</xdr:col>
      <xdr:colOff>76200</xdr:colOff>
      <xdr:row>20</xdr:row>
      <xdr:rowOff>123825</xdr:rowOff>
    </xdr:from>
    <xdr:to>
      <xdr:col>20</xdr:col>
      <xdr:colOff>590550</xdr:colOff>
      <xdr:row>25</xdr:row>
      <xdr:rowOff>123825</xdr:rowOff>
    </xdr:to>
    <xdr:sp macro="" textlink="">
      <xdr:nvSpPr>
        <xdr:cNvPr id="14" name="Hình chữ nhật 13">
          <a:extLst>
            <a:ext uri="{FF2B5EF4-FFF2-40B4-BE49-F238E27FC236}">
              <a16:creationId xmlns:a16="http://schemas.microsoft.com/office/drawing/2014/main" id="{D90C1162-86ED-42F9-BD08-3A296C5BD2EF}"/>
            </a:ext>
            <a:ext uri="{147F2762-F138-4A5C-976F-8EAC2B608ADB}">
              <a16:predDERef xmlns:a16="http://schemas.microsoft.com/office/drawing/2014/main" pred="{BE952FC3-4645-4285-9FEB-79555A297AB5}"/>
            </a:ext>
          </a:extLst>
        </xdr:cNvPr>
        <xdr:cNvSpPr/>
      </xdr:nvSpPr>
      <xdr:spPr>
        <a:xfrm>
          <a:off x="12334875" y="4057650"/>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21</xdr:col>
      <xdr:colOff>28575</xdr:colOff>
      <xdr:row>20</xdr:row>
      <xdr:rowOff>95250</xdr:rowOff>
    </xdr:from>
    <xdr:to>
      <xdr:col>21</xdr:col>
      <xdr:colOff>542925</xdr:colOff>
      <xdr:row>25</xdr:row>
      <xdr:rowOff>95250</xdr:rowOff>
    </xdr:to>
    <xdr:sp macro="" textlink="">
      <xdr:nvSpPr>
        <xdr:cNvPr id="15" name="Hình chữ nhật 14">
          <a:extLst>
            <a:ext uri="{FF2B5EF4-FFF2-40B4-BE49-F238E27FC236}">
              <a16:creationId xmlns:a16="http://schemas.microsoft.com/office/drawing/2014/main" id="{2C57F1E3-C05B-4169-8EBC-65AD1A372E09}"/>
            </a:ext>
            <a:ext uri="{147F2762-F138-4A5C-976F-8EAC2B608ADB}">
              <a16:predDERef xmlns:a16="http://schemas.microsoft.com/office/drawing/2014/main" pred="{D90C1162-86ED-42F9-BD08-3A296C5BD2EF}"/>
            </a:ext>
          </a:extLst>
        </xdr:cNvPr>
        <xdr:cNvSpPr/>
      </xdr:nvSpPr>
      <xdr:spPr>
        <a:xfrm>
          <a:off x="12896850" y="4029075"/>
          <a:ext cx="514350" cy="952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5</xdr:col>
      <xdr:colOff>571500</xdr:colOff>
      <xdr:row>43</xdr:row>
      <xdr:rowOff>95250</xdr:rowOff>
    </xdr:from>
    <xdr:to>
      <xdr:col>22</xdr:col>
      <xdr:colOff>447675</xdr:colOff>
      <xdr:row>48</xdr:row>
      <xdr:rowOff>152400</xdr:rowOff>
    </xdr:to>
    <xdr:pic>
      <xdr:nvPicPr>
        <xdr:cNvPr id="16" name="Ảnh 15">
          <a:extLst>
            <a:ext uri="{FF2B5EF4-FFF2-40B4-BE49-F238E27FC236}">
              <a16:creationId xmlns:a16="http://schemas.microsoft.com/office/drawing/2014/main" id="{A3A6F6C9-FE73-8522-D050-546DFC82EF01}"/>
            </a:ext>
            <a:ext uri="{147F2762-F138-4A5C-976F-8EAC2B608ADB}">
              <a16:predDERef xmlns:a16="http://schemas.microsoft.com/office/drawing/2014/main" pred="{2C57F1E3-C05B-4169-8EBC-65AD1A372E09}"/>
            </a:ext>
          </a:extLst>
        </xdr:cNvPr>
        <xdr:cNvPicPr>
          <a:picLocks noChangeAspect="1"/>
        </xdr:cNvPicPr>
      </xdr:nvPicPr>
      <xdr:blipFill>
        <a:blip xmlns:r="http://schemas.openxmlformats.org/officeDocument/2006/relationships" r:embed="rId3"/>
        <a:stretch>
          <a:fillRect/>
        </a:stretch>
      </xdr:blipFill>
      <xdr:spPr>
        <a:xfrm>
          <a:off x="3619500" y="8277225"/>
          <a:ext cx="10306050" cy="1009650"/>
        </a:xfrm>
        <a:prstGeom prst="rect">
          <a:avLst/>
        </a:prstGeom>
      </xdr:spPr>
    </xdr:pic>
    <xdr:clientData/>
  </xdr:twoCellAnchor>
  <xdr:twoCellAnchor editAs="oneCell">
    <xdr:from>
      <xdr:col>3</xdr:col>
      <xdr:colOff>552450</xdr:colOff>
      <xdr:row>61</xdr:row>
      <xdr:rowOff>0</xdr:rowOff>
    </xdr:from>
    <xdr:to>
      <xdr:col>10</xdr:col>
      <xdr:colOff>285750</xdr:colOff>
      <xdr:row>70</xdr:row>
      <xdr:rowOff>57150</xdr:rowOff>
    </xdr:to>
    <xdr:pic>
      <xdr:nvPicPr>
        <xdr:cNvPr id="17" name="Ảnh 16">
          <a:extLst>
            <a:ext uri="{FF2B5EF4-FFF2-40B4-BE49-F238E27FC236}">
              <a16:creationId xmlns:a16="http://schemas.microsoft.com/office/drawing/2014/main" id="{35ED3589-C878-6D46-9F48-B3B5DD81FC9E}"/>
            </a:ext>
            <a:ext uri="{147F2762-F138-4A5C-976F-8EAC2B608ADB}">
              <a16:predDERef xmlns:a16="http://schemas.microsoft.com/office/drawing/2014/main" pred="{A3A6F6C9-FE73-8522-D050-546DFC82EF01}"/>
            </a:ext>
          </a:extLst>
        </xdr:cNvPr>
        <xdr:cNvPicPr>
          <a:picLocks noChangeAspect="1"/>
        </xdr:cNvPicPr>
      </xdr:nvPicPr>
      <xdr:blipFill>
        <a:blip xmlns:r="http://schemas.openxmlformats.org/officeDocument/2006/relationships" r:embed="rId4"/>
        <a:stretch>
          <a:fillRect/>
        </a:stretch>
      </xdr:blipFill>
      <xdr:spPr>
        <a:xfrm>
          <a:off x="2381250" y="11487150"/>
          <a:ext cx="4067175" cy="1771650"/>
        </a:xfrm>
        <a:prstGeom prst="rect">
          <a:avLst/>
        </a:prstGeom>
      </xdr:spPr>
    </xdr:pic>
    <xdr:clientData/>
  </xdr:twoCellAnchor>
  <xdr:twoCellAnchor>
    <xdr:from>
      <xdr:col>12</xdr:col>
      <xdr:colOff>533400</xdr:colOff>
      <xdr:row>70</xdr:row>
      <xdr:rowOff>9525</xdr:rowOff>
    </xdr:from>
    <xdr:to>
      <xdr:col>14</xdr:col>
      <xdr:colOff>9525</xdr:colOff>
      <xdr:row>73</xdr:row>
      <xdr:rowOff>66675</xdr:rowOff>
    </xdr:to>
    <xdr:sp macro="" textlink="">
      <xdr:nvSpPr>
        <xdr:cNvPr id="18" name="Cộng 17">
          <a:extLst>
            <a:ext uri="{FF2B5EF4-FFF2-40B4-BE49-F238E27FC236}">
              <a16:creationId xmlns:a16="http://schemas.microsoft.com/office/drawing/2014/main" id="{100FA2A5-5C5B-F7CD-4959-8D15516E0629}"/>
            </a:ext>
            <a:ext uri="{147F2762-F138-4A5C-976F-8EAC2B608ADB}">
              <a16:predDERef xmlns:a16="http://schemas.microsoft.com/office/drawing/2014/main" pred="{35ED3589-C878-6D46-9F48-B3B5DD81FC9E}"/>
            </a:ext>
          </a:extLst>
        </xdr:cNvPr>
        <xdr:cNvSpPr/>
      </xdr:nvSpPr>
      <xdr:spPr>
        <a:xfrm>
          <a:off x="7915275" y="13211175"/>
          <a:ext cx="695325" cy="62865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editAs="oneCell">
    <xdr:from>
      <xdr:col>5</xdr:col>
      <xdr:colOff>89647</xdr:colOff>
      <xdr:row>90</xdr:row>
      <xdr:rowOff>56030</xdr:rowOff>
    </xdr:from>
    <xdr:to>
      <xdr:col>19</xdr:col>
      <xdr:colOff>245287</xdr:colOff>
      <xdr:row>109</xdr:row>
      <xdr:rowOff>44824</xdr:rowOff>
    </xdr:to>
    <xdr:pic>
      <xdr:nvPicPr>
        <xdr:cNvPr id="19" name="Picture 18">
          <a:extLst>
            <a:ext uri="{FF2B5EF4-FFF2-40B4-BE49-F238E27FC236}">
              <a16:creationId xmlns:a16="http://schemas.microsoft.com/office/drawing/2014/main" id="{5D5AF359-8504-91E6-6A7D-A94B57BDB976}"/>
            </a:ext>
          </a:extLst>
        </xdr:cNvPr>
        <xdr:cNvPicPr>
          <a:picLocks noChangeAspect="1"/>
        </xdr:cNvPicPr>
      </xdr:nvPicPr>
      <xdr:blipFill>
        <a:blip xmlns:r="http://schemas.openxmlformats.org/officeDocument/2006/relationships" r:embed="rId5"/>
        <a:stretch>
          <a:fillRect/>
        </a:stretch>
      </xdr:blipFill>
      <xdr:spPr>
        <a:xfrm>
          <a:off x="3115235" y="16954501"/>
          <a:ext cx="8694523" cy="3608294"/>
        </a:xfrm>
        <a:prstGeom prst="rect">
          <a:avLst/>
        </a:prstGeom>
      </xdr:spPr>
    </xdr:pic>
    <xdr:clientData/>
  </xdr:twoCellAnchor>
  <xdr:twoCellAnchor>
    <xdr:from>
      <xdr:col>4</xdr:col>
      <xdr:colOff>549088</xdr:colOff>
      <xdr:row>113</xdr:row>
      <xdr:rowOff>156882</xdr:rowOff>
    </xdr:from>
    <xdr:to>
      <xdr:col>22</xdr:col>
      <xdr:colOff>56029</xdr:colOff>
      <xdr:row>142</xdr:row>
      <xdr:rowOff>100853</xdr:rowOff>
    </xdr:to>
    <xdr:sp macro="" textlink="">
      <xdr:nvSpPr>
        <xdr:cNvPr id="20" name="Rectangle 19">
          <a:extLst>
            <a:ext uri="{FF2B5EF4-FFF2-40B4-BE49-F238E27FC236}">
              <a16:creationId xmlns:a16="http://schemas.microsoft.com/office/drawing/2014/main" id="{B0180A7D-75E5-6772-FCD7-5F6F22632588}"/>
            </a:ext>
          </a:extLst>
        </xdr:cNvPr>
        <xdr:cNvSpPr/>
      </xdr:nvSpPr>
      <xdr:spPr>
        <a:xfrm>
          <a:off x="2969559" y="21436853"/>
          <a:ext cx="10466294" cy="5468471"/>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44823</xdr:colOff>
      <xdr:row>114</xdr:row>
      <xdr:rowOff>78442</xdr:rowOff>
    </xdr:from>
    <xdr:to>
      <xdr:col>6</xdr:col>
      <xdr:colOff>258969</xdr:colOff>
      <xdr:row>142</xdr:row>
      <xdr:rowOff>33618</xdr:rowOff>
    </xdr:to>
    <xdr:pic>
      <xdr:nvPicPr>
        <xdr:cNvPr id="22" name="Picture 21">
          <a:extLst>
            <a:ext uri="{FF2B5EF4-FFF2-40B4-BE49-F238E27FC236}">
              <a16:creationId xmlns:a16="http://schemas.microsoft.com/office/drawing/2014/main" id="{966992D0-62F7-518E-3BA9-47A8CE479D8B}"/>
            </a:ext>
          </a:extLst>
        </xdr:cNvPr>
        <xdr:cNvPicPr>
          <a:picLocks noChangeAspect="1"/>
        </xdr:cNvPicPr>
      </xdr:nvPicPr>
      <xdr:blipFill>
        <a:blip xmlns:r="http://schemas.openxmlformats.org/officeDocument/2006/relationships" r:embed="rId6"/>
        <a:stretch>
          <a:fillRect/>
        </a:stretch>
      </xdr:blipFill>
      <xdr:spPr>
        <a:xfrm>
          <a:off x="3070411" y="21548913"/>
          <a:ext cx="819264" cy="5289176"/>
        </a:xfrm>
        <a:prstGeom prst="rect">
          <a:avLst/>
        </a:prstGeom>
      </xdr:spPr>
    </xdr:pic>
    <xdr:clientData/>
  </xdr:twoCellAnchor>
  <xdr:twoCellAnchor>
    <xdr:from>
      <xdr:col>6</xdr:col>
      <xdr:colOff>403412</xdr:colOff>
      <xdr:row>114</xdr:row>
      <xdr:rowOff>78441</xdr:rowOff>
    </xdr:from>
    <xdr:to>
      <xdr:col>9</xdr:col>
      <xdr:colOff>459441</xdr:colOff>
      <xdr:row>141</xdr:row>
      <xdr:rowOff>168088</xdr:rowOff>
    </xdr:to>
    <xdr:sp macro="" textlink="">
      <xdr:nvSpPr>
        <xdr:cNvPr id="23" name="Rectangle 22">
          <a:extLst>
            <a:ext uri="{FF2B5EF4-FFF2-40B4-BE49-F238E27FC236}">
              <a16:creationId xmlns:a16="http://schemas.microsoft.com/office/drawing/2014/main" id="{EA717B27-6354-F709-AA0F-C453917E5CE4}"/>
            </a:ext>
          </a:extLst>
        </xdr:cNvPr>
        <xdr:cNvSpPr/>
      </xdr:nvSpPr>
      <xdr:spPr>
        <a:xfrm>
          <a:off x="4034118" y="21548912"/>
          <a:ext cx="1938617" cy="5233147"/>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582706</xdr:colOff>
      <xdr:row>114</xdr:row>
      <xdr:rowOff>190497</xdr:rowOff>
    </xdr:from>
    <xdr:to>
      <xdr:col>9</xdr:col>
      <xdr:colOff>257736</xdr:colOff>
      <xdr:row>116</xdr:row>
      <xdr:rowOff>134468</xdr:rowOff>
    </xdr:to>
    <xdr:sp macro="" textlink="">
      <xdr:nvSpPr>
        <xdr:cNvPr id="24" name="TextBox 23">
          <a:extLst>
            <a:ext uri="{FF2B5EF4-FFF2-40B4-BE49-F238E27FC236}">
              <a16:creationId xmlns:a16="http://schemas.microsoft.com/office/drawing/2014/main" id="{936E1617-497C-9A0E-2B08-99C57326EA00}"/>
            </a:ext>
          </a:extLst>
        </xdr:cNvPr>
        <xdr:cNvSpPr txBox="1"/>
      </xdr:nvSpPr>
      <xdr:spPr>
        <a:xfrm>
          <a:off x="4213412" y="21660968"/>
          <a:ext cx="1557618"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700" b="1"/>
            <a:t>LIST</a:t>
          </a:r>
          <a:r>
            <a:rPr lang="vi-VN" sz="1700" b="1" baseline="0"/>
            <a:t> MODEL</a:t>
          </a:r>
          <a:endParaRPr lang="en-US" sz="1700" b="1"/>
        </a:p>
      </xdr:txBody>
    </xdr:sp>
    <xdr:clientData/>
  </xdr:twoCellAnchor>
  <xdr:twoCellAnchor>
    <xdr:from>
      <xdr:col>6</xdr:col>
      <xdr:colOff>437031</xdr:colOff>
      <xdr:row>117</xdr:row>
      <xdr:rowOff>78440</xdr:rowOff>
    </xdr:from>
    <xdr:to>
      <xdr:col>9</xdr:col>
      <xdr:colOff>448237</xdr:colOff>
      <xdr:row>123</xdr:row>
      <xdr:rowOff>0</xdr:rowOff>
    </xdr:to>
    <xdr:sp macro="" textlink="">
      <xdr:nvSpPr>
        <xdr:cNvPr id="25" name="Rectangle 24">
          <a:extLst>
            <a:ext uri="{FF2B5EF4-FFF2-40B4-BE49-F238E27FC236}">
              <a16:creationId xmlns:a16="http://schemas.microsoft.com/office/drawing/2014/main" id="{451809EA-342D-EDE7-A611-EBDCBE86FE1B}"/>
            </a:ext>
          </a:extLst>
        </xdr:cNvPr>
        <xdr:cNvSpPr/>
      </xdr:nvSpPr>
      <xdr:spPr>
        <a:xfrm>
          <a:off x="4067737" y="22120411"/>
          <a:ext cx="1893794" cy="1064560"/>
        </a:xfrm>
        <a:prstGeom prst="rect">
          <a:avLst/>
        </a:prstGeom>
        <a:solidFill>
          <a:schemeClr val="accent1">
            <a:lumMod val="40000"/>
            <a:lumOff val="60000"/>
          </a:schemeClr>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571499</xdr:colOff>
      <xdr:row>118</xdr:row>
      <xdr:rowOff>22411</xdr:rowOff>
    </xdr:from>
    <xdr:to>
      <xdr:col>21</xdr:col>
      <xdr:colOff>470647</xdr:colOff>
      <xdr:row>141</xdr:row>
      <xdr:rowOff>112058</xdr:rowOff>
    </xdr:to>
    <xdr:sp macro="" textlink="">
      <xdr:nvSpPr>
        <xdr:cNvPr id="26" name="Rectangle 25">
          <a:extLst>
            <a:ext uri="{FF2B5EF4-FFF2-40B4-BE49-F238E27FC236}">
              <a16:creationId xmlns:a16="http://schemas.microsoft.com/office/drawing/2014/main" id="{C94A7299-5B32-9B99-E888-DA8BEC61D248}"/>
            </a:ext>
          </a:extLst>
        </xdr:cNvPr>
        <xdr:cNvSpPr/>
      </xdr:nvSpPr>
      <xdr:spPr>
        <a:xfrm>
          <a:off x="6084793" y="22254882"/>
          <a:ext cx="7160560" cy="447114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324970</xdr:colOff>
      <xdr:row>118</xdr:row>
      <xdr:rowOff>168087</xdr:rowOff>
    </xdr:from>
    <xdr:to>
      <xdr:col>18</xdr:col>
      <xdr:colOff>190500</xdr:colOff>
      <xdr:row>120</xdr:row>
      <xdr:rowOff>112058</xdr:rowOff>
    </xdr:to>
    <xdr:sp macro="" textlink="">
      <xdr:nvSpPr>
        <xdr:cNvPr id="27" name="TextBox 26">
          <a:extLst>
            <a:ext uri="{FF2B5EF4-FFF2-40B4-BE49-F238E27FC236}">
              <a16:creationId xmlns:a16="http://schemas.microsoft.com/office/drawing/2014/main" id="{58C7F8B0-2234-42CC-9855-2E6CF5D98BF6}"/>
            </a:ext>
          </a:extLst>
        </xdr:cNvPr>
        <xdr:cNvSpPr txBox="1"/>
      </xdr:nvSpPr>
      <xdr:spPr>
        <a:xfrm>
          <a:off x="7048499" y="22400558"/>
          <a:ext cx="4101354"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700" b="1"/>
            <a:t>MÀN</a:t>
          </a:r>
          <a:r>
            <a:rPr lang="vi-VN" sz="1700" b="1" baseline="0"/>
            <a:t> HÌNH THAO TÁC TẠO MODEL DWS</a:t>
          </a:r>
          <a:endParaRPr lang="en-US" sz="1700" b="1"/>
        </a:p>
      </xdr:txBody>
    </xdr:sp>
    <xdr:clientData/>
  </xdr:twoCellAnchor>
  <xdr:twoCellAnchor editAs="oneCell">
    <xdr:from>
      <xdr:col>9</xdr:col>
      <xdr:colOff>593910</xdr:colOff>
      <xdr:row>137</xdr:row>
      <xdr:rowOff>145676</xdr:rowOff>
    </xdr:from>
    <xdr:to>
      <xdr:col>11</xdr:col>
      <xdr:colOff>60044</xdr:colOff>
      <xdr:row>141</xdr:row>
      <xdr:rowOff>79098</xdr:rowOff>
    </xdr:to>
    <xdr:pic>
      <xdr:nvPicPr>
        <xdr:cNvPr id="28" name="Picture 27">
          <a:extLst>
            <a:ext uri="{FF2B5EF4-FFF2-40B4-BE49-F238E27FC236}">
              <a16:creationId xmlns:a16="http://schemas.microsoft.com/office/drawing/2014/main" id="{3964D3A1-19AF-0FC6-54F2-3C68578E0858}"/>
            </a:ext>
          </a:extLst>
        </xdr:cNvPr>
        <xdr:cNvPicPr>
          <a:picLocks noChangeAspect="1"/>
        </xdr:cNvPicPr>
      </xdr:nvPicPr>
      <xdr:blipFill>
        <a:blip xmlns:r="http://schemas.openxmlformats.org/officeDocument/2006/relationships" r:embed="rId7"/>
        <a:stretch>
          <a:fillRect/>
        </a:stretch>
      </xdr:blipFill>
      <xdr:spPr>
        <a:xfrm>
          <a:off x="6107204" y="25997647"/>
          <a:ext cx="676369" cy="695422"/>
        </a:xfrm>
        <a:prstGeom prst="rect">
          <a:avLst/>
        </a:prstGeom>
      </xdr:spPr>
    </xdr:pic>
    <xdr:clientData/>
  </xdr:twoCellAnchor>
  <xdr:twoCellAnchor editAs="oneCell">
    <xdr:from>
      <xdr:col>19</xdr:col>
      <xdr:colOff>404776</xdr:colOff>
      <xdr:row>118</xdr:row>
      <xdr:rowOff>56027</xdr:rowOff>
    </xdr:from>
    <xdr:to>
      <xdr:col>22</xdr:col>
      <xdr:colOff>562870</xdr:colOff>
      <xdr:row>139</xdr:row>
      <xdr:rowOff>41576</xdr:rowOff>
    </xdr:to>
    <xdr:pic>
      <xdr:nvPicPr>
        <xdr:cNvPr id="29" name="Picture 28">
          <a:extLst>
            <a:ext uri="{FF2B5EF4-FFF2-40B4-BE49-F238E27FC236}">
              <a16:creationId xmlns:a16="http://schemas.microsoft.com/office/drawing/2014/main" id="{930699A7-82F2-1AA6-D079-3C16576864CE}"/>
            </a:ext>
          </a:extLst>
        </xdr:cNvPr>
        <xdr:cNvPicPr>
          <a:picLocks noChangeAspect="1"/>
        </xdr:cNvPicPr>
      </xdr:nvPicPr>
      <xdr:blipFill>
        <a:blip xmlns:r="http://schemas.openxmlformats.org/officeDocument/2006/relationships" r:embed="rId8"/>
        <a:stretch>
          <a:fillRect/>
        </a:stretch>
      </xdr:blipFill>
      <xdr:spPr>
        <a:xfrm>
          <a:off x="11969247" y="22288498"/>
          <a:ext cx="1973447" cy="3986049"/>
        </a:xfrm>
        <a:prstGeom prst="rect">
          <a:avLst/>
        </a:prstGeom>
      </xdr:spPr>
    </xdr:pic>
    <xdr:clientData/>
  </xdr:twoCellAnchor>
  <xdr:twoCellAnchor editAs="oneCell">
    <xdr:from>
      <xdr:col>10</xdr:col>
      <xdr:colOff>56028</xdr:colOff>
      <xdr:row>121</xdr:row>
      <xdr:rowOff>12168</xdr:rowOff>
    </xdr:from>
    <xdr:to>
      <xdr:col>19</xdr:col>
      <xdr:colOff>235322</xdr:colOff>
      <xdr:row>134</xdr:row>
      <xdr:rowOff>155076</xdr:rowOff>
    </xdr:to>
    <xdr:pic>
      <xdr:nvPicPr>
        <xdr:cNvPr id="30" name="Picture 29">
          <a:extLst>
            <a:ext uri="{FF2B5EF4-FFF2-40B4-BE49-F238E27FC236}">
              <a16:creationId xmlns:a16="http://schemas.microsoft.com/office/drawing/2014/main" id="{58A7E4FC-74A9-308E-D07A-4211517E7F9E}"/>
            </a:ext>
          </a:extLst>
        </xdr:cNvPr>
        <xdr:cNvPicPr>
          <a:picLocks noChangeAspect="1"/>
        </xdr:cNvPicPr>
      </xdr:nvPicPr>
      <xdr:blipFill>
        <a:blip xmlns:r="http://schemas.openxmlformats.org/officeDocument/2006/relationships" r:embed="rId9"/>
        <a:stretch>
          <a:fillRect/>
        </a:stretch>
      </xdr:blipFill>
      <xdr:spPr>
        <a:xfrm>
          <a:off x="6174440" y="22816139"/>
          <a:ext cx="5625353" cy="2619408"/>
        </a:xfrm>
        <a:prstGeom prst="rect">
          <a:avLst/>
        </a:prstGeom>
      </xdr:spPr>
    </xdr:pic>
    <xdr:clientData/>
  </xdr:twoCellAnchor>
  <xdr:twoCellAnchor>
    <xdr:from>
      <xdr:col>6</xdr:col>
      <xdr:colOff>421342</xdr:colOff>
      <xdr:row>123</xdr:row>
      <xdr:rowOff>96369</xdr:rowOff>
    </xdr:from>
    <xdr:to>
      <xdr:col>9</xdr:col>
      <xdr:colOff>432548</xdr:colOff>
      <xdr:row>126</xdr:row>
      <xdr:rowOff>129987</xdr:rowOff>
    </xdr:to>
    <xdr:sp macro="" textlink="">
      <xdr:nvSpPr>
        <xdr:cNvPr id="31" name="Rectangle 30">
          <a:extLst>
            <a:ext uri="{FF2B5EF4-FFF2-40B4-BE49-F238E27FC236}">
              <a16:creationId xmlns:a16="http://schemas.microsoft.com/office/drawing/2014/main" id="{B95D38BA-28EF-4C55-883A-E8EC9B3CC6F2}"/>
            </a:ext>
          </a:extLst>
        </xdr:cNvPr>
        <xdr:cNvSpPr/>
      </xdr:nvSpPr>
      <xdr:spPr>
        <a:xfrm>
          <a:off x="4052048" y="23281340"/>
          <a:ext cx="1893794" cy="605118"/>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560292</xdr:colOff>
      <xdr:row>118</xdr:row>
      <xdr:rowOff>44823</xdr:rowOff>
    </xdr:from>
    <xdr:to>
      <xdr:col>9</xdr:col>
      <xdr:colOff>190498</xdr:colOff>
      <xdr:row>122</xdr:row>
      <xdr:rowOff>123264</xdr:rowOff>
    </xdr:to>
    <xdr:sp macro="" textlink="">
      <xdr:nvSpPr>
        <xdr:cNvPr id="32" name="TextBox 31">
          <a:extLst>
            <a:ext uri="{FF2B5EF4-FFF2-40B4-BE49-F238E27FC236}">
              <a16:creationId xmlns:a16="http://schemas.microsoft.com/office/drawing/2014/main" id="{1C90F4B3-13FF-CDAB-DFE8-064A800BA3EE}"/>
            </a:ext>
          </a:extLst>
        </xdr:cNvPr>
        <xdr:cNvSpPr txBox="1"/>
      </xdr:nvSpPr>
      <xdr:spPr>
        <a:xfrm>
          <a:off x="4190998" y="22277294"/>
          <a:ext cx="1512794" cy="840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800"/>
            <a:t>DWS</a:t>
          </a:r>
          <a:r>
            <a:rPr lang="vi-VN" sz="800" baseline="0"/>
            <a:t> 80 MH</a:t>
          </a:r>
        </a:p>
        <a:p>
          <a:r>
            <a:rPr lang="vi-VN" sz="800" baseline="0"/>
            <a:t>Dùng cho ngày thường</a:t>
          </a:r>
        </a:p>
        <a:p>
          <a:r>
            <a:rPr lang="vi-VN" sz="800" baseline="0"/>
            <a:t>00001</a:t>
          </a:r>
        </a:p>
        <a:p>
          <a:r>
            <a:rPr lang="vi-VN" sz="800" baseline="0"/>
            <a:t>Last Update: 24 Oct 2025</a:t>
          </a:r>
        </a:p>
        <a:p>
          <a:r>
            <a:rPr lang="vi-VN" sz="800" baseline="0"/>
            <a:t>Người tạo: Thảo</a:t>
          </a:r>
        </a:p>
        <a:p>
          <a:endParaRPr lang="en-US" sz="800"/>
        </a:p>
      </xdr:txBody>
    </xdr:sp>
    <xdr:clientData/>
  </xdr:twoCellAnchor>
  <xdr:twoCellAnchor>
    <xdr:from>
      <xdr:col>6</xdr:col>
      <xdr:colOff>533401</xdr:colOff>
      <xdr:row>124</xdr:row>
      <xdr:rowOff>6722</xdr:rowOff>
    </xdr:from>
    <xdr:to>
      <xdr:col>9</xdr:col>
      <xdr:colOff>163607</xdr:colOff>
      <xdr:row>126</xdr:row>
      <xdr:rowOff>134470</xdr:rowOff>
    </xdr:to>
    <xdr:sp macro="" textlink="">
      <xdr:nvSpPr>
        <xdr:cNvPr id="33" name="TextBox 32">
          <a:extLst>
            <a:ext uri="{FF2B5EF4-FFF2-40B4-BE49-F238E27FC236}">
              <a16:creationId xmlns:a16="http://schemas.microsoft.com/office/drawing/2014/main" id="{1FE4C4A7-605A-4A37-AC46-5289CAD2DE48}"/>
            </a:ext>
          </a:extLst>
        </xdr:cNvPr>
        <xdr:cNvSpPr txBox="1"/>
      </xdr:nvSpPr>
      <xdr:spPr>
        <a:xfrm>
          <a:off x="4164107" y="23382193"/>
          <a:ext cx="1512794" cy="508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800"/>
            <a:t>DWS</a:t>
          </a:r>
          <a:r>
            <a:rPr lang="vi-VN" sz="800" baseline="0"/>
            <a:t> 80 MH</a:t>
          </a:r>
        </a:p>
        <a:p>
          <a:r>
            <a:rPr lang="vi-VN" sz="800" baseline="0"/>
            <a:t>Dùng cho ngày thường</a:t>
          </a:r>
        </a:p>
        <a:p>
          <a:r>
            <a:rPr lang="vi-VN" sz="800" baseline="0"/>
            <a:t>00002</a:t>
          </a:r>
          <a:endParaRPr lang="en-US" sz="800"/>
        </a:p>
      </xdr:txBody>
    </xdr:sp>
    <xdr:clientData/>
  </xdr:twoCellAnchor>
  <xdr:twoCellAnchor editAs="oneCell">
    <xdr:from>
      <xdr:col>0</xdr:col>
      <xdr:colOff>224118</xdr:colOff>
      <xdr:row>114</xdr:row>
      <xdr:rowOff>22411</xdr:rowOff>
    </xdr:from>
    <xdr:to>
      <xdr:col>4</xdr:col>
      <xdr:colOff>190501</xdr:colOff>
      <xdr:row>116</xdr:row>
      <xdr:rowOff>189352</xdr:rowOff>
    </xdr:to>
    <xdr:pic>
      <xdr:nvPicPr>
        <xdr:cNvPr id="34" name="Picture 33">
          <a:extLst>
            <a:ext uri="{FF2B5EF4-FFF2-40B4-BE49-F238E27FC236}">
              <a16:creationId xmlns:a16="http://schemas.microsoft.com/office/drawing/2014/main" id="{BFAF47B6-CFD6-BB8A-7298-98831C722E64}"/>
            </a:ext>
          </a:extLst>
        </xdr:cNvPr>
        <xdr:cNvPicPr>
          <a:picLocks noChangeAspect="1"/>
        </xdr:cNvPicPr>
      </xdr:nvPicPr>
      <xdr:blipFill>
        <a:blip xmlns:r="http://schemas.openxmlformats.org/officeDocument/2006/relationships" r:embed="rId10"/>
        <a:stretch>
          <a:fillRect/>
        </a:stretch>
      </xdr:blipFill>
      <xdr:spPr>
        <a:xfrm>
          <a:off x="224118" y="21492882"/>
          <a:ext cx="2386854" cy="547941"/>
        </a:xfrm>
        <a:prstGeom prst="rect">
          <a:avLst/>
        </a:prstGeom>
      </xdr:spPr>
    </xdr:pic>
    <xdr:clientData/>
  </xdr:twoCellAnchor>
  <xdr:twoCellAnchor>
    <xdr:from>
      <xdr:col>6</xdr:col>
      <xdr:colOff>428065</xdr:colOff>
      <xdr:row>127</xdr:row>
      <xdr:rowOff>47063</xdr:rowOff>
    </xdr:from>
    <xdr:to>
      <xdr:col>9</xdr:col>
      <xdr:colOff>439271</xdr:colOff>
      <xdr:row>130</xdr:row>
      <xdr:rowOff>80681</xdr:rowOff>
    </xdr:to>
    <xdr:sp macro="" textlink="">
      <xdr:nvSpPr>
        <xdr:cNvPr id="35" name="Rectangle 34">
          <a:extLst>
            <a:ext uri="{FF2B5EF4-FFF2-40B4-BE49-F238E27FC236}">
              <a16:creationId xmlns:a16="http://schemas.microsoft.com/office/drawing/2014/main" id="{6E35191B-0DC5-4B7D-B6CD-A5722F43C5DC}"/>
            </a:ext>
          </a:extLst>
        </xdr:cNvPr>
        <xdr:cNvSpPr/>
      </xdr:nvSpPr>
      <xdr:spPr>
        <a:xfrm>
          <a:off x="4058771" y="23994034"/>
          <a:ext cx="1893794" cy="605118"/>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540124</xdr:colOff>
      <xdr:row>127</xdr:row>
      <xdr:rowOff>147916</xdr:rowOff>
    </xdr:from>
    <xdr:to>
      <xdr:col>9</xdr:col>
      <xdr:colOff>170330</xdr:colOff>
      <xdr:row>130</xdr:row>
      <xdr:rowOff>85164</xdr:rowOff>
    </xdr:to>
    <xdr:sp macro="" textlink="">
      <xdr:nvSpPr>
        <xdr:cNvPr id="36" name="TextBox 35">
          <a:extLst>
            <a:ext uri="{FF2B5EF4-FFF2-40B4-BE49-F238E27FC236}">
              <a16:creationId xmlns:a16="http://schemas.microsoft.com/office/drawing/2014/main" id="{BCFA469F-3566-4507-AA91-3051BB2023A4}"/>
            </a:ext>
          </a:extLst>
        </xdr:cNvPr>
        <xdr:cNvSpPr txBox="1"/>
      </xdr:nvSpPr>
      <xdr:spPr>
        <a:xfrm>
          <a:off x="4170830" y="24094887"/>
          <a:ext cx="1512794" cy="508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800"/>
            <a:t>DWS</a:t>
          </a:r>
          <a:r>
            <a:rPr lang="vi-VN" sz="800" baseline="0"/>
            <a:t> 80 MH</a:t>
          </a:r>
        </a:p>
        <a:p>
          <a:r>
            <a:rPr lang="vi-VN" sz="800" baseline="0"/>
            <a:t>Dùng cho ngày thường</a:t>
          </a:r>
        </a:p>
        <a:p>
          <a:r>
            <a:rPr lang="vi-VN" sz="800" baseline="0"/>
            <a:t>00002</a:t>
          </a:r>
          <a:endParaRPr lang="en-US" sz="800"/>
        </a:p>
      </xdr:txBody>
    </xdr:sp>
    <xdr:clientData/>
  </xdr:twoCellAnchor>
  <xdr:twoCellAnchor>
    <xdr:from>
      <xdr:col>6</xdr:col>
      <xdr:colOff>434788</xdr:colOff>
      <xdr:row>130</xdr:row>
      <xdr:rowOff>188257</xdr:rowOff>
    </xdr:from>
    <xdr:to>
      <xdr:col>9</xdr:col>
      <xdr:colOff>445994</xdr:colOff>
      <xdr:row>134</xdr:row>
      <xdr:rowOff>31375</xdr:rowOff>
    </xdr:to>
    <xdr:sp macro="" textlink="">
      <xdr:nvSpPr>
        <xdr:cNvPr id="37" name="Rectangle 36">
          <a:extLst>
            <a:ext uri="{FF2B5EF4-FFF2-40B4-BE49-F238E27FC236}">
              <a16:creationId xmlns:a16="http://schemas.microsoft.com/office/drawing/2014/main" id="{267237C9-D6FC-4CB2-B416-64511F1A9882}"/>
            </a:ext>
          </a:extLst>
        </xdr:cNvPr>
        <xdr:cNvSpPr/>
      </xdr:nvSpPr>
      <xdr:spPr>
        <a:xfrm>
          <a:off x="4065494" y="24706728"/>
          <a:ext cx="1893794" cy="605118"/>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546847</xdr:colOff>
      <xdr:row>131</xdr:row>
      <xdr:rowOff>98610</xdr:rowOff>
    </xdr:from>
    <xdr:to>
      <xdr:col>9</xdr:col>
      <xdr:colOff>177053</xdr:colOff>
      <xdr:row>134</xdr:row>
      <xdr:rowOff>35858</xdr:rowOff>
    </xdr:to>
    <xdr:sp macro="" textlink="">
      <xdr:nvSpPr>
        <xdr:cNvPr id="38" name="TextBox 37">
          <a:extLst>
            <a:ext uri="{FF2B5EF4-FFF2-40B4-BE49-F238E27FC236}">
              <a16:creationId xmlns:a16="http://schemas.microsoft.com/office/drawing/2014/main" id="{214C4A68-BFF8-4755-A6BE-CC7220C3769C}"/>
            </a:ext>
          </a:extLst>
        </xdr:cNvPr>
        <xdr:cNvSpPr txBox="1"/>
      </xdr:nvSpPr>
      <xdr:spPr>
        <a:xfrm>
          <a:off x="4177553" y="24807581"/>
          <a:ext cx="1512794" cy="508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800"/>
            <a:t>DWS</a:t>
          </a:r>
          <a:r>
            <a:rPr lang="vi-VN" sz="800" baseline="0"/>
            <a:t> 80 MH</a:t>
          </a:r>
        </a:p>
        <a:p>
          <a:r>
            <a:rPr lang="vi-VN" sz="800" baseline="0"/>
            <a:t>Dùng cho ngày thường</a:t>
          </a:r>
        </a:p>
        <a:p>
          <a:r>
            <a:rPr lang="vi-VN" sz="800" baseline="0"/>
            <a:t>00002</a:t>
          </a:r>
          <a:endParaRPr lang="en-US" sz="800"/>
        </a:p>
      </xdr:txBody>
    </xdr:sp>
    <xdr:clientData/>
  </xdr:twoCellAnchor>
  <xdr:twoCellAnchor>
    <xdr:from>
      <xdr:col>6</xdr:col>
      <xdr:colOff>452717</xdr:colOff>
      <xdr:row>134</xdr:row>
      <xdr:rowOff>105334</xdr:rowOff>
    </xdr:from>
    <xdr:to>
      <xdr:col>9</xdr:col>
      <xdr:colOff>463923</xdr:colOff>
      <xdr:row>137</xdr:row>
      <xdr:rowOff>138952</xdr:rowOff>
    </xdr:to>
    <xdr:sp macro="" textlink="">
      <xdr:nvSpPr>
        <xdr:cNvPr id="39" name="Rectangle 38">
          <a:extLst>
            <a:ext uri="{FF2B5EF4-FFF2-40B4-BE49-F238E27FC236}">
              <a16:creationId xmlns:a16="http://schemas.microsoft.com/office/drawing/2014/main" id="{538CFB00-E550-4481-8CAE-64141135D31B}"/>
            </a:ext>
          </a:extLst>
        </xdr:cNvPr>
        <xdr:cNvSpPr/>
      </xdr:nvSpPr>
      <xdr:spPr>
        <a:xfrm>
          <a:off x="4083423" y="25385805"/>
          <a:ext cx="1893794" cy="605118"/>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564776</xdr:colOff>
      <xdr:row>135</xdr:row>
      <xdr:rowOff>15687</xdr:rowOff>
    </xdr:from>
    <xdr:to>
      <xdr:col>9</xdr:col>
      <xdr:colOff>194982</xdr:colOff>
      <xdr:row>137</xdr:row>
      <xdr:rowOff>143435</xdr:rowOff>
    </xdr:to>
    <xdr:sp macro="" textlink="">
      <xdr:nvSpPr>
        <xdr:cNvPr id="40" name="TextBox 39">
          <a:extLst>
            <a:ext uri="{FF2B5EF4-FFF2-40B4-BE49-F238E27FC236}">
              <a16:creationId xmlns:a16="http://schemas.microsoft.com/office/drawing/2014/main" id="{7BDFDA8E-BADF-425E-B426-EB90F3B621F9}"/>
            </a:ext>
          </a:extLst>
        </xdr:cNvPr>
        <xdr:cNvSpPr txBox="1"/>
      </xdr:nvSpPr>
      <xdr:spPr>
        <a:xfrm>
          <a:off x="4195482" y="25486658"/>
          <a:ext cx="1512794" cy="508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800"/>
            <a:t>DWS</a:t>
          </a:r>
          <a:r>
            <a:rPr lang="vi-VN" sz="800" baseline="0"/>
            <a:t> 80 MH</a:t>
          </a:r>
        </a:p>
        <a:p>
          <a:r>
            <a:rPr lang="vi-VN" sz="800" baseline="0"/>
            <a:t>Dùng cho ngày thường</a:t>
          </a:r>
        </a:p>
        <a:p>
          <a:r>
            <a:rPr lang="vi-VN" sz="800" baseline="0"/>
            <a:t>00002</a:t>
          </a:r>
          <a:endParaRPr lang="en-US" sz="800"/>
        </a:p>
      </xdr:txBody>
    </xdr:sp>
    <xdr:clientData/>
  </xdr:twoCellAnchor>
  <xdr:twoCellAnchor>
    <xdr:from>
      <xdr:col>6</xdr:col>
      <xdr:colOff>425823</xdr:colOff>
      <xdr:row>138</xdr:row>
      <xdr:rowOff>-1</xdr:rowOff>
    </xdr:from>
    <xdr:to>
      <xdr:col>9</xdr:col>
      <xdr:colOff>437029</xdr:colOff>
      <xdr:row>141</xdr:row>
      <xdr:rowOff>33617</xdr:rowOff>
    </xdr:to>
    <xdr:sp macro="" textlink="">
      <xdr:nvSpPr>
        <xdr:cNvPr id="41" name="Rectangle 40">
          <a:extLst>
            <a:ext uri="{FF2B5EF4-FFF2-40B4-BE49-F238E27FC236}">
              <a16:creationId xmlns:a16="http://schemas.microsoft.com/office/drawing/2014/main" id="{B503D01A-3136-44E5-8219-A44B1F4FFF84}"/>
            </a:ext>
          </a:extLst>
        </xdr:cNvPr>
        <xdr:cNvSpPr/>
      </xdr:nvSpPr>
      <xdr:spPr>
        <a:xfrm>
          <a:off x="4056529" y="26042470"/>
          <a:ext cx="1893794" cy="605118"/>
        </a:xfrm>
        <a:prstGeom prst="rect">
          <a:avLst/>
        </a:prstGeom>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537882</xdr:colOff>
      <xdr:row>138</xdr:row>
      <xdr:rowOff>100852</xdr:rowOff>
    </xdr:from>
    <xdr:to>
      <xdr:col>9</xdr:col>
      <xdr:colOff>168088</xdr:colOff>
      <xdr:row>141</xdr:row>
      <xdr:rowOff>38100</xdr:rowOff>
    </xdr:to>
    <xdr:sp macro="" textlink="">
      <xdr:nvSpPr>
        <xdr:cNvPr id="42" name="TextBox 41">
          <a:extLst>
            <a:ext uri="{FF2B5EF4-FFF2-40B4-BE49-F238E27FC236}">
              <a16:creationId xmlns:a16="http://schemas.microsoft.com/office/drawing/2014/main" id="{930F6747-1232-4337-B364-5B9164BF786E}"/>
            </a:ext>
          </a:extLst>
        </xdr:cNvPr>
        <xdr:cNvSpPr txBox="1"/>
      </xdr:nvSpPr>
      <xdr:spPr>
        <a:xfrm>
          <a:off x="4168588" y="26143323"/>
          <a:ext cx="1512794" cy="508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800"/>
            <a:t>DWS</a:t>
          </a:r>
          <a:r>
            <a:rPr lang="vi-VN" sz="800" baseline="0"/>
            <a:t> 80 MH</a:t>
          </a:r>
        </a:p>
        <a:p>
          <a:r>
            <a:rPr lang="vi-VN" sz="800" baseline="0"/>
            <a:t>Dùng cho ngày thường</a:t>
          </a:r>
        </a:p>
        <a:p>
          <a:r>
            <a:rPr lang="vi-VN" sz="800" baseline="0"/>
            <a:t>00002</a:t>
          </a:r>
          <a:endParaRPr lang="en-US" sz="800"/>
        </a:p>
      </xdr:txBody>
    </xdr:sp>
    <xdr:clientData/>
  </xdr:twoCellAnchor>
  <xdr:twoCellAnchor editAs="oneCell">
    <xdr:from>
      <xdr:col>5</xdr:col>
      <xdr:colOff>104775</xdr:colOff>
      <xdr:row>2</xdr:row>
      <xdr:rowOff>95250</xdr:rowOff>
    </xdr:from>
    <xdr:to>
      <xdr:col>5</xdr:col>
      <xdr:colOff>523875</xdr:colOff>
      <xdr:row>4</xdr:row>
      <xdr:rowOff>19050</xdr:rowOff>
    </xdr:to>
    <xdr:pic>
      <xdr:nvPicPr>
        <xdr:cNvPr id="21" name="Ảnh 20">
          <a:extLst>
            <a:ext uri="{FF2B5EF4-FFF2-40B4-BE49-F238E27FC236}">
              <a16:creationId xmlns:a16="http://schemas.microsoft.com/office/drawing/2014/main" id="{B63A13A6-EF7B-4A6B-ABB9-32745856C5D8}"/>
            </a:ext>
            <a:ext uri="{147F2762-F138-4A5C-976F-8EAC2B608ADB}">
              <a16:predDERef xmlns:a16="http://schemas.microsoft.com/office/drawing/2014/main" pred="{930F6747-1232-4337-B364-5B9164BF786E}"/>
            </a:ext>
          </a:extLst>
        </xdr:cNvPr>
        <xdr:cNvPicPr>
          <a:picLocks noChangeAspect="1"/>
        </xdr:cNvPicPr>
      </xdr:nvPicPr>
      <xdr:blipFill>
        <a:blip xmlns:r="http://schemas.openxmlformats.org/officeDocument/2006/relationships" r:embed="rId11"/>
        <a:stretch>
          <a:fillRect/>
        </a:stretch>
      </xdr:blipFill>
      <xdr:spPr>
        <a:xfrm>
          <a:off x="3152775" y="476250"/>
          <a:ext cx="419100" cy="304800"/>
        </a:xfrm>
        <a:prstGeom prst="rect">
          <a:avLst/>
        </a:prstGeom>
      </xdr:spPr>
    </xdr:pic>
    <xdr:clientData/>
  </xdr:twoCellAnchor>
  <xdr:twoCellAnchor editAs="oneCell">
    <xdr:from>
      <xdr:col>5</xdr:col>
      <xdr:colOff>85725</xdr:colOff>
      <xdr:row>11</xdr:row>
      <xdr:rowOff>28575</xdr:rowOff>
    </xdr:from>
    <xdr:to>
      <xdr:col>5</xdr:col>
      <xdr:colOff>504825</xdr:colOff>
      <xdr:row>12</xdr:row>
      <xdr:rowOff>142875</xdr:rowOff>
    </xdr:to>
    <xdr:pic>
      <xdr:nvPicPr>
        <xdr:cNvPr id="43" name="Ảnh 42">
          <a:extLst>
            <a:ext uri="{FF2B5EF4-FFF2-40B4-BE49-F238E27FC236}">
              <a16:creationId xmlns:a16="http://schemas.microsoft.com/office/drawing/2014/main" id="{7D834834-B292-4851-B88F-1663DB05D6E3}"/>
            </a:ext>
            <a:ext uri="{147F2762-F138-4A5C-976F-8EAC2B608ADB}">
              <a16:predDERef xmlns:a16="http://schemas.microsoft.com/office/drawing/2014/main" pred="{B63A13A6-EF7B-4A6B-ABB9-32745856C5D8}"/>
            </a:ext>
          </a:extLst>
        </xdr:cNvPr>
        <xdr:cNvPicPr>
          <a:picLocks noChangeAspect="1"/>
        </xdr:cNvPicPr>
      </xdr:nvPicPr>
      <xdr:blipFill>
        <a:blip xmlns:r="http://schemas.openxmlformats.org/officeDocument/2006/relationships" r:embed="rId11"/>
        <a:stretch>
          <a:fillRect/>
        </a:stretch>
      </xdr:blipFill>
      <xdr:spPr>
        <a:xfrm>
          <a:off x="3133725" y="2124075"/>
          <a:ext cx="419100" cy="304800"/>
        </a:xfrm>
        <a:prstGeom prst="rect">
          <a:avLst/>
        </a:prstGeom>
      </xdr:spPr>
    </xdr:pic>
    <xdr:clientData/>
  </xdr:twoCellAnchor>
  <xdr:twoCellAnchor editAs="oneCell">
    <xdr:from>
      <xdr:col>3</xdr:col>
      <xdr:colOff>302558</xdr:colOff>
      <xdr:row>148</xdr:row>
      <xdr:rowOff>44825</xdr:rowOff>
    </xdr:from>
    <xdr:to>
      <xdr:col>19</xdr:col>
      <xdr:colOff>122928</xdr:colOff>
      <xdr:row>163</xdr:row>
      <xdr:rowOff>150013</xdr:rowOff>
    </xdr:to>
    <xdr:pic>
      <xdr:nvPicPr>
        <xdr:cNvPr id="47" name="Picture 43">
          <a:extLst>
            <a:ext uri="{FF2B5EF4-FFF2-40B4-BE49-F238E27FC236}">
              <a16:creationId xmlns:a16="http://schemas.microsoft.com/office/drawing/2014/main" id="{EAE2FF2A-A1DC-510E-FB4E-F39A13ECDE96}"/>
            </a:ext>
          </a:extLst>
        </xdr:cNvPr>
        <xdr:cNvPicPr>
          <a:picLocks noChangeAspect="1"/>
        </xdr:cNvPicPr>
      </xdr:nvPicPr>
      <xdr:blipFill>
        <a:blip xmlns:r="http://schemas.openxmlformats.org/officeDocument/2006/relationships" r:embed="rId12"/>
        <a:stretch>
          <a:fillRect/>
        </a:stretch>
      </xdr:blipFill>
      <xdr:spPr>
        <a:xfrm>
          <a:off x="2117911" y="27913854"/>
          <a:ext cx="9640645" cy="2962688"/>
        </a:xfrm>
        <a:prstGeom prst="rect">
          <a:avLst/>
        </a:prstGeom>
      </xdr:spPr>
    </xdr:pic>
    <xdr:clientData/>
  </xdr:twoCellAnchor>
  <xdr:twoCellAnchor editAs="oneCell">
    <xdr:from>
      <xdr:col>4</xdr:col>
      <xdr:colOff>342900</xdr:colOff>
      <xdr:row>45</xdr:row>
      <xdr:rowOff>47625</xdr:rowOff>
    </xdr:from>
    <xdr:to>
      <xdr:col>5</xdr:col>
      <xdr:colOff>152400</xdr:colOff>
      <xdr:row>46</xdr:row>
      <xdr:rowOff>161925</xdr:rowOff>
    </xdr:to>
    <xdr:pic>
      <xdr:nvPicPr>
        <xdr:cNvPr id="44" name="Ảnh 43">
          <a:extLst>
            <a:ext uri="{FF2B5EF4-FFF2-40B4-BE49-F238E27FC236}">
              <a16:creationId xmlns:a16="http://schemas.microsoft.com/office/drawing/2014/main" id="{E857F595-2C24-4F41-85ED-45BAFB09D441}"/>
            </a:ext>
            <a:ext uri="{147F2762-F138-4A5C-976F-8EAC2B608ADB}">
              <a16:predDERef xmlns:a16="http://schemas.microsoft.com/office/drawing/2014/main" pred="{EAE2FF2A-A1DC-510E-FB4E-F39A13ECDE96}"/>
            </a:ext>
          </a:extLst>
        </xdr:cNvPr>
        <xdr:cNvPicPr>
          <a:picLocks noChangeAspect="1"/>
        </xdr:cNvPicPr>
      </xdr:nvPicPr>
      <xdr:blipFill>
        <a:blip xmlns:r="http://schemas.openxmlformats.org/officeDocument/2006/relationships" r:embed="rId11"/>
        <a:stretch>
          <a:fillRect/>
        </a:stretch>
      </xdr:blipFill>
      <xdr:spPr>
        <a:xfrm>
          <a:off x="2781300" y="8610600"/>
          <a:ext cx="419100" cy="304800"/>
        </a:xfrm>
        <a:prstGeom prst="rect">
          <a:avLst/>
        </a:prstGeom>
      </xdr:spPr>
    </xdr:pic>
    <xdr:clientData/>
  </xdr:twoCellAnchor>
  <xdr:twoCellAnchor editAs="oneCell">
    <xdr:from>
      <xdr:col>0</xdr:col>
      <xdr:colOff>68035</xdr:colOff>
      <xdr:row>0</xdr:row>
      <xdr:rowOff>0</xdr:rowOff>
    </xdr:from>
    <xdr:to>
      <xdr:col>0</xdr:col>
      <xdr:colOff>525234</xdr:colOff>
      <xdr:row>2</xdr:row>
      <xdr:rowOff>76199</xdr:rowOff>
    </xdr:to>
    <xdr:pic>
      <xdr:nvPicPr>
        <xdr:cNvPr id="45" name="Graphic 44" descr="Barn with solid fill">
          <a:hlinkClick xmlns:r="http://schemas.openxmlformats.org/officeDocument/2006/relationships" r:id="rId13"/>
          <a:extLst>
            <a:ext uri="{FF2B5EF4-FFF2-40B4-BE49-F238E27FC236}">
              <a16:creationId xmlns:a16="http://schemas.microsoft.com/office/drawing/2014/main" id="{E005D9CE-5E9A-4DF3-AA05-686DDD63DF6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8035" y="0"/>
          <a:ext cx="457199" cy="45719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57150</xdr:colOff>
      <xdr:row>0</xdr:row>
      <xdr:rowOff>38100</xdr:rowOff>
    </xdr:from>
    <xdr:to>
      <xdr:col>0</xdr:col>
      <xdr:colOff>466725</xdr:colOff>
      <xdr:row>2</xdr:row>
      <xdr:rowOff>66675</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33742DB6-DCFD-452E-871C-C48B6244CAF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50" y="38100"/>
          <a:ext cx="409575" cy="4095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161926</xdr:colOff>
      <xdr:row>5</xdr:row>
      <xdr:rowOff>38101</xdr:rowOff>
    </xdr:from>
    <xdr:to>
      <xdr:col>4</xdr:col>
      <xdr:colOff>330092</xdr:colOff>
      <xdr:row>17</xdr:row>
      <xdr:rowOff>114301</xdr:rowOff>
    </xdr:to>
    <xdr:pic>
      <xdr:nvPicPr>
        <xdr:cNvPr id="2" name="Picture 1">
          <a:extLst>
            <a:ext uri="{FF2B5EF4-FFF2-40B4-BE49-F238E27FC236}">
              <a16:creationId xmlns:a16="http://schemas.microsoft.com/office/drawing/2014/main" id="{2B445390-10C6-7BD5-126B-C29A4F29C299}"/>
            </a:ext>
          </a:extLst>
        </xdr:cNvPr>
        <xdr:cNvPicPr>
          <a:picLocks noChangeAspect="1"/>
        </xdr:cNvPicPr>
      </xdr:nvPicPr>
      <xdr:blipFill>
        <a:blip xmlns:r="http://schemas.openxmlformats.org/officeDocument/2006/relationships" r:embed="rId1"/>
        <a:stretch>
          <a:fillRect/>
        </a:stretch>
      </xdr:blipFill>
      <xdr:spPr>
        <a:xfrm>
          <a:off x="161926" y="1009651"/>
          <a:ext cx="2606566" cy="2362200"/>
        </a:xfrm>
        <a:prstGeom prst="rect">
          <a:avLst/>
        </a:prstGeom>
      </xdr:spPr>
    </xdr:pic>
    <xdr:clientData/>
  </xdr:twoCellAnchor>
  <xdr:twoCellAnchor>
    <xdr:from>
      <xdr:col>6</xdr:col>
      <xdr:colOff>190500</xdr:colOff>
      <xdr:row>4</xdr:row>
      <xdr:rowOff>9526</xdr:rowOff>
    </xdr:from>
    <xdr:to>
      <xdr:col>7</xdr:col>
      <xdr:colOff>152400</xdr:colOff>
      <xdr:row>8</xdr:row>
      <xdr:rowOff>47626</xdr:rowOff>
    </xdr:to>
    <xdr:sp macro="" textlink="">
      <xdr:nvSpPr>
        <xdr:cNvPr id="3" name="Rectangle: Rounded Corners 2">
          <a:extLst>
            <a:ext uri="{FF2B5EF4-FFF2-40B4-BE49-F238E27FC236}">
              <a16:creationId xmlns:a16="http://schemas.microsoft.com/office/drawing/2014/main" id="{26532CF9-D484-DBBC-FA98-1D87E6C8EA44}"/>
            </a:ext>
          </a:extLst>
        </xdr:cNvPr>
        <xdr:cNvSpPr/>
      </xdr:nvSpPr>
      <xdr:spPr>
        <a:xfrm>
          <a:off x="3848100" y="771526"/>
          <a:ext cx="571500"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514350</xdr:colOff>
      <xdr:row>4</xdr:row>
      <xdr:rowOff>1</xdr:rowOff>
    </xdr:from>
    <xdr:to>
      <xdr:col>9</xdr:col>
      <xdr:colOff>190500</xdr:colOff>
      <xdr:row>8</xdr:row>
      <xdr:rowOff>38101</xdr:rowOff>
    </xdr:to>
    <xdr:sp macro="" textlink="">
      <xdr:nvSpPr>
        <xdr:cNvPr id="4" name="Rectangle: Rounded Corners 3">
          <a:extLst>
            <a:ext uri="{FF2B5EF4-FFF2-40B4-BE49-F238E27FC236}">
              <a16:creationId xmlns:a16="http://schemas.microsoft.com/office/drawing/2014/main" id="{835B940F-00DF-4E35-9CC5-C003601045A7}"/>
            </a:ext>
          </a:extLst>
        </xdr:cNvPr>
        <xdr:cNvSpPr/>
      </xdr:nvSpPr>
      <xdr:spPr>
        <a:xfrm>
          <a:off x="5391150" y="762001"/>
          <a:ext cx="561975"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400050</xdr:colOff>
      <xdr:row>3</xdr:row>
      <xdr:rowOff>180975</xdr:rowOff>
    </xdr:from>
    <xdr:to>
      <xdr:col>10</xdr:col>
      <xdr:colOff>361950</xdr:colOff>
      <xdr:row>8</xdr:row>
      <xdr:rowOff>28575</xdr:rowOff>
    </xdr:to>
    <xdr:sp macro="" textlink="">
      <xdr:nvSpPr>
        <xdr:cNvPr id="5" name="Rectangle: Rounded Corners 4">
          <a:extLst>
            <a:ext uri="{FF2B5EF4-FFF2-40B4-BE49-F238E27FC236}">
              <a16:creationId xmlns:a16="http://schemas.microsoft.com/office/drawing/2014/main" id="{D6E5C6DA-BEF8-48BA-BB1C-48312C327DB0}"/>
            </a:ext>
          </a:extLst>
        </xdr:cNvPr>
        <xdr:cNvSpPr/>
      </xdr:nvSpPr>
      <xdr:spPr>
        <a:xfrm>
          <a:off x="6162675" y="752475"/>
          <a:ext cx="571500"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390526</xdr:colOff>
      <xdr:row>4</xdr:row>
      <xdr:rowOff>1</xdr:rowOff>
    </xdr:from>
    <xdr:to>
      <xdr:col>8</xdr:col>
      <xdr:colOff>333376</xdr:colOff>
      <xdr:row>8</xdr:row>
      <xdr:rowOff>38101</xdr:rowOff>
    </xdr:to>
    <xdr:sp macro="" textlink="">
      <xdr:nvSpPr>
        <xdr:cNvPr id="7" name="Rectangle: Rounded Corners 6">
          <a:extLst>
            <a:ext uri="{FF2B5EF4-FFF2-40B4-BE49-F238E27FC236}">
              <a16:creationId xmlns:a16="http://schemas.microsoft.com/office/drawing/2014/main" id="{38AD5BDC-3C34-4D38-8D2A-9282333CF053}"/>
            </a:ext>
          </a:extLst>
        </xdr:cNvPr>
        <xdr:cNvSpPr/>
      </xdr:nvSpPr>
      <xdr:spPr>
        <a:xfrm>
          <a:off x="4657726" y="762001"/>
          <a:ext cx="552450"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180975</xdr:colOff>
      <xdr:row>9</xdr:row>
      <xdr:rowOff>95251</xdr:rowOff>
    </xdr:from>
    <xdr:to>
      <xdr:col>7</xdr:col>
      <xdr:colOff>142875</xdr:colOff>
      <xdr:row>13</xdr:row>
      <xdr:rowOff>133351</xdr:rowOff>
    </xdr:to>
    <xdr:sp macro="" textlink="">
      <xdr:nvSpPr>
        <xdr:cNvPr id="8" name="Rectangle: Rounded Corners 7">
          <a:extLst>
            <a:ext uri="{FF2B5EF4-FFF2-40B4-BE49-F238E27FC236}">
              <a16:creationId xmlns:a16="http://schemas.microsoft.com/office/drawing/2014/main" id="{36FED8B1-8279-4D97-AB59-204F66C8765D}"/>
            </a:ext>
          </a:extLst>
        </xdr:cNvPr>
        <xdr:cNvSpPr/>
      </xdr:nvSpPr>
      <xdr:spPr>
        <a:xfrm>
          <a:off x="3838575" y="1809751"/>
          <a:ext cx="571500"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504825</xdr:colOff>
      <xdr:row>9</xdr:row>
      <xdr:rowOff>85726</xdr:rowOff>
    </xdr:from>
    <xdr:to>
      <xdr:col>9</xdr:col>
      <xdr:colOff>180975</xdr:colOff>
      <xdr:row>13</xdr:row>
      <xdr:rowOff>123826</xdr:rowOff>
    </xdr:to>
    <xdr:sp macro="" textlink="">
      <xdr:nvSpPr>
        <xdr:cNvPr id="9" name="Rectangle: Rounded Corners 8">
          <a:extLst>
            <a:ext uri="{FF2B5EF4-FFF2-40B4-BE49-F238E27FC236}">
              <a16:creationId xmlns:a16="http://schemas.microsoft.com/office/drawing/2014/main" id="{817D2723-4A63-4D05-870B-265A314A2E77}"/>
            </a:ext>
          </a:extLst>
        </xdr:cNvPr>
        <xdr:cNvSpPr/>
      </xdr:nvSpPr>
      <xdr:spPr>
        <a:xfrm>
          <a:off x="5381625" y="1800226"/>
          <a:ext cx="561975"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390525</xdr:colOff>
      <xdr:row>9</xdr:row>
      <xdr:rowOff>76200</xdr:rowOff>
    </xdr:from>
    <xdr:to>
      <xdr:col>10</xdr:col>
      <xdr:colOff>352425</xdr:colOff>
      <xdr:row>13</xdr:row>
      <xdr:rowOff>114300</xdr:rowOff>
    </xdr:to>
    <xdr:sp macro="" textlink="">
      <xdr:nvSpPr>
        <xdr:cNvPr id="10" name="Rectangle: Rounded Corners 9">
          <a:extLst>
            <a:ext uri="{FF2B5EF4-FFF2-40B4-BE49-F238E27FC236}">
              <a16:creationId xmlns:a16="http://schemas.microsoft.com/office/drawing/2014/main" id="{29CFDEBA-D417-482E-865D-83C1AD8366AA}"/>
            </a:ext>
          </a:extLst>
        </xdr:cNvPr>
        <xdr:cNvSpPr/>
      </xdr:nvSpPr>
      <xdr:spPr>
        <a:xfrm>
          <a:off x="6153150" y="1790700"/>
          <a:ext cx="571500"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381001</xdr:colOff>
      <xdr:row>9</xdr:row>
      <xdr:rowOff>85726</xdr:rowOff>
    </xdr:from>
    <xdr:to>
      <xdr:col>8</xdr:col>
      <xdr:colOff>323851</xdr:colOff>
      <xdr:row>13</xdr:row>
      <xdr:rowOff>123826</xdr:rowOff>
    </xdr:to>
    <xdr:sp macro="" textlink="">
      <xdr:nvSpPr>
        <xdr:cNvPr id="11" name="Rectangle: Rounded Corners 10">
          <a:extLst>
            <a:ext uri="{FF2B5EF4-FFF2-40B4-BE49-F238E27FC236}">
              <a16:creationId xmlns:a16="http://schemas.microsoft.com/office/drawing/2014/main" id="{B9ABE7E2-B9BE-4964-9BF4-4809F33C6A67}"/>
            </a:ext>
          </a:extLst>
        </xdr:cNvPr>
        <xdr:cNvSpPr/>
      </xdr:nvSpPr>
      <xdr:spPr>
        <a:xfrm>
          <a:off x="4648201" y="1800226"/>
          <a:ext cx="552450"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219075</xdr:colOff>
      <xdr:row>15</xdr:row>
      <xdr:rowOff>1</xdr:rowOff>
    </xdr:from>
    <xdr:to>
      <xdr:col>7</xdr:col>
      <xdr:colOff>180975</xdr:colOff>
      <xdr:row>19</xdr:row>
      <xdr:rowOff>38101</xdr:rowOff>
    </xdr:to>
    <xdr:sp macro="" textlink="">
      <xdr:nvSpPr>
        <xdr:cNvPr id="12" name="Rectangle: Rounded Corners 11">
          <a:extLst>
            <a:ext uri="{FF2B5EF4-FFF2-40B4-BE49-F238E27FC236}">
              <a16:creationId xmlns:a16="http://schemas.microsoft.com/office/drawing/2014/main" id="{F82D54E7-A382-45B1-8C9E-A299ED71F6AF}"/>
            </a:ext>
          </a:extLst>
        </xdr:cNvPr>
        <xdr:cNvSpPr/>
      </xdr:nvSpPr>
      <xdr:spPr>
        <a:xfrm>
          <a:off x="3876675" y="2857501"/>
          <a:ext cx="571500"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542925</xdr:colOff>
      <xdr:row>14</xdr:row>
      <xdr:rowOff>180976</xdr:rowOff>
    </xdr:from>
    <xdr:to>
      <xdr:col>9</xdr:col>
      <xdr:colOff>219075</xdr:colOff>
      <xdr:row>19</xdr:row>
      <xdr:rowOff>28576</xdr:rowOff>
    </xdr:to>
    <xdr:sp macro="" textlink="">
      <xdr:nvSpPr>
        <xdr:cNvPr id="13" name="Rectangle: Rounded Corners 12">
          <a:extLst>
            <a:ext uri="{FF2B5EF4-FFF2-40B4-BE49-F238E27FC236}">
              <a16:creationId xmlns:a16="http://schemas.microsoft.com/office/drawing/2014/main" id="{E03B96D4-1D79-4E60-823D-79D86D665E13}"/>
            </a:ext>
          </a:extLst>
        </xdr:cNvPr>
        <xdr:cNvSpPr/>
      </xdr:nvSpPr>
      <xdr:spPr>
        <a:xfrm>
          <a:off x="5419725" y="2847976"/>
          <a:ext cx="561975"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428625</xdr:colOff>
      <xdr:row>14</xdr:row>
      <xdr:rowOff>171450</xdr:rowOff>
    </xdr:from>
    <xdr:to>
      <xdr:col>10</xdr:col>
      <xdr:colOff>390525</xdr:colOff>
      <xdr:row>19</xdr:row>
      <xdr:rowOff>19050</xdr:rowOff>
    </xdr:to>
    <xdr:sp macro="" textlink="">
      <xdr:nvSpPr>
        <xdr:cNvPr id="14" name="Rectangle: Rounded Corners 13">
          <a:extLst>
            <a:ext uri="{FF2B5EF4-FFF2-40B4-BE49-F238E27FC236}">
              <a16:creationId xmlns:a16="http://schemas.microsoft.com/office/drawing/2014/main" id="{DC7E704E-CC04-4CEA-BF14-F8F99FF27D51}"/>
            </a:ext>
          </a:extLst>
        </xdr:cNvPr>
        <xdr:cNvSpPr/>
      </xdr:nvSpPr>
      <xdr:spPr>
        <a:xfrm>
          <a:off x="6191250" y="2838450"/>
          <a:ext cx="571500"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419101</xdr:colOff>
      <xdr:row>14</xdr:row>
      <xdr:rowOff>180976</xdr:rowOff>
    </xdr:from>
    <xdr:to>
      <xdr:col>8</xdr:col>
      <xdr:colOff>361951</xdr:colOff>
      <xdr:row>19</xdr:row>
      <xdr:rowOff>28576</xdr:rowOff>
    </xdr:to>
    <xdr:sp macro="" textlink="">
      <xdr:nvSpPr>
        <xdr:cNvPr id="15" name="Rectangle: Rounded Corners 14">
          <a:extLst>
            <a:ext uri="{FF2B5EF4-FFF2-40B4-BE49-F238E27FC236}">
              <a16:creationId xmlns:a16="http://schemas.microsoft.com/office/drawing/2014/main" id="{0D6E07F4-12BF-431C-AB68-D250C9037574}"/>
            </a:ext>
          </a:extLst>
        </xdr:cNvPr>
        <xdr:cNvSpPr/>
      </xdr:nvSpPr>
      <xdr:spPr>
        <a:xfrm>
          <a:off x="4686301" y="2847976"/>
          <a:ext cx="552450" cy="80010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190500</xdr:colOff>
      <xdr:row>4</xdr:row>
      <xdr:rowOff>9526</xdr:rowOff>
    </xdr:from>
    <xdr:to>
      <xdr:col>15</xdr:col>
      <xdr:colOff>152400</xdr:colOff>
      <xdr:row>8</xdr:row>
      <xdr:rowOff>47626</xdr:rowOff>
    </xdr:to>
    <xdr:sp macro="" textlink="">
      <xdr:nvSpPr>
        <xdr:cNvPr id="16" name="Rectangle: Rounded Corners 15">
          <a:extLst>
            <a:ext uri="{FF2B5EF4-FFF2-40B4-BE49-F238E27FC236}">
              <a16:creationId xmlns:a16="http://schemas.microsoft.com/office/drawing/2014/main" id="{08AE88B5-5B38-45D4-AF2D-90983A91D761}"/>
            </a:ext>
          </a:extLst>
        </xdr:cNvPr>
        <xdr:cNvSpPr/>
      </xdr:nvSpPr>
      <xdr:spPr>
        <a:xfrm>
          <a:off x="3848100" y="790576"/>
          <a:ext cx="571500"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514350</xdr:colOff>
      <xdr:row>4</xdr:row>
      <xdr:rowOff>1</xdr:rowOff>
    </xdr:from>
    <xdr:to>
      <xdr:col>17</xdr:col>
      <xdr:colOff>190500</xdr:colOff>
      <xdr:row>8</xdr:row>
      <xdr:rowOff>38101</xdr:rowOff>
    </xdr:to>
    <xdr:sp macro="" textlink="">
      <xdr:nvSpPr>
        <xdr:cNvPr id="17" name="Rectangle: Rounded Corners 16">
          <a:extLst>
            <a:ext uri="{FF2B5EF4-FFF2-40B4-BE49-F238E27FC236}">
              <a16:creationId xmlns:a16="http://schemas.microsoft.com/office/drawing/2014/main" id="{DEE8B04D-3517-4E67-BCE6-A28208DA20FB}"/>
            </a:ext>
          </a:extLst>
        </xdr:cNvPr>
        <xdr:cNvSpPr/>
      </xdr:nvSpPr>
      <xdr:spPr>
        <a:xfrm>
          <a:off x="5391150" y="781051"/>
          <a:ext cx="561975"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400050</xdr:colOff>
      <xdr:row>3</xdr:row>
      <xdr:rowOff>180975</xdr:rowOff>
    </xdr:from>
    <xdr:to>
      <xdr:col>18</xdr:col>
      <xdr:colOff>361950</xdr:colOff>
      <xdr:row>8</xdr:row>
      <xdr:rowOff>28575</xdr:rowOff>
    </xdr:to>
    <xdr:sp macro="" textlink="">
      <xdr:nvSpPr>
        <xdr:cNvPr id="18" name="Rectangle: Rounded Corners 17">
          <a:extLst>
            <a:ext uri="{FF2B5EF4-FFF2-40B4-BE49-F238E27FC236}">
              <a16:creationId xmlns:a16="http://schemas.microsoft.com/office/drawing/2014/main" id="{E82D4837-AB5E-4CE5-B4A3-F182B85C8C1D}"/>
            </a:ext>
          </a:extLst>
        </xdr:cNvPr>
        <xdr:cNvSpPr/>
      </xdr:nvSpPr>
      <xdr:spPr>
        <a:xfrm>
          <a:off x="6162675" y="771525"/>
          <a:ext cx="571500"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390526</xdr:colOff>
      <xdr:row>4</xdr:row>
      <xdr:rowOff>1</xdr:rowOff>
    </xdr:from>
    <xdr:to>
      <xdr:col>16</xdr:col>
      <xdr:colOff>333376</xdr:colOff>
      <xdr:row>8</xdr:row>
      <xdr:rowOff>38101</xdr:rowOff>
    </xdr:to>
    <xdr:sp macro="" textlink="">
      <xdr:nvSpPr>
        <xdr:cNvPr id="19" name="Rectangle: Rounded Corners 18">
          <a:extLst>
            <a:ext uri="{FF2B5EF4-FFF2-40B4-BE49-F238E27FC236}">
              <a16:creationId xmlns:a16="http://schemas.microsoft.com/office/drawing/2014/main" id="{FAF9611A-917C-4E5B-BE5E-0B9A8BF3A9A4}"/>
            </a:ext>
          </a:extLst>
        </xdr:cNvPr>
        <xdr:cNvSpPr/>
      </xdr:nvSpPr>
      <xdr:spPr>
        <a:xfrm>
          <a:off x="4657726" y="781051"/>
          <a:ext cx="552450"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180975</xdr:colOff>
      <xdr:row>9</xdr:row>
      <xdr:rowOff>95251</xdr:rowOff>
    </xdr:from>
    <xdr:to>
      <xdr:col>15</xdr:col>
      <xdr:colOff>142875</xdr:colOff>
      <xdr:row>13</xdr:row>
      <xdr:rowOff>133351</xdr:rowOff>
    </xdr:to>
    <xdr:sp macro="" textlink="">
      <xdr:nvSpPr>
        <xdr:cNvPr id="20" name="Rectangle: Rounded Corners 19">
          <a:extLst>
            <a:ext uri="{FF2B5EF4-FFF2-40B4-BE49-F238E27FC236}">
              <a16:creationId xmlns:a16="http://schemas.microsoft.com/office/drawing/2014/main" id="{D9E919AA-F6F4-4C7C-AEB1-4C3ABDC35ADD}"/>
            </a:ext>
          </a:extLst>
        </xdr:cNvPr>
        <xdr:cNvSpPr/>
      </xdr:nvSpPr>
      <xdr:spPr>
        <a:xfrm>
          <a:off x="3838575" y="1828801"/>
          <a:ext cx="571500"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504825</xdr:colOff>
      <xdr:row>9</xdr:row>
      <xdr:rowOff>85726</xdr:rowOff>
    </xdr:from>
    <xdr:to>
      <xdr:col>17</xdr:col>
      <xdr:colOff>180975</xdr:colOff>
      <xdr:row>13</xdr:row>
      <xdr:rowOff>123826</xdr:rowOff>
    </xdr:to>
    <xdr:sp macro="" textlink="">
      <xdr:nvSpPr>
        <xdr:cNvPr id="21" name="Rectangle: Rounded Corners 20">
          <a:extLst>
            <a:ext uri="{FF2B5EF4-FFF2-40B4-BE49-F238E27FC236}">
              <a16:creationId xmlns:a16="http://schemas.microsoft.com/office/drawing/2014/main" id="{31A7C4AC-CC7B-4625-81B7-E11DD70F2BE2}"/>
            </a:ext>
          </a:extLst>
        </xdr:cNvPr>
        <xdr:cNvSpPr/>
      </xdr:nvSpPr>
      <xdr:spPr>
        <a:xfrm>
          <a:off x="5381625" y="1819276"/>
          <a:ext cx="561975"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390525</xdr:colOff>
      <xdr:row>9</xdr:row>
      <xdr:rowOff>76200</xdr:rowOff>
    </xdr:from>
    <xdr:to>
      <xdr:col>18</xdr:col>
      <xdr:colOff>352425</xdr:colOff>
      <xdr:row>13</xdr:row>
      <xdr:rowOff>114300</xdr:rowOff>
    </xdr:to>
    <xdr:sp macro="" textlink="">
      <xdr:nvSpPr>
        <xdr:cNvPr id="22" name="Rectangle: Rounded Corners 21">
          <a:extLst>
            <a:ext uri="{FF2B5EF4-FFF2-40B4-BE49-F238E27FC236}">
              <a16:creationId xmlns:a16="http://schemas.microsoft.com/office/drawing/2014/main" id="{46195825-0F36-4DA2-9B91-8659EEAE3C54}"/>
            </a:ext>
          </a:extLst>
        </xdr:cNvPr>
        <xdr:cNvSpPr/>
      </xdr:nvSpPr>
      <xdr:spPr>
        <a:xfrm>
          <a:off x="6153150" y="1809750"/>
          <a:ext cx="571500"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381001</xdr:colOff>
      <xdr:row>9</xdr:row>
      <xdr:rowOff>85726</xdr:rowOff>
    </xdr:from>
    <xdr:to>
      <xdr:col>16</xdr:col>
      <xdr:colOff>323851</xdr:colOff>
      <xdr:row>13</xdr:row>
      <xdr:rowOff>123826</xdr:rowOff>
    </xdr:to>
    <xdr:sp macro="" textlink="">
      <xdr:nvSpPr>
        <xdr:cNvPr id="23" name="Rectangle: Rounded Corners 22">
          <a:extLst>
            <a:ext uri="{FF2B5EF4-FFF2-40B4-BE49-F238E27FC236}">
              <a16:creationId xmlns:a16="http://schemas.microsoft.com/office/drawing/2014/main" id="{8AF6C043-0E06-4144-9BB3-72469AF9DDFF}"/>
            </a:ext>
          </a:extLst>
        </xdr:cNvPr>
        <xdr:cNvSpPr/>
      </xdr:nvSpPr>
      <xdr:spPr>
        <a:xfrm>
          <a:off x="4648201" y="1819276"/>
          <a:ext cx="552450"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219075</xdr:colOff>
      <xdr:row>15</xdr:row>
      <xdr:rowOff>1</xdr:rowOff>
    </xdr:from>
    <xdr:to>
      <xdr:col>15</xdr:col>
      <xdr:colOff>180975</xdr:colOff>
      <xdr:row>19</xdr:row>
      <xdr:rowOff>38101</xdr:rowOff>
    </xdr:to>
    <xdr:sp macro="" textlink="">
      <xdr:nvSpPr>
        <xdr:cNvPr id="24" name="Rectangle: Rounded Corners 23">
          <a:extLst>
            <a:ext uri="{FF2B5EF4-FFF2-40B4-BE49-F238E27FC236}">
              <a16:creationId xmlns:a16="http://schemas.microsoft.com/office/drawing/2014/main" id="{83698A48-3FC8-480B-954E-6E74D685FAAC}"/>
            </a:ext>
          </a:extLst>
        </xdr:cNvPr>
        <xdr:cNvSpPr/>
      </xdr:nvSpPr>
      <xdr:spPr>
        <a:xfrm>
          <a:off x="3876675" y="2876551"/>
          <a:ext cx="571500"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542925</xdr:colOff>
      <xdr:row>14</xdr:row>
      <xdr:rowOff>180976</xdr:rowOff>
    </xdr:from>
    <xdr:to>
      <xdr:col>17</xdr:col>
      <xdr:colOff>219075</xdr:colOff>
      <xdr:row>19</xdr:row>
      <xdr:rowOff>28576</xdr:rowOff>
    </xdr:to>
    <xdr:sp macro="" textlink="">
      <xdr:nvSpPr>
        <xdr:cNvPr id="25" name="Rectangle: Rounded Corners 24">
          <a:extLst>
            <a:ext uri="{FF2B5EF4-FFF2-40B4-BE49-F238E27FC236}">
              <a16:creationId xmlns:a16="http://schemas.microsoft.com/office/drawing/2014/main" id="{56D20B3B-08D3-4490-A4C1-80FC9BF68A53}"/>
            </a:ext>
          </a:extLst>
        </xdr:cNvPr>
        <xdr:cNvSpPr/>
      </xdr:nvSpPr>
      <xdr:spPr>
        <a:xfrm>
          <a:off x="5419725" y="2867026"/>
          <a:ext cx="561975"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428625</xdr:colOff>
      <xdr:row>14</xdr:row>
      <xdr:rowOff>171450</xdr:rowOff>
    </xdr:from>
    <xdr:to>
      <xdr:col>18</xdr:col>
      <xdr:colOff>390525</xdr:colOff>
      <xdr:row>19</xdr:row>
      <xdr:rowOff>19050</xdr:rowOff>
    </xdr:to>
    <xdr:sp macro="" textlink="">
      <xdr:nvSpPr>
        <xdr:cNvPr id="26" name="Rectangle: Rounded Corners 25">
          <a:extLst>
            <a:ext uri="{FF2B5EF4-FFF2-40B4-BE49-F238E27FC236}">
              <a16:creationId xmlns:a16="http://schemas.microsoft.com/office/drawing/2014/main" id="{F9A2CC80-ABFF-4B75-8057-296B073C8334}"/>
            </a:ext>
          </a:extLst>
        </xdr:cNvPr>
        <xdr:cNvSpPr/>
      </xdr:nvSpPr>
      <xdr:spPr>
        <a:xfrm>
          <a:off x="6191250" y="2857500"/>
          <a:ext cx="571500"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419101</xdr:colOff>
      <xdr:row>14</xdr:row>
      <xdr:rowOff>180976</xdr:rowOff>
    </xdr:from>
    <xdr:to>
      <xdr:col>16</xdr:col>
      <xdr:colOff>361951</xdr:colOff>
      <xdr:row>19</xdr:row>
      <xdr:rowOff>28576</xdr:rowOff>
    </xdr:to>
    <xdr:sp macro="" textlink="">
      <xdr:nvSpPr>
        <xdr:cNvPr id="27" name="Rectangle: Rounded Corners 26">
          <a:extLst>
            <a:ext uri="{FF2B5EF4-FFF2-40B4-BE49-F238E27FC236}">
              <a16:creationId xmlns:a16="http://schemas.microsoft.com/office/drawing/2014/main" id="{5922FA2F-67C8-4308-AD8F-EFB9761002A9}"/>
            </a:ext>
          </a:extLst>
        </xdr:cNvPr>
        <xdr:cNvSpPr/>
      </xdr:nvSpPr>
      <xdr:spPr>
        <a:xfrm>
          <a:off x="4686301" y="2867026"/>
          <a:ext cx="552450" cy="8001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495300</xdr:colOff>
      <xdr:row>0</xdr:row>
      <xdr:rowOff>123825</xdr:rowOff>
    </xdr:from>
    <xdr:to>
      <xdr:col>27</xdr:col>
      <xdr:colOff>38100</xdr:colOff>
      <xdr:row>24</xdr:row>
      <xdr:rowOff>95250</xdr:rowOff>
    </xdr:to>
    <xdr:pic>
      <xdr:nvPicPr>
        <xdr:cNvPr id="28" name="Ảnh 27">
          <a:extLst>
            <a:ext uri="{FF2B5EF4-FFF2-40B4-BE49-F238E27FC236}">
              <a16:creationId xmlns:a16="http://schemas.microsoft.com/office/drawing/2014/main" id="{B1D7D03F-37D5-702B-2ACE-CD1522B3A946}"/>
            </a:ext>
            <a:ext uri="{147F2762-F138-4A5C-976F-8EAC2B608ADB}">
              <a16:predDERef xmlns:a16="http://schemas.microsoft.com/office/drawing/2014/main" pred="{5922FA2F-67C8-4308-AD8F-EFB9761002A9}"/>
            </a:ext>
          </a:extLst>
        </xdr:cNvPr>
        <xdr:cNvPicPr>
          <a:picLocks noChangeAspect="1"/>
        </xdr:cNvPicPr>
      </xdr:nvPicPr>
      <xdr:blipFill>
        <a:blip xmlns:r="http://schemas.openxmlformats.org/officeDocument/2006/relationships" r:embed="rId2"/>
        <a:stretch>
          <a:fillRect/>
        </a:stretch>
      </xdr:blipFill>
      <xdr:spPr>
        <a:xfrm>
          <a:off x="12630150" y="123825"/>
          <a:ext cx="4419600" cy="4572000"/>
        </a:xfrm>
        <a:prstGeom prst="rect">
          <a:avLst/>
        </a:prstGeom>
      </xdr:spPr>
    </xdr:pic>
    <xdr:clientData/>
  </xdr:twoCellAnchor>
  <xdr:twoCellAnchor editAs="oneCell">
    <xdr:from>
      <xdr:col>19</xdr:col>
      <xdr:colOff>66675</xdr:colOff>
      <xdr:row>10</xdr:row>
      <xdr:rowOff>85725</xdr:rowOff>
    </xdr:from>
    <xdr:to>
      <xdr:col>19</xdr:col>
      <xdr:colOff>485775</xdr:colOff>
      <xdr:row>12</xdr:row>
      <xdr:rowOff>9525</xdr:rowOff>
    </xdr:to>
    <xdr:pic>
      <xdr:nvPicPr>
        <xdr:cNvPr id="31" name="Ảnh 30">
          <a:extLst>
            <a:ext uri="{FF2B5EF4-FFF2-40B4-BE49-F238E27FC236}">
              <a16:creationId xmlns:a16="http://schemas.microsoft.com/office/drawing/2014/main" id="{300BD5C2-0548-B2FF-41B6-2A21E4202EAC}"/>
            </a:ext>
            <a:ext uri="{147F2762-F138-4A5C-976F-8EAC2B608ADB}">
              <a16:predDERef xmlns:a16="http://schemas.microsoft.com/office/drawing/2014/main" pred="{F26A74E2-020B-AF64-63D3-09BCF2D2A61D}"/>
            </a:ext>
          </a:extLst>
        </xdr:cNvPr>
        <xdr:cNvPicPr>
          <a:picLocks noChangeAspect="1"/>
        </xdr:cNvPicPr>
      </xdr:nvPicPr>
      <xdr:blipFill>
        <a:blip xmlns:r="http://schemas.openxmlformats.org/officeDocument/2006/relationships" r:embed="rId3"/>
        <a:stretch>
          <a:fillRect/>
        </a:stretch>
      </xdr:blipFill>
      <xdr:spPr>
        <a:xfrm>
          <a:off x="12201525" y="2009775"/>
          <a:ext cx="419100" cy="304800"/>
        </a:xfrm>
        <a:prstGeom prst="rect">
          <a:avLst/>
        </a:prstGeom>
      </xdr:spPr>
    </xdr:pic>
    <xdr:clientData/>
  </xdr:twoCellAnchor>
  <xdr:twoCellAnchor editAs="oneCell">
    <xdr:from>
      <xdr:col>0</xdr:col>
      <xdr:colOff>295275</xdr:colOff>
      <xdr:row>25</xdr:row>
      <xdr:rowOff>19050</xdr:rowOff>
    </xdr:from>
    <xdr:to>
      <xdr:col>8</xdr:col>
      <xdr:colOff>810377</xdr:colOff>
      <xdr:row>43</xdr:row>
      <xdr:rowOff>76717</xdr:rowOff>
    </xdr:to>
    <xdr:pic>
      <xdr:nvPicPr>
        <xdr:cNvPr id="6" name="Picture 5">
          <a:extLst>
            <a:ext uri="{FF2B5EF4-FFF2-40B4-BE49-F238E27FC236}">
              <a16:creationId xmlns:a16="http://schemas.microsoft.com/office/drawing/2014/main" id="{19EB7865-D3B9-AE82-2FF2-72F52745DAED}"/>
            </a:ext>
          </a:extLst>
        </xdr:cNvPr>
        <xdr:cNvPicPr>
          <a:picLocks noChangeAspect="1"/>
        </xdr:cNvPicPr>
      </xdr:nvPicPr>
      <xdr:blipFill>
        <a:blip xmlns:r="http://schemas.openxmlformats.org/officeDocument/2006/relationships" r:embed="rId4"/>
        <a:stretch>
          <a:fillRect/>
        </a:stretch>
      </xdr:blipFill>
      <xdr:spPr>
        <a:xfrm>
          <a:off x="295275" y="4810125"/>
          <a:ext cx="5391902" cy="3705742"/>
        </a:xfrm>
        <a:prstGeom prst="rect">
          <a:avLst/>
        </a:prstGeom>
      </xdr:spPr>
    </xdr:pic>
    <xdr:clientData/>
  </xdr:twoCellAnchor>
  <xdr:twoCellAnchor editAs="oneCell">
    <xdr:from>
      <xdr:col>0</xdr:col>
      <xdr:colOff>66675</xdr:colOff>
      <xdr:row>0</xdr:row>
      <xdr:rowOff>57150</xdr:rowOff>
    </xdr:from>
    <xdr:to>
      <xdr:col>0</xdr:col>
      <xdr:colOff>523874</xdr:colOff>
      <xdr:row>2</xdr:row>
      <xdr:rowOff>123824</xdr:rowOff>
    </xdr:to>
    <xdr:pic>
      <xdr:nvPicPr>
        <xdr:cNvPr id="29" name="Graphic 28" descr="Barn with solid fill">
          <a:hlinkClick xmlns:r="http://schemas.openxmlformats.org/officeDocument/2006/relationships" r:id="rId5"/>
          <a:extLst>
            <a:ext uri="{FF2B5EF4-FFF2-40B4-BE49-F238E27FC236}">
              <a16:creationId xmlns:a16="http://schemas.microsoft.com/office/drawing/2014/main" id="{AB1356B2-1AA7-4B36-96F1-C176836A21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6675" y="57150"/>
          <a:ext cx="457199" cy="45719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28575</xdr:colOff>
      <xdr:row>0</xdr:row>
      <xdr:rowOff>0</xdr:rowOff>
    </xdr:from>
    <xdr:to>
      <xdr:col>1</xdr:col>
      <xdr:colOff>590551</xdr:colOff>
      <xdr:row>0</xdr:row>
      <xdr:rowOff>517375</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412E4F3A-065D-4539-A139-E146D7C5FD5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0975" y="0"/>
          <a:ext cx="561976" cy="5173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95250</xdr:colOff>
      <xdr:row>0</xdr:row>
      <xdr:rowOff>19050</xdr:rowOff>
    </xdr:from>
    <xdr:to>
      <xdr:col>0</xdr:col>
      <xdr:colOff>552449</xdr:colOff>
      <xdr:row>2</xdr:row>
      <xdr:rowOff>38100</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D8C09089-02CF-4298-9BF5-424DA202F41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5250" y="19050"/>
          <a:ext cx="457199" cy="4000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0</xdr:col>
      <xdr:colOff>523874</xdr:colOff>
      <xdr:row>0</xdr:row>
      <xdr:rowOff>409575</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5353231C-04DF-4F05-8BAA-E407E55E181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6675" y="0"/>
          <a:ext cx="457199" cy="4095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5</xdr:col>
      <xdr:colOff>304800</xdr:colOff>
      <xdr:row>1</xdr:row>
      <xdr:rowOff>85725</xdr:rowOff>
    </xdr:from>
    <xdr:to>
      <xdr:col>11</xdr:col>
      <xdr:colOff>28575</xdr:colOff>
      <xdr:row>8</xdr:row>
      <xdr:rowOff>66675</xdr:rowOff>
    </xdr:to>
    <xdr:sp macro="" textlink="">
      <xdr:nvSpPr>
        <xdr:cNvPr id="2" name="Rectangle: Rounded Corners 1">
          <a:extLst>
            <a:ext uri="{FF2B5EF4-FFF2-40B4-BE49-F238E27FC236}">
              <a16:creationId xmlns:a16="http://schemas.microsoft.com/office/drawing/2014/main" id="{004855E2-E93F-2FBF-A4F8-4242DA263310}"/>
            </a:ext>
          </a:extLst>
        </xdr:cNvPr>
        <xdr:cNvSpPr/>
      </xdr:nvSpPr>
      <xdr:spPr>
        <a:xfrm>
          <a:off x="8372475" y="276225"/>
          <a:ext cx="3381375" cy="1314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Anh Danh note: </a:t>
          </a:r>
          <a:br>
            <a:rPr lang="en-US" sz="1100"/>
          </a:br>
          <a:r>
            <a:rPr lang="en-US" sz="1100"/>
            <a:t>Đừng</a:t>
          </a:r>
          <a:r>
            <a:rPr lang="en-US" sz="1100" baseline="0"/>
            <a:t> cố để người khác bớt lười, phải sử dụng lòng tham của họ</a:t>
          </a:r>
        </a:p>
        <a:p>
          <a:pPr algn="l"/>
          <a:r>
            <a:rPr lang="en-US" sz="1100" baseline="0"/>
            <a:t>--&gt; mình cùng suy nghĩ để tạo đc system có yếu tố này nha</a:t>
          </a:r>
          <a:endParaRPr lang="en-US" sz="1100"/>
        </a:p>
      </xdr:txBody>
    </xdr:sp>
    <xdr:clientData/>
  </xdr:twoCellAnchor>
  <xdr:twoCellAnchor editAs="oneCell">
    <xdr:from>
      <xdr:col>0</xdr:col>
      <xdr:colOff>47625</xdr:colOff>
      <xdr:row>1</xdr:row>
      <xdr:rowOff>157361</xdr:rowOff>
    </xdr:from>
    <xdr:to>
      <xdr:col>0</xdr:col>
      <xdr:colOff>457199</xdr:colOff>
      <xdr:row>2</xdr:row>
      <xdr:rowOff>419099</xdr:rowOff>
    </xdr:to>
    <xdr:pic>
      <xdr:nvPicPr>
        <xdr:cNvPr id="3" name="Graphic 2" descr="Barn with solid fill">
          <a:hlinkClick xmlns:r="http://schemas.openxmlformats.org/officeDocument/2006/relationships" r:id="rId1"/>
          <a:extLst>
            <a:ext uri="{FF2B5EF4-FFF2-40B4-BE49-F238E27FC236}">
              <a16:creationId xmlns:a16="http://schemas.microsoft.com/office/drawing/2014/main" id="{CDCE0266-A419-4DFC-8376-95E51768983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7625" y="347861"/>
          <a:ext cx="409574" cy="452238"/>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917863</xdr:colOff>
      <xdr:row>39</xdr:row>
      <xdr:rowOff>103909</xdr:rowOff>
    </xdr:from>
    <xdr:to>
      <xdr:col>19</xdr:col>
      <xdr:colOff>536863</xdr:colOff>
      <xdr:row>68</xdr:row>
      <xdr:rowOff>86591</xdr:rowOff>
    </xdr:to>
    <xdr:sp macro="" textlink="">
      <xdr:nvSpPr>
        <xdr:cNvPr id="280" name="Rectangle: Rounded Corners 38">
          <a:extLst>
            <a:ext uri="{FF2B5EF4-FFF2-40B4-BE49-F238E27FC236}">
              <a16:creationId xmlns:a16="http://schemas.microsoft.com/office/drawing/2014/main" id="{FF6733B1-DAD2-4A7C-2398-21CE271D6322}"/>
            </a:ext>
          </a:extLst>
        </xdr:cNvPr>
        <xdr:cNvSpPr/>
      </xdr:nvSpPr>
      <xdr:spPr>
        <a:xfrm>
          <a:off x="1177636" y="7689273"/>
          <a:ext cx="18270682" cy="5507182"/>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410936</xdr:colOff>
      <xdr:row>41</xdr:row>
      <xdr:rowOff>70756</xdr:rowOff>
    </xdr:from>
    <xdr:to>
      <xdr:col>17</xdr:col>
      <xdr:colOff>97971</xdr:colOff>
      <xdr:row>66</xdr:row>
      <xdr:rowOff>111578</xdr:rowOff>
    </xdr:to>
    <xdr:sp macro="" textlink="">
      <xdr:nvSpPr>
        <xdr:cNvPr id="267" name="Rectangle: Rounded Corners 30">
          <a:extLst>
            <a:ext uri="{FF2B5EF4-FFF2-40B4-BE49-F238E27FC236}">
              <a16:creationId xmlns:a16="http://schemas.microsoft.com/office/drawing/2014/main" id="{889DC564-901A-4838-A209-1C2557C7E0E0}"/>
            </a:ext>
          </a:extLst>
        </xdr:cNvPr>
        <xdr:cNvSpPr/>
      </xdr:nvSpPr>
      <xdr:spPr>
        <a:xfrm>
          <a:off x="10221686" y="8030935"/>
          <a:ext cx="7647214" cy="4803322"/>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1809750</xdr:colOff>
      <xdr:row>41</xdr:row>
      <xdr:rowOff>54428</xdr:rowOff>
    </xdr:from>
    <xdr:to>
      <xdr:col>3</xdr:col>
      <xdr:colOff>2122714</xdr:colOff>
      <xdr:row>66</xdr:row>
      <xdr:rowOff>95250</xdr:rowOff>
    </xdr:to>
    <xdr:sp macro="" textlink="">
      <xdr:nvSpPr>
        <xdr:cNvPr id="263" name="Rectangle: Rounded Corners 15">
          <a:extLst>
            <a:ext uri="{FF2B5EF4-FFF2-40B4-BE49-F238E27FC236}">
              <a16:creationId xmlns:a16="http://schemas.microsoft.com/office/drawing/2014/main" id="{67DBB931-0B54-42D0-ADAB-7BAFB0BC343E}"/>
            </a:ext>
          </a:extLst>
        </xdr:cNvPr>
        <xdr:cNvSpPr/>
      </xdr:nvSpPr>
      <xdr:spPr>
        <a:xfrm>
          <a:off x="2081893" y="8014607"/>
          <a:ext cx="7647214" cy="4803322"/>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2313215</xdr:colOff>
      <xdr:row>42</xdr:row>
      <xdr:rowOff>136071</xdr:rowOff>
    </xdr:from>
    <xdr:to>
      <xdr:col>2</xdr:col>
      <xdr:colOff>1809750</xdr:colOff>
      <xdr:row>64</xdr:row>
      <xdr:rowOff>27213</xdr:rowOff>
    </xdr:to>
    <xdr:sp macro="" textlink="">
      <xdr:nvSpPr>
        <xdr:cNvPr id="241" name="Rectangle: Rounded Corners 14">
          <a:extLst>
            <a:ext uri="{FF2B5EF4-FFF2-40B4-BE49-F238E27FC236}">
              <a16:creationId xmlns:a16="http://schemas.microsoft.com/office/drawing/2014/main" id="{03877DC5-DD53-A890-5261-D8CD41BE5FC4}"/>
            </a:ext>
          </a:extLst>
        </xdr:cNvPr>
        <xdr:cNvSpPr/>
      </xdr:nvSpPr>
      <xdr:spPr>
        <a:xfrm>
          <a:off x="2585358" y="8286750"/>
          <a:ext cx="3292928" cy="4082142"/>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2476500</xdr:colOff>
      <xdr:row>45</xdr:row>
      <xdr:rowOff>47625</xdr:rowOff>
    </xdr:from>
    <xdr:to>
      <xdr:col>2</xdr:col>
      <xdr:colOff>1295400</xdr:colOff>
      <xdr:row>53</xdr:row>
      <xdr:rowOff>19050</xdr:rowOff>
    </xdr:to>
    <xdr:sp macro="" textlink="">
      <xdr:nvSpPr>
        <xdr:cNvPr id="239" name="Oval 3">
          <a:extLst>
            <a:ext uri="{FF2B5EF4-FFF2-40B4-BE49-F238E27FC236}">
              <a16:creationId xmlns:a16="http://schemas.microsoft.com/office/drawing/2014/main" id="{9341BD95-9D9F-D84B-1B94-65780BBE2228}"/>
            </a:ext>
          </a:extLst>
        </xdr:cNvPr>
        <xdr:cNvSpPr/>
      </xdr:nvSpPr>
      <xdr:spPr>
        <a:xfrm>
          <a:off x="2743200" y="8772525"/>
          <a:ext cx="2619375" cy="1495425"/>
        </a:xfrm>
        <a:prstGeom prst="ellips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2657475</xdr:colOff>
      <xdr:row>47</xdr:row>
      <xdr:rowOff>123825</xdr:rowOff>
    </xdr:from>
    <xdr:to>
      <xdr:col>2</xdr:col>
      <xdr:colOff>38100</xdr:colOff>
      <xdr:row>50</xdr:row>
      <xdr:rowOff>57150</xdr:rowOff>
    </xdr:to>
    <xdr:sp macro="" textlink="">
      <xdr:nvSpPr>
        <xdr:cNvPr id="238" name="Oval 2">
          <a:extLst>
            <a:ext uri="{FF2B5EF4-FFF2-40B4-BE49-F238E27FC236}">
              <a16:creationId xmlns:a16="http://schemas.microsoft.com/office/drawing/2014/main" id="{1172B9C6-105B-766A-E81E-F5C02E9D526F}"/>
            </a:ext>
          </a:extLst>
        </xdr:cNvPr>
        <xdr:cNvSpPr/>
      </xdr:nvSpPr>
      <xdr:spPr>
        <a:xfrm>
          <a:off x="2924175" y="9229725"/>
          <a:ext cx="1181100"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Nhân</a:t>
          </a:r>
          <a:r>
            <a:rPr lang="vi-VN" sz="1100" baseline="0"/>
            <a:t> viên</a:t>
          </a:r>
          <a:endParaRPr lang="en-US" sz="1100"/>
        </a:p>
      </xdr:txBody>
    </xdr:sp>
    <xdr:clientData/>
  </xdr:twoCellAnchor>
  <xdr:twoCellAnchor>
    <xdr:from>
      <xdr:col>1</xdr:col>
      <xdr:colOff>3790951</xdr:colOff>
      <xdr:row>47</xdr:row>
      <xdr:rowOff>180974</xdr:rowOff>
    </xdr:from>
    <xdr:to>
      <xdr:col>2</xdr:col>
      <xdr:colOff>1276350</xdr:colOff>
      <xdr:row>50</xdr:row>
      <xdr:rowOff>152399</xdr:rowOff>
    </xdr:to>
    <xdr:sp macro="" textlink="">
      <xdr:nvSpPr>
        <xdr:cNvPr id="247" name="TextBox 4">
          <a:extLst>
            <a:ext uri="{FF2B5EF4-FFF2-40B4-BE49-F238E27FC236}">
              <a16:creationId xmlns:a16="http://schemas.microsoft.com/office/drawing/2014/main" id="{EFD45C81-58CE-1A2A-3816-E8E04A97D0FE}"/>
            </a:ext>
          </a:extLst>
        </xdr:cNvPr>
        <xdr:cNvSpPr txBox="1"/>
      </xdr:nvSpPr>
      <xdr:spPr>
        <a:xfrm>
          <a:off x="4057651" y="9286874"/>
          <a:ext cx="128587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Cửa</a:t>
          </a:r>
          <a:r>
            <a:rPr lang="vi-VN" sz="1100" baseline="0"/>
            <a:t> hàng phó, cửa hàng trưởng</a:t>
          </a:r>
          <a:endParaRPr lang="en-US" sz="1100"/>
        </a:p>
      </xdr:txBody>
    </xdr:sp>
    <xdr:clientData/>
  </xdr:twoCellAnchor>
  <xdr:twoCellAnchor>
    <xdr:from>
      <xdr:col>2</xdr:col>
      <xdr:colOff>2324100</xdr:colOff>
      <xdr:row>45</xdr:row>
      <xdr:rowOff>180975</xdr:rowOff>
    </xdr:from>
    <xdr:to>
      <xdr:col>3</xdr:col>
      <xdr:colOff>1400175</xdr:colOff>
      <xdr:row>53</xdr:row>
      <xdr:rowOff>152400</xdr:rowOff>
    </xdr:to>
    <xdr:sp macro="" textlink="">
      <xdr:nvSpPr>
        <xdr:cNvPr id="245" name="Oval 5">
          <a:extLst>
            <a:ext uri="{FF2B5EF4-FFF2-40B4-BE49-F238E27FC236}">
              <a16:creationId xmlns:a16="http://schemas.microsoft.com/office/drawing/2014/main" id="{AB05C683-AC97-4F5A-9700-CE4BE67ACE7D}"/>
            </a:ext>
          </a:extLst>
        </xdr:cNvPr>
        <xdr:cNvSpPr/>
      </xdr:nvSpPr>
      <xdr:spPr>
        <a:xfrm>
          <a:off x="6391275" y="8905875"/>
          <a:ext cx="2619375" cy="1495425"/>
        </a:xfrm>
        <a:prstGeom prst="ellips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2552700</xdr:colOff>
      <xdr:row>48</xdr:row>
      <xdr:rowOff>9525</xdr:rowOff>
    </xdr:from>
    <xdr:to>
      <xdr:col>3</xdr:col>
      <xdr:colOff>190500</xdr:colOff>
      <xdr:row>50</xdr:row>
      <xdr:rowOff>133350</xdr:rowOff>
    </xdr:to>
    <xdr:sp macro="" textlink="">
      <xdr:nvSpPr>
        <xdr:cNvPr id="237" name="Oval 6">
          <a:extLst>
            <a:ext uri="{FF2B5EF4-FFF2-40B4-BE49-F238E27FC236}">
              <a16:creationId xmlns:a16="http://schemas.microsoft.com/office/drawing/2014/main" id="{36C2613A-CEFA-46A7-9774-EC765821C6E6}"/>
            </a:ext>
          </a:extLst>
        </xdr:cNvPr>
        <xdr:cNvSpPr/>
      </xdr:nvSpPr>
      <xdr:spPr>
        <a:xfrm>
          <a:off x="6619875" y="9305925"/>
          <a:ext cx="1181100"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Nhân</a:t>
          </a:r>
          <a:r>
            <a:rPr lang="vi-VN" sz="1100" baseline="0"/>
            <a:t> viên</a:t>
          </a:r>
          <a:endParaRPr lang="en-US" sz="1100"/>
        </a:p>
      </xdr:txBody>
    </xdr:sp>
    <xdr:clientData/>
  </xdr:twoCellAnchor>
  <xdr:twoCellAnchor>
    <xdr:from>
      <xdr:col>3</xdr:col>
      <xdr:colOff>142876</xdr:colOff>
      <xdr:row>48</xdr:row>
      <xdr:rowOff>66674</xdr:rowOff>
    </xdr:from>
    <xdr:to>
      <xdr:col>3</xdr:col>
      <xdr:colOff>1428750</xdr:colOff>
      <xdr:row>51</xdr:row>
      <xdr:rowOff>38099</xdr:rowOff>
    </xdr:to>
    <xdr:sp macro="" textlink="">
      <xdr:nvSpPr>
        <xdr:cNvPr id="246" name="TextBox 7">
          <a:extLst>
            <a:ext uri="{FF2B5EF4-FFF2-40B4-BE49-F238E27FC236}">
              <a16:creationId xmlns:a16="http://schemas.microsoft.com/office/drawing/2014/main" id="{C1F639E5-92A9-47D4-8984-58EF44DD27E3}"/>
            </a:ext>
          </a:extLst>
        </xdr:cNvPr>
        <xdr:cNvSpPr txBox="1"/>
      </xdr:nvSpPr>
      <xdr:spPr>
        <a:xfrm>
          <a:off x="7753351" y="9363074"/>
          <a:ext cx="128587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Cửa</a:t>
          </a:r>
          <a:r>
            <a:rPr lang="vi-VN" sz="1100" baseline="0"/>
            <a:t> hàng phó, cửa hàng trưởng</a:t>
          </a:r>
          <a:endParaRPr lang="en-US" sz="1100"/>
        </a:p>
      </xdr:txBody>
    </xdr:sp>
    <xdr:clientData/>
  </xdr:twoCellAnchor>
  <xdr:twoCellAnchor>
    <xdr:from>
      <xdr:col>2</xdr:col>
      <xdr:colOff>2371725</xdr:colOff>
      <xdr:row>54</xdr:row>
      <xdr:rowOff>161925</xdr:rowOff>
    </xdr:from>
    <xdr:to>
      <xdr:col>3</xdr:col>
      <xdr:colOff>1447800</xdr:colOff>
      <xdr:row>62</xdr:row>
      <xdr:rowOff>133350</xdr:rowOff>
    </xdr:to>
    <xdr:sp macro="" textlink="">
      <xdr:nvSpPr>
        <xdr:cNvPr id="236" name="Oval 8">
          <a:extLst>
            <a:ext uri="{FF2B5EF4-FFF2-40B4-BE49-F238E27FC236}">
              <a16:creationId xmlns:a16="http://schemas.microsoft.com/office/drawing/2014/main" id="{201A6A89-AA81-4B27-9FAE-1D26AF8FA273}"/>
            </a:ext>
          </a:extLst>
        </xdr:cNvPr>
        <xdr:cNvSpPr/>
      </xdr:nvSpPr>
      <xdr:spPr>
        <a:xfrm>
          <a:off x="6438900" y="10601325"/>
          <a:ext cx="2619375" cy="1495425"/>
        </a:xfrm>
        <a:prstGeom prst="ellips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2600325</xdr:colOff>
      <xdr:row>56</xdr:row>
      <xdr:rowOff>180975</xdr:rowOff>
    </xdr:from>
    <xdr:to>
      <xdr:col>3</xdr:col>
      <xdr:colOff>238125</xdr:colOff>
      <xdr:row>59</xdr:row>
      <xdr:rowOff>114300</xdr:rowOff>
    </xdr:to>
    <xdr:sp macro="" textlink="">
      <xdr:nvSpPr>
        <xdr:cNvPr id="240" name="Oval 9">
          <a:extLst>
            <a:ext uri="{FF2B5EF4-FFF2-40B4-BE49-F238E27FC236}">
              <a16:creationId xmlns:a16="http://schemas.microsoft.com/office/drawing/2014/main" id="{9C0FA2B5-0490-485C-8A33-226AACDBC9C2}"/>
            </a:ext>
          </a:extLst>
        </xdr:cNvPr>
        <xdr:cNvSpPr/>
      </xdr:nvSpPr>
      <xdr:spPr>
        <a:xfrm>
          <a:off x="6667500" y="11001375"/>
          <a:ext cx="1181100"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Nhân</a:t>
          </a:r>
          <a:r>
            <a:rPr lang="vi-VN" sz="1100" baseline="0"/>
            <a:t> viên</a:t>
          </a:r>
          <a:endParaRPr lang="en-US" sz="1100"/>
        </a:p>
      </xdr:txBody>
    </xdr:sp>
    <xdr:clientData/>
  </xdr:twoCellAnchor>
  <xdr:twoCellAnchor>
    <xdr:from>
      <xdr:col>3</xdr:col>
      <xdr:colOff>190501</xdr:colOff>
      <xdr:row>57</xdr:row>
      <xdr:rowOff>47624</xdr:rowOff>
    </xdr:from>
    <xdr:to>
      <xdr:col>3</xdr:col>
      <xdr:colOff>1476375</xdr:colOff>
      <xdr:row>60</xdr:row>
      <xdr:rowOff>19049</xdr:rowOff>
    </xdr:to>
    <xdr:sp macro="" textlink="">
      <xdr:nvSpPr>
        <xdr:cNvPr id="248" name="TextBox 10">
          <a:extLst>
            <a:ext uri="{FF2B5EF4-FFF2-40B4-BE49-F238E27FC236}">
              <a16:creationId xmlns:a16="http://schemas.microsoft.com/office/drawing/2014/main" id="{036EF5F0-B019-40D5-BC43-884F57DB75B8}"/>
            </a:ext>
          </a:extLst>
        </xdr:cNvPr>
        <xdr:cNvSpPr txBox="1"/>
      </xdr:nvSpPr>
      <xdr:spPr>
        <a:xfrm>
          <a:off x="7800976" y="11058524"/>
          <a:ext cx="128587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Cửa</a:t>
          </a:r>
          <a:r>
            <a:rPr lang="vi-VN" sz="1100" baseline="0"/>
            <a:t> hàng phó, cửa hàng trưởng</a:t>
          </a:r>
          <a:endParaRPr lang="en-US" sz="1100"/>
        </a:p>
      </xdr:txBody>
    </xdr:sp>
    <xdr:clientData/>
  </xdr:twoCellAnchor>
  <xdr:twoCellAnchor>
    <xdr:from>
      <xdr:col>1</xdr:col>
      <xdr:colOff>2647950</xdr:colOff>
      <xdr:row>54</xdr:row>
      <xdr:rowOff>57150</xdr:rowOff>
    </xdr:from>
    <xdr:to>
      <xdr:col>2</xdr:col>
      <xdr:colOff>1466850</xdr:colOff>
      <xdr:row>62</xdr:row>
      <xdr:rowOff>28575</xdr:rowOff>
    </xdr:to>
    <xdr:sp macro="" textlink="">
      <xdr:nvSpPr>
        <xdr:cNvPr id="243" name="Oval 11">
          <a:extLst>
            <a:ext uri="{FF2B5EF4-FFF2-40B4-BE49-F238E27FC236}">
              <a16:creationId xmlns:a16="http://schemas.microsoft.com/office/drawing/2014/main" id="{EEB2E9A2-045A-41F6-B5CA-0651597D270E}"/>
            </a:ext>
          </a:extLst>
        </xdr:cNvPr>
        <xdr:cNvSpPr/>
      </xdr:nvSpPr>
      <xdr:spPr>
        <a:xfrm>
          <a:off x="2914650" y="10496550"/>
          <a:ext cx="2619375" cy="1495425"/>
        </a:xfrm>
        <a:prstGeom prst="ellips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2876550</xdr:colOff>
      <xdr:row>56</xdr:row>
      <xdr:rowOff>76200</xdr:rowOff>
    </xdr:from>
    <xdr:to>
      <xdr:col>2</xdr:col>
      <xdr:colOff>257175</xdr:colOff>
      <xdr:row>59</xdr:row>
      <xdr:rowOff>9525</xdr:rowOff>
    </xdr:to>
    <xdr:sp macro="" textlink="">
      <xdr:nvSpPr>
        <xdr:cNvPr id="244" name="Oval 12">
          <a:extLst>
            <a:ext uri="{FF2B5EF4-FFF2-40B4-BE49-F238E27FC236}">
              <a16:creationId xmlns:a16="http://schemas.microsoft.com/office/drawing/2014/main" id="{34BD76A7-4803-408C-B99A-EFE014B22E86}"/>
            </a:ext>
          </a:extLst>
        </xdr:cNvPr>
        <xdr:cNvSpPr/>
      </xdr:nvSpPr>
      <xdr:spPr>
        <a:xfrm>
          <a:off x="3143250" y="10896600"/>
          <a:ext cx="1181100"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Nhân</a:t>
          </a:r>
          <a:r>
            <a:rPr lang="vi-VN" sz="1100" baseline="0"/>
            <a:t> viên</a:t>
          </a:r>
          <a:endParaRPr lang="en-US" sz="1100"/>
        </a:p>
      </xdr:txBody>
    </xdr:sp>
    <xdr:clientData/>
  </xdr:twoCellAnchor>
  <xdr:twoCellAnchor>
    <xdr:from>
      <xdr:col>2</xdr:col>
      <xdr:colOff>209551</xdr:colOff>
      <xdr:row>56</xdr:row>
      <xdr:rowOff>133349</xdr:rowOff>
    </xdr:from>
    <xdr:to>
      <xdr:col>2</xdr:col>
      <xdr:colOff>1495425</xdr:colOff>
      <xdr:row>59</xdr:row>
      <xdr:rowOff>104774</xdr:rowOff>
    </xdr:to>
    <xdr:sp macro="" textlink="">
      <xdr:nvSpPr>
        <xdr:cNvPr id="242" name="TextBox 13">
          <a:extLst>
            <a:ext uri="{FF2B5EF4-FFF2-40B4-BE49-F238E27FC236}">
              <a16:creationId xmlns:a16="http://schemas.microsoft.com/office/drawing/2014/main" id="{2D479B2E-1C8F-479A-8BA8-366660E373F0}"/>
            </a:ext>
          </a:extLst>
        </xdr:cNvPr>
        <xdr:cNvSpPr txBox="1"/>
      </xdr:nvSpPr>
      <xdr:spPr>
        <a:xfrm>
          <a:off x="4276726" y="10953749"/>
          <a:ext cx="128587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Cửa</a:t>
          </a:r>
          <a:r>
            <a:rPr lang="vi-VN" sz="1100" baseline="0"/>
            <a:t> hàng phó, cửa hàng trưởng</a:t>
          </a:r>
          <a:endParaRPr lang="en-US" sz="1100"/>
        </a:p>
      </xdr:txBody>
    </xdr:sp>
    <xdr:clientData/>
  </xdr:twoCellAnchor>
  <xdr:twoCellAnchor>
    <xdr:from>
      <xdr:col>5</xdr:col>
      <xdr:colOff>315687</xdr:colOff>
      <xdr:row>42</xdr:row>
      <xdr:rowOff>152399</xdr:rowOff>
    </xdr:from>
    <xdr:to>
      <xdr:col>10</xdr:col>
      <xdr:colOff>547007</xdr:colOff>
      <xdr:row>64</xdr:row>
      <xdr:rowOff>43541</xdr:rowOff>
    </xdr:to>
    <xdr:sp macro="" textlink="">
      <xdr:nvSpPr>
        <xdr:cNvPr id="249" name="Rectangle: Rounded Corners 17">
          <a:extLst>
            <a:ext uri="{FF2B5EF4-FFF2-40B4-BE49-F238E27FC236}">
              <a16:creationId xmlns:a16="http://schemas.microsoft.com/office/drawing/2014/main" id="{CCC727E5-9412-44FA-A7A7-6516C2199B30}"/>
            </a:ext>
          </a:extLst>
        </xdr:cNvPr>
        <xdr:cNvSpPr/>
      </xdr:nvSpPr>
      <xdr:spPr>
        <a:xfrm>
          <a:off x="10738758" y="8303078"/>
          <a:ext cx="3292928" cy="4082142"/>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478972</xdr:colOff>
      <xdr:row>45</xdr:row>
      <xdr:rowOff>63953</xdr:rowOff>
    </xdr:from>
    <xdr:to>
      <xdr:col>10</xdr:col>
      <xdr:colOff>32657</xdr:colOff>
      <xdr:row>53</xdr:row>
      <xdr:rowOff>35378</xdr:rowOff>
    </xdr:to>
    <xdr:sp macro="" textlink="">
      <xdr:nvSpPr>
        <xdr:cNvPr id="250" name="Oval 18">
          <a:extLst>
            <a:ext uri="{FF2B5EF4-FFF2-40B4-BE49-F238E27FC236}">
              <a16:creationId xmlns:a16="http://schemas.microsoft.com/office/drawing/2014/main" id="{85860DFF-0D10-480E-A463-CF7C23AEECD5}"/>
            </a:ext>
          </a:extLst>
        </xdr:cNvPr>
        <xdr:cNvSpPr/>
      </xdr:nvSpPr>
      <xdr:spPr>
        <a:xfrm>
          <a:off x="10902043" y="8786132"/>
          <a:ext cx="2615293" cy="1495425"/>
        </a:xfrm>
        <a:prstGeom prst="ellips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47625</xdr:colOff>
      <xdr:row>47</xdr:row>
      <xdr:rowOff>140153</xdr:rowOff>
    </xdr:from>
    <xdr:to>
      <xdr:col>8</xdr:col>
      <xdr:colOff>0</xdr:colOff>
      <xdr:row>50</xdr:row>
      <xdr:rowOff>73478</xdr:rowOff>
    </xdr:to>
    <xdr:sp macro="" textlink="">
      <xdr:nvSpPr>
        <xdr:cNvPr id="251" name="Oval 19">
          <a:extLst>
            <a:ext uri="{FF2B5EF4-FFF2-40B4-BE49-F238E27FC236}">
              <a16:creationId xmlns:a16="http://schemas.microsoft.com/office/drawing/2014/main" id="{C59FC0CC-2985-48FB-BBAF-1BF9BA157C35}"/>
            </a:ext>
          </a:extLst>
        </xdr:cNvPr>
        <xdr:cNvSpPr/>
      </xdr:nvSpPr>
      <xdr:spPr>
        <a:xfrm>
          <a:off x="11083018" y="9243332"/>
          <a:ext cx="1177018"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Nhân</a:t>
          </a:r>
          <a:r>
            <a:rPr lang="vi-VN" sz="1100" baseline="0"/>
            <a:t> viên</a:t>
          </a:r>
          <a:endParaRPr lang="en-US" sz="1100"/>
        </a:p>
      </xdr:txBody>
    </xdr:sp>
    <xdr:clientData/>
  </xdr:twoCellAnchor>
  <xdr:twoCellAnchor>
    <xdr:from>
      <xdr:col>7</xdr:col>
      <xdr:colOff>568780</xdr:colOff>
      <xdr:row>48</xdr:row>
      <xdr:rowOff>6802</xdr:rowOff>
    </xdr:from>
    <xdr:to>
      <xdr:col>10</xdr:col>
      <xdr:colOff>13607</xdr:colOff>
      <xdr:row>50</xdr:row>
      <xdr:rowOff>168727</xdr:rowOff>
    </xdr:to>
    <xdr:sp macro="" textlink="">
      <xdr:nvSpPr>
        <xdr:cNvPr id="252" name="TextBox 20">
          <a:extLst>
            <a:ext uri="{FF2B5EF4-FFF2-40B4-BE49-F238E27FC236}">
              <a16:creationId xmlns:a16="http://schemas.microsoft.com/office/drawing/2014/main" id="{73FBB5FE-B86D-4381-B7F5-4626E8C31641}"/>
            </a:ext>
          </a:extLst>
        </xdr:cNvPr>
        <xdr:cNvSpPr txBox="1"/>
      </xdr:nvSpPr>
      <xdr:spPr>
        <a:xfrm>
          <a:off x="12216494" y="9300481"/>
          <a:ext cx="1281792"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Cửa</a:t>
          </a:r>
          <a:r>
            <a:rPr lang="vi-VN" sz="1100" baseline="0"/>
            <a:t> hàng phó, cửa hàng trưởng</a:t>
          </a:r>
          <a:endParaRPr lang="en-US" sz="1100"/>
        </a:p>
      </xdr:txBody>
    </xdr:sp>
    <xdr:clientData/>
  </xdr:twoCellAnchor>
  <xdr:twoCellAnchor>
    <xdr:from>
      <xdr:col>11</xdr:col>
      <xdr:colOff>449036</xdr:colOff>
      <xdr:row>46</xdr:row>
      <xdr:rowOff>6803</xdr:rowOff>
    </xdr:from>
    <xdr:to>
      <xdr:col>16</xdr:col>
      <xdr:colOff>1361</xdr:colOff>
      <xdr:row>53</xdr:row>
      <xdr:rowOff>168728</xdr:rowOff>
    </xdr:to>
    <xdr:sp macro="" textlink="">
      <xdr:nvSpPr>
        <xdr:cNvPr id="253" name="Oval 21">
          <a:extLst>
            <a:ext uri="{FF2B5EF4-FFF2-40B4-BE49-F238E27FC236}">
              <a16:creationId xmlns:a16="http://schemas.microsoft.com/office/drawing/2014/main" id="{8E255ADC-EC83-4FC1-AE29-2B2CF06A378C}"/>
            </a:ext>
          </a:extLst>
        </xdr:cNvPr>
        <xdr:cNvSpPr/>
      </xdr:nvSpPr>
      <xdr:spPr>
        <a:xfrm>
          <a:off x="14546036" y="8919482"/>
          <a:ext cx="2613932" cy="1495425"/>
        </a:xfrm>
        <a:prstGeom prst="ellips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65315</xdr:colOff>
      <xdr:row>48</xdr:row>
      <xdr:rowOff>25853</xdr:rowOff>
    </xdr:from>
    <xdr:to>
      <xdr:col>14</xdr:col>
      <xdr:colOff>16329</xdr:colOff>
      <xdr:row>50</xdr:row>
      <xdr:rowOff>149678</xdr:rowOff>
    </xdr:to>
    <xdr:sp macro="" textlink="">
      <xdr:nvSpPr>
        <xdr:cNvPr id="254" name="Oval 22">
          <a:extLst>
            <a:ext uri="{FF2B5EF4-FFF2-40B4-BE49-F238E27FC236}">
              <a16:creationId xmlns:a16="http://schemas.microsoft.com/office/drawing/2014/main" id="{970042AB-A43D-4154-86E7-44FED4A403CD}"/>
            </a:ext>
          </a:extLst>
        </xdr:cNvPr>
        <xdr:cNvSpPr/>
      </xdr:nvSpPr>
      <xdr:spPr>
        <a:xfrm>
          <a:off x="14774636" y="9319532"/>
          <a:ext cx="1175657"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Nhân</a:t>
          </a:r>
          <a:r>
            <a:rPr lang="vi-VN" sz="1100" baseline="0"/>
            <a:t> viên</a:t>
          </a:r>
          <a:endParaRPr lang="en-US" sz="1100"/>
        </a:p>
      </xdr:txBody>
    </xdr:sp>
    <xdr:clientData/>
  </xdr:twoCellAnchor>
  <xdr:twoCellAnchor>
    <xdr:from>
      <xdr:col>13</xdr:col>
      <xdr:colOff>581026</xdr:colOff>
      <xdr:row>48</xdr:row>
      <xdr:rowOff>83002</xdr:rowOff>
    </xdr:from>
    <xdr:to>
      <xdr:col>16</xdr:col>
      <xdr:colOff>29936</xdr:colOff>
      <xdr:row>51</xdr:row>
      <xdr:rowOff>54427</xdr:rowOff>
    </xdr:to>
    <xdr:sp macro="" textlink="">
      <xdr:nvSpPr>
        <xdr:cNvPr id="255" name="TextBox 23">
          <a:extLst>
            <a:ext uri="{FF2B5EF4-FFF2-40B4-BE49-F238E27FC236}">
              <a16:creationId xmlns:a16="http://schemas.microsoft.com/office/drawing/2014/main" id="{AA4805F7-EA4B-4A89-B318-BAA66432B5B4}"/>
            </a:ext>
          </a:extLst>
        </xdr:cNvPr>
        <xdr:cNvSpPr txBox="1"/>
      </xdr:nvSpPr>
      <xdr:spPr>
        <a:xfrm>
          <a:off x="15902669" y="9376681"/>
          <a:ext cx="128587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Cửa</a:t>
          </a:r>
          <a:r>
            <a:rPr lang="vi-VN" sz="1100" baseline="0"/>
            <a:t> hàng phó, cửa hàng trưởng</a:t>
          </a:r>
          <a:endParaRPr lang="en-US" sz="1100"/>
        </a:p>
      </xdr:txBody>
    </xdr:sp>
    <xdr:clientData/>
  </xdr:twoCellAnchor>
  <xdr:twoCellAnchor>
    <xdr:from>
      <xdr:col>11</xdr:col>
      <xdr:colOff>496661</xdr:colOff>
      <xdr:row>54</xdr:row>
      <xdr:rowOff>178253</xdr:rowOff>
    </xdr:from>
    <xdr:to>
      <xdr:col>16</xdr:col>
      <xdr:colOff>48986</xdr:colOff>
      <xdr:row>62</xdr:row>
      <xdr:rowOff>149678</xdr:rowOff>
    </xdr:to>
    <xdr:sp macro="" textlink="">
      <xdr:nvSpPr>
        <xdr:cNvPr id="256" name="Oval 24">
          <a:extLst>
            <a:ext uri="{FF2B5EF4-FFF2-40B4-BE49-F238E27FC236}">
              <a16:creationId xmlns:a16="http://schemas.microsoft.com/office/drawing/2014/main" id="{12DCEA48-0D07-4943-AE3D-E9683707C338}"/>
            </a:ext>
          </a:extLst>
        </xdr:cNvPr>
        <xdr:cNvSpPr/>
      </xdr:nvSpPr>
      <xdr:spPr>
        <a:xfrm>
          <a:off x="14593661" y="10614932"/>
          <a:ext cx="2613932" cy="1495425"/>
        </a:xfrm>
        <a:prstGeom prst="ellips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112940</xdr:colOff>
      <xdr:row>57</xdr:row>
      <xdr:rowOff>6803</xdr:rowOff>
    </xdr:from>
    <xdr:to>
      <xdr:col>14</xdr:col>
      <xdr:colOff>63954</xdr:colOff>
      <xdr:row>59</xdr:row>
      <xdr:rowOff>130628</xdr:rowOff>
    </xdr:to>
    <xdr:sp macro="" textlink="">
      <xdr:nvSpPr>
        <xdr:cNvPr id="257" name="Oval 25">
          <a:extLst>
            <a:ext uri="{FF2B5EF4-FFF2-40B4-BE49-F238E27FC236}">
              <a16:creationId xmlns:a16="http://schemas.microsoft.com/office/drawing/2014/main" id="{2B3DB9BD-0826-482B-B542-F9C99FAF9D71}"/>
            </a:ext>
          </a:extLst>
        </xdr:cNvPr>
        <xdr:cNvSpPr/>
      </xdr:nvSpPr>
      <xdr:spPr>
        <a:xfrm>
          <a:off x="14822261" y="11014982"/>
          <a:ext cx="1175657"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Nhân</a:t>
          </a:r>
          <a:r>
            <a:rPr lang="vi-VN" sz="1100" baseline="0"/>
            <a:t> viên</a:t>
          </a:r>
          <a:endParaRPr lang="en-US" sz="1100"/>
        </a:p>
      </xdr:txBody>
    </xdr:sp>
    <xdr:clientData/>
  </xdr:twoCellAnchor>
  <xdr:twoCellAnchor>
    <xdr:from>
      <xdr:col>14</xdr:col>
      <xdr:colOff>16330</xdr:colOff>
      <xdr:row>57</xdr:row>
      <xdr:rowOff>63952</xdr:rowOff>
    </xdr:from>
    <xdr:to>
      <xdr:col>16</xdr:col>
      <xdr:colOff>77561</xdr:colOff>
      <xdr:row>60</xdr:row>
      <xdr:rowOff>35377</xdr:rowOff>
    </xdr:to>
    <xdr:sp macro="" textlink="">
      <xdr:nvSpPr>
        <xdr:cNvPr id="258" name="TextBox 26">
          <a:extLst>
            <a:ext uri="{FF2B5EF4-FFF2-40B4-BE49-F238E27FC236}">
              <a16:creationId xmlns:a16="http://schemas.microsoft.com/office/drawing/2014/main" id="{77B927C7-966D-4634-8BAF-B1430F9EB5FD}"/>
            </a:ext>
          </a:extLst>
        </xdr:cNvPr>
        <xdr:cNvSpPr txBox="1"/>
      </xdr:nvSpPr>
      <xdr:spPr>
        <a:xfrm>
          <a:off x="15950294" y="11072131"/>
          <a:ext cx="128587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Cửa</a:t>
          </a:r>
          <a:r>
            <a:rPr lang="vi-VN" sz="1100" baseline="0"/>
            <a:t> hàng phó, cửa hàng trưởng</a:t>
          </a:r>
          <a:endParaRPr lang="en-US" sz="1100"/>
        </a:p>
      </xdr:txBody>
    </xdr:sp>
    <xdr:clientData/>
  </xdr:twoCellAnchor>
  <xdr:twoCellAnchor>
    <xdr:from>
      <xdr:col>6</xdr:col>
      <xdr:colOff>38100</xdr:colOff>
      <xdr:row>54</xdr:row>
      <xdr:rowOff>73478</xdr:rowOff>
    </xdr:from>
    <xdr:to>
      <xdr:col>10</xdr:col>
      <xdr:colOff>204107</xdr:colOff>
      <xdr:row>62</xdr:row>
      <xdr:rowOff>44903</xdr:rowOff>
    </xdr:to>
    <xdr:sp macro="" textlink="">
      <xdr:nvSpPr>
        <xdr:cNvPr id="259" name="Oval 27">
          <a:extLst>
            <a:ext uri="{FF2B5EF4-FFF2-40B4-BE49-F238E27FC236}">
              <a16:creationId xmlns:a16="http://schemas.microsoft.com/office/drawing/2014/main" id="{5E18BF38-3CCB-438B-A72F-03C1F50C2431}"/>
            </a:ext>
          </a:extLst>
        </xdr:cNvPr>
        <xdr:cNvSpPr/>
      </xdr:nvSpPr>
      <xdr:spPr>
        <a:xfrm>
          <a:off x="11073493" y="10510157"/>
          <a:ext cx="2615293" cy="1495425"/>
        </a:xfrm>
        <a:prstGeom prst="ellips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266700</xdr:colOff>
      <xdr:row>56</xdr:row>
      <xdr:rowOff>92528</xdr:rowOff>
    </xdr:from>
    <xdr:to>
      <xdr:col>8</xdr:col>
      <xdr:colOff>219075</xdr:colOff>
      <xdr:row>59</xdr:row>
      <xdr:rowOff>25853</xdr:rowOff>
    </xdr:to>
    <xdr:sp macro="" textlink="">
      <xdr:nvSpPr>
        <xdr:cNvPr id="260" name="Oval 28">
          <a:extLst>
            <a:ext uri="{FF2B5EF4-FFF2-40B4-BE49-F238E27FC236}">
              <a16:creationId xmlns:a16="http://schemas.microsoft.com/office/drawing/2014/main" id="{B81A1791-8B09-466F-8AC3-2D873DDDD162}"/>
            </a:ext>
          </a:extLst>
        </xdr:cNvPr>
        <xdr:cNvSpPr/>
      </xdr:nvSpPr>
      <xdr:spPr>
        <a:xfrm>
          <a:off x="11302093" y="10910207"/>
          <a:ext cx="1177018" cy="504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t>Nhân</a:t>
          </a:r>
          <a:r>
            <a:rPr lang="vi-VN" sz="1100" baseline="0"/>
            <a:t> viên</a:t>
          </a:r>
          <a:endParaRPr lang="en-US" sz="1100"/>
        </a:p>
      </xdr:txBody>
    </xdr:sp>
    <xdr:clientData/>
  </xdr:twoCellAnchor>
  <xdr:twoCellAnchor>
    <xdr:from>
      <xdr:col>8</xdr:col>
      <xdr:colOff>171451</xdr:colOff>
      <xdr:row>56</xdr:row>
      <xdr:rowOff>149677</xdr:rowOff>
    </xdr:from>
    <xdr:to>
      <xdr:col>10</xdr:col>
      <xdr:colOff>232682</xdr:colOff>
      <xdr:row>59</xdr:row>
      <xdr:rowOff>121102</xdr:rowOff>
    </xdr:to>
    <xdr:sp macro="" textlink="">
      <xdr:nvSpPr>
        <xdr:cNvPr id="261" name="TextBox 29">
          <a:extLst>
            <a:ext uri="{FF2B5EF4-FFF2-40B4-BE49-F238E27FC236}">
              <a16:creationId xmlns:a16="http://schemas.microsoft.com/office/drawing/2014/main" id="{72DECE7E-E598-4A5B-B43D-B4669BFBA632}"/>
            </a:ext>
          </a:extLst>
        </xdr:cNvPr>
        <xdr:cNvSpPr txBox="1"/>
      </xdr:nvSpPr>
      <xdr:spPr>
        <a:xfrm>
          <a:off x="12431487" y="10967356"/>
          <a:ext cx="1285874"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Cửa</a:t>
          </a:r>
          <a:r>
            <a:rPr lang="vi-VN" sz="1100" baseline="0"/>
            <a:t> hàng phó, cửa hàng trưởng</a:t>
          </a:r>
          <a:endParaRPr lang="en-US" sz="1100"/>
        </a:p>
      </xdr:txBody>
    </xdr:sp>
    <xdr:clientData/>
  </xdr:twoCellAnchor>
  <xdr:twoCellAnchor>
    <xdr:from>
      <xdr:col>1</xdr:col>
      <xdr:colOff>258536</xdr:colOff>
      <xdr:row>53</xdr:row>
      <xdr:rowOff>170089</xdr:rowOff>
    </xdr:from>
    <xdr:to>
      <xdr:col>1</xdr:col>
      <xdr:colOff>1809750</xdr:colOff>
      <xdr:row>70</xdr:row>
      <xdr:rowOff>95250</xdr:rowOff>
    </xdr:to>
    <xdr:cxnSp macro="">
      <xdr:nvCxnSpPr>
        <xdr:cNvPr id="274" name="Straight Arrow Connector 32">
          <a:extLst>
            <a:ext uri="{FF2B5EF4-FFF2-40B4-BE49-F238E27FC236}">
              <a16:creationId xmlns:a16="http://schemas.microsoft.com/office/drawing/2014/main" id="{35EEDB0E-0782-7F29-655C-D39CB9BFB41B}"/>
            </a:ext>
          </a:extLst>
        </xdr:cNvPr>
        <xdr:cNvCxnSpPr>
          <a:stCxn id="263" idx="1"/>
        </xdr:cNvCxnSpPr>
      </xdr:nvCxnSpPr>
      <xdr:spPr>
        <a:xfrm flipH="1">
          <a:off x="530679" y="10416268"/>
          <a:ext cx="1551214" cy="3163661"/>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81643</xdr:colOff>
      <xdr:row>64</xdr:row>
      <xdr:rowOff>27213</xdr:rowOff>
    </xdr:from>
    <xdr:to>
      <xdr:col>2</xdr:col>
      <xdr:colOff>163286</xdr:colOff>
      <xdr:row>70</xdr:row>
      <xdr:rowOff>68035</xdr:rowOff>
    </xdr:to>
    <xdr:cxnSp macro="">
      <xdr:nvCxnSpPr>
        <xdr:cNvPr id="273" name="Straight Arrow Connector 35">
          <a:extLst>
            <a:ext uri="{FF2B5EF4-FFF2-40B4-BE49-F238E27FC236}">
              <a16:creationId xmlns:a16="http://schemas.microsoft.com/office/drawing/2014/main" id="{8F0DA177-4580-4C4E-BF9E-D31DDC3E8D90}"/>
            </a:ext>
          </a:extLst>
        </xdr:cNvPr>
        <xdr:cNvCxnSpPr>
          <a:endCxn id="241" idx="2"/>
        </xdr:cNvCxnSpPr>
      </xdr:nvCxnSpPr>
      <xdr:spPr>
        <a:xfrm flipV="1">
          <a:off x="4150179" y="12368892"/>
          <a:ext cx="81643" cy="1183822"/>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103909</xdr:colOff>
      <xdr:row>62</xdr:row>
      <xdr:rowOff>133350</xdr:rowOff>
    </xdr:from>
    <xdr:to>
      <xdr:col>3</xdr:col>
      <xdr:colOff>134649</xdr:colOff>
      <xdr:row>70</xdr:row>
      <xdr:rowOff>51954</xdr:rowOff>
    </xdr:to>
    <xdr:cxnSp macro="">
      <xdr:nvCxnSpPr>
        <xdr:cNvPr id="272" name="Straight Arrow Connector 37">
          <a:extLst>
            <a:ext uri="{FF2B5EF4-FFF2-40B4-BE49-F238E27FC236}">
              <a16:creationId xmlns:a16="http://schemas.microsoft.com/office/drawing/2014/main" id="{81229995-390A-5891-4353-80A0037036A6}"/>
            </a:ext>
          </a:extLst>
        </xdr:cNvPr>
        <xdr:cNvCxnSpPr>
          <a:endCxn id="236" idx="4"/>
        </xdr:cNvCxnSpPr>
      </xdr:nvCxnSpPr>
      <xdr:spPr>
        <a:xfrm flipV="1">
          <a:off x="7706591" y="12100214"/>
          <a:ext cx="30740" cy="1442604"/>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311727</xdr:colOff>
      <xdr:row>68</xdr:row>
      <xdr:rowOff>86591</xdr:rowOff>
    </xdr:from>
    <xdr:to>
      <xdr:col>4</xdr:col>
      <xdr:colOff>493568</xdr:colOff>
      <xdr:row>70</xdr:row>
      <xdr:rowOff>103909</xdr:rowOff>
    </xdr:to>
    <xdr:cxnSp macro="">
      <xdr:nvCxnSpPr>
        <xdr:cNvPr id="281" name="Straight Arrow Connector 40">
          <a:extLst>
            <a:ext uri="{FF2B5EF4-FFF2-40B4-BE49-F238E27FC236}">
              <a16:creationId xmlns:a16="http://schemas.microsoft.com/office/drawing/2014/main" id="{4E956BE1-70E4-27D4-C14F-A6B8371274C3}"/>
            </a:ext>
          </a:extLst>
        </xdr:cNvPr>
        <xdr:cNvCxnSpPr>
          <a:endCxn id="280" idx="2"/>
        </xdr:cNvCxnSpPr>
      </xdr:nvCxnSpPr>
      <xdr:spPr>
        <a:xfrm flipV="1">
          <a:off x="10131136" y="13196455"/>
          <a:ext cx="181841" cy="39831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0</xdr:row>
      <xdr:rowOff>38100</xdr:rowOff>
    </xdr:from>
    <xdr:to>
      <xdr:col>0</xdr:col>
      <xdr:colOff>493569</xdr:colOff>
      <xdr:row>0</xdr:row>
      <xdr:rowOff>400050</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AC016C44-EA4F-4779-8BF5-C9A91D9FF8D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38100"/>
          <a:ext cx="493569" cy="3619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457199</xdr:colOff>
      <xdr:row>2</xdr:row>
      <xdr:rowOff>76199</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DF652197-E7F0-4091-B015-0DD44642F6C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457199" cy="45719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0</xdr:col>
      <xdr:colOff>514349</xdr:colOff>
      <xdr:row>0</xdr:row>
      <xdr:rowOff>457199</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1ABE53B4-7B00-425C-BD2C-91EC96A6F7A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50" y="0"/>
          <a:ext cx="457199" cy="45719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85725</xdr:colOff>
      <xdr:row>0</xdr:row>
      <xdr:rowOff>38100</xdr:rowOff>
    </xdr:from>
    <xdr:to>
      <xdr:col>0</xdr:col>
      <xdr:colOff>542924</xdr:colOff>
      <xdr:row>0</xdr:row>
      <xdr:rowOff>495299</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4DC201AC-3882-425C-B081-3A94830E5D1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5725" y="38100"/>
          <a:ext cx="457199" cy="457199"/>
        </a:xfrm>
        <a:prstGeom prst="rect">
          <a:avLst/>
        </a:prstGeom>
      </xdr:spPr>
    </xdr:pic>
    <xdr:clientData/>
  </xdr:twoCellAnchor>
  <xdr:twoCellAnchor editAs="oneCell">
    <xdr:from>
      <xdr:col>0</xdr:col>
      <xdr:colOff>561975</xdr:colOff>
      <xdr:row>116</xdr:row>
      <xdr:rowOff>85725</xdr:rowOff>
    </xdr:from>
    <xdr:to>
      <xdr:col>7</xdr:col>
      <xdr:colOff>819150</xdr:colOff>
      <xdr:row>139</xdr:row>
      <xdr:rowOff>171450</xdr:rowOff>
    </xdr:to>
    <xdr:pic>
      <xdr:nvPicPr>
        <xdr:cNvPr id="3" name="Ảnh 2">
          <a:extLst>
            <a:ext uri="{FF2B5EF4-FFF2-40B4-BE49-F238E27FC236}">
              <a16:creationId xmlns:a16="http://schemas.microsoft.com/office/drawing/2014/main" id="{C697127D-CFE2-0BB6-F925-5E2C60EDC305}"/>
            </a:ext>
            <a:ext uri="{147F2762-F138-4A5C-976F-8EAC2B608ADB}">
              <a16:predDERef xmlns:a16="http://schemas.microsoft.com/office/drawing/2014/main" pred="{4DC201AC-3882-425C-B081-3A94830E5D1D}"/>
            </a:ext>
          </a:extLst>
        </xdr:cNvPr>
        <xdr:cNvPicPr>
          <a:picLocks noChangeAspect="1"/>
        </xdr:cNvPicPr>
      </xdr:nvPicPr>
      <xdr:blipFill>
        <a:blip xmlns:r="http://schemas.openxmlformats.org/officeDocument/2006/relationships" r:embed="rId4"/>
        <a:stretch>
          <a:fillRect/>
        </a:stretch>
      </xdr:blipFill>
      <xdr:spPr>
        <a:xfrm>
          <a:off x="561975" y="36490275"/>
          <a:ext cx="10287000" cy="46863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76200</xdr:colOff>
      <xdr:row>0</xdr:row>
      <xdr:rowOff>28575</xdr:rowOff>
    </xdr:from>
    <xdr:to>
      <xdr:col>0</xdr:col>
      <xdr:colOff>533399</xdr:colOff>
      <xdr:row>2</xdr:row>
      <xdr:rowOff>104774</xdr:rowOff>
    </xdr:to>
    <xdr:pic>
      <xdr:nvPicPr>
        <xdr:cNvPr id="2" name="Graphic 1" descr="Barn with solid fill">
          <a:hlinkClick xmlns:r="http://schemas.openxmlformats.org/officeDocument/2006/relationships" r:id="rId1"/>
          <a:extLst>
            <a:ext uri="{FF2B5EF4-FFF2-40B4-BE49-F238E27FC236}">
              <a16:creationId xmlns:a16="http://schemas.microsoft.com/office/drawing/2014/main" id="{3D0ABA5E-B414-4C92-BD4D-436530C5B97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6200" y="28575"/>
          <a:ext cx="457199" cy="45719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28575</xdr:colOff>
      <xdr:row>63</xdr:row>
      <xdr:rowOff>123825</xdr:rowOff>
    </xdr:from>
    <xdr:to>
      <xdr:col>25</xdr:col>
      <xdr:colOff>171450</xdr:colOff>
      <xdr:row>81</xdr:row>
      <xdr:rowOff>114300</xdr:rowOff>
    </xdr:to>
    <xdr:pic>
      <xdr:nvPicPr>
        <xdr:cNvPr id="2" name="Ảnh 1">
          <a:extLst>
            <a:ext uri="{FF2B5EF4-FFF2-40B4-BE49-F238E27FC236}">
              <a16:creationId xmlns:a16="http://schemas.microsoft.com/office/drawing/2014/main" id="{026B9CB3-70CE-06B3-4C07-CD6CB161729D}"/>
            </a:ext>
          </a:extLst>
        </xdr:cNvPr>
        <xdr:cNvPicPr>
          <a:picLocks noChangeAspect="1"/>
        </xdr:cNvPicPr>
      </xdr:nvPicPr>
      <xdr:blipFill>
        <a:blip xmlns:r="http://schemas.openxmlformats.org/officeDocument/2006/relationships" r:embed="rId1"/>
        <a:stretch>
          <a:fillRect/>
        </a:stretch>
      </xdr:blipFill>
      <xdr:spPr>
        <a:xfrm>
          <a:off x="838200" y="12773025"/>
          <a:ext cx="14773275" cy="3419475"/>
        </a:xfrm>
        <a:prstGeom prst="rect">
          <a:avLst/>
        </a:prstGeom>
      </xdr:spPr>
    </xdr:pic>
    <xdr:clientData/>
  </xdr:twoCellAnchor>
  <xdr:twoCellAnchor editAs="oneCell">
    <xdr:from>
      <xdr:col>0</xdr:col>
      <xdr:colOff>0</xdr:colOff>
      <xdr:row>98</xdr:row>
      <xdr:rowOff>133350</xdr:rowOff>
    </xdr:from>
    <xdr:to>
      <xdr:col>28</xdr:col>
      <xdr:colOff>9525</xdr:colOff>
      <xdr:row>130</xdr:row>
      <xdr:rowOff>57150</xdr:rowOff>
    </xdr:to>
    <xdr:pic>
      <xdr:nvPicPr>
        <xdr:cNvPr id="3" name="Ảnh 2">
          <a:extLst>
            <a:ext uri="{FF2B5EF4-FFF2-40B4-BE49-F238E27FC236}">
              <a16:creationId xmlns:a16="http://schemas.microsoft.com/office/drawing/2014/main" id="{2F87D438-D2EA-3868-9F7A-A9E981857B18}"/>
            </a:ext>
            <a:ext uri="{147F2762-F138-4A5C-976F-8EAC2B608ADB}">
              <a16:predDERef xmlns:a16="http://schemas.microsoft.com/office/drawing/2014/main" pred="{026B9CB3-70CE-06B3-4C07-CD6CB161729D}"/>
            </a:ext>
          </a:extLst>
        </xdr:cNvPr>
        <xdr:cNvPicPr>
          <a:picLocks noChangeAspect="1"/>
        </xdr:cNvPicPr>
      </xdr:nvPicPr>
      <xdr:blipFill>
        <a:blip xmlns:r="http://schemas.openxmlformats.org/officeDocument/2006/relationships" r:embed="rId2"/>
        <a:stretch>
          <a:fillRect/>
        </a:stretch>
      </xdr:blipFill>
      <xdr:spPr>
        <a:xfrm>
          <a:off x="0" y="19488150"/>
          <a:ext cx="17278350" cy="6019800"/>
        </a:xfrm>
        <a:prstGeom prst="rect">
          <a:avLst/>
        </a:prstGeom>
      </xdr:spPr>
    </xdr:pic>
    <xdr:clientData/>
  </xdr:twoCellAnchor>
  <xdr:twoCellAnchor editAs="oneCell">
    <xdr:from>
      <xdr:col>1</xdr:col>
      <xdr:colOff>57150</xdr:colOff>
      <xdr:row>143</xdr:row>
      <xdr:rowOff>28575</xdr:rowOff>
    </xdr:from>
    <xdr:to>
      <xdr:col>20</xdr:col>
      <xdr:colOff>19050</xdr:colOff>
      <xdr:row>167</xdr:row>
      <xdr:rowOff>114300</xdr:rowOff>
    </xdr:to>
    <xdr:pic>
      <xdr:nvPicPr>
        <xdr:cNvPr id="4" name="Ảnh 3">
          <a:extLst>
            <a:ext uri="{FF2B5EF4-FFF2-40B4-BE49-F238E27FC236}">
              <a16:creationId xmlns:a16="http://schemas.microsoft.com/office/drawing/2014/main" id="{D032D71A-2CB4-814C-B8DC-940D8DB50B35}"/>
            </a:ext>
            <a:ext uri="{147F2762-F138-4A5C-976F-8EAC2B608ADB}">
              <a16:predDERef xmlns:a16="http://schemas.microsoft.com/office/drawing/2014/main" pred="{2F87D438-D2EA-3868-9F7A-A9E981857B18}"/>
            </a:ext>
          </a:extLst>
        </xdr:cNvPr>
        <xdr:cNvPicPr>
          <a:picLocks noChangeAspect="1"/>
        </xdr:cNvPicPr>
      </xdr:nvPicPr>
      <xdr:blipFill>
        <a:blip xmlns:r="http://schemas.openxmlformats.org/officeDocument/2006/relationships" r:embed="rId3"/>
        <a:stretch>
          <a:fillRect/>
        </a:stretch>
      </xdr:blipFill>
      <xdr:spPr>
        <a:xfrm>
          <a:off x="866775" y="27955875"/>
          <a:ext cx="11544300" cy="4657725"/>
        </a:xfrm>
        <a:prstGeom prst="rect">
          <a:avLst/>
        </a:prstGeom>
      </xdr:spPr>
    </xdr:pic>
    <xdr:clientData/>
  </xdr:twoCellAnchor>
  <xdr:twoCellAnchor editAs="oneCell">
    <xdr:from>
      <xdr:col>1</xdr:col>
      <xdr:colOff>209550</xdr:colOff>
      <xdr:row>174</xdr:row>
      <xdr:rowOff>57150</xdr:rowOff>
    </xdr:from>
    <xdr:to>
      <xdr:col>21</xdr:col>
      <xdr:colOff>400050</xdr:colOff>
      <xdr:row>196</xdr:row>
      <xdr:rowOff>180975</xdr:rowOff>
    </xdr:to>
    <xdr:pic>
      <xdr:nvPicPr>
        <xdr:cNvPr id="5" name="Ảnh 4">
          <a:extLst>
            <a:ext uri="{FF2B5EF4-FFF2-40B4-BE49-F238E27FC236}">
              <a16:creationId xmlns:a16="http://schemas.microsoft.com/office/drawing/2014/main" id="{2D3775B8-CC00-FC6F-0034-7B54AAD451D0}"/>
            </a:ext>
            <a:ext uri="{147F2762-F138-4A5C-976F-8EAC2B608ADB}">
              <a16:predDERef xmlns:a16="http://schemas.microsoft.com/office/drawing/2014/main" pred="{D032D71A-2CB4-814C-B8DC-940D8DB50B35}"/>
            </a:ext>
          </a:extLst>
        </xdr:cNvPr>
        <xdr:cNvPicPr>
          <a:picLocks noChangeAspect="1"/>
        </xdr:cNvPicPr>
      </xdr:nvPicPr>
      <xdr:blipFill>
        <a:blip xmlns:r="http://schemas.openxmlformats.org/officeDocument/2006/relationships" r:embed="rId4"/>
        <a:stretch>
          <a:fillRect/>
        </a:stretch>
      </xdr:blipFill>
      <xdr:spPr>
        <a:xfrm>
          <a:off x="1019175" y="33889950"/>
          <a:ext cx="12382500" cy="431482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3</xdr:col>
      <xdr:colOff>9525</xdr:colOff>
      <xdr:row>2</xdr:row>
      <xdr:rowOff>104775</xdr:rowOff>
    </xdr:from>
    <xdr:to>
      <xdr:col>5</xdr:col>
      <xdr:colOff>0</xdr:colOff>
      <xdr:row>2</xdr:row>
      <xdr:rowOff>209550</xdr:rowOff>
    </xdr:to>
    <xdr:sp macro="" textlink="">
      <xdr:nvSpPr>
        <xdr:cNvPr id="3" name="Arrow: Right 2">
          <a:extLst>
            <a:ext uri="{FF2B5EF4-FFF2-40B4-BE49-F238E27FC236}">
              <a16:creationId xmlns:a16="http://schemas.microsoft.com/office/drawing/2014/main" id="{99347DC5-B5B2-ECF4-D183-2B364D5821B8}"/>
            </a:ext>
          </a:extLst>
        </xdr:cNvPr>
        <xdr:cNvSpPr/>
      </xdr:nvSpPr>
      <xdr:spPr>
        <a:xfrm>
          <a:off x="2905125" y="495300"/>
          <a:ext cx="638175" cy="1047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19050</xdr:colOff>
      <xdr:row>3</xdr:row>
      <xdr:rowOff>57151</xdr:rowOff>
    </xdr:from>
    <xdr:to>
      <xdr:col>5</xdr:col>
      <xdr:colOff>285750</xdr:colOff>
      <xdr:row>3</xdr:row>
      <xdr:rowOff>152401</xdr:rowOff>
    </xdr:to>
    <xdr:sp macro="" textlink="">
      <xdr:nvSpPr>
        <xdr:cNvPr id="4" name="Arrow: Right 3">
          <a:extLst>
            <a:ext uri="{FF2B5EF4-FFF2-40B4-BE49-F238E27FC236}">
              <a16:creationId xmlns:a16="http://schemas.microsoft.com/office/drawing/2014/main" id="{AA0A6903-9FFE-4C4D-AF4A-1A392433B0FB}"/>
            </a:ext>
          </a:extLst>
        </xdr:cNvPr>
        <xdr:cNvSpPr/>
      </xdr:nvSpPr>
      <xdr:spPr>
        <a:xfrm>
          <a:off x="2914650" y="695326"/>
          <a:ext cx="914400" cy="952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304800</xdr:colOff>
      <xdr:row>4</xdr:row>
      <xdr:rowOff>9527</xdr:rowOff>
    </xdr:from>
    <xdr:to>
      <xdr:col>19</xdr:col>
      <xdr:colOff>68036</xdr:colOff>
      <xdr:row>4</xdr:row>
      <xdr:rowOff>136073</xdr:rowOff>
    </xdr:to>
    <xdr:sp macro="" textlink="">
      <xdr:nvSpPr>
        <xdr:cNvPr id="5" name="Arrow: Right 4">
          <a:extLst>
            <a:ext uri="{FF2B5EF4-FFF2-40B4-BE49-F238E27FC236}">
              <a16:creationId xmlns:a16="http://schemas.microsoft.com/office/drawing/2014/main" id="{48D28C4A-78E0-45A4-AD8E-5DFB2B37257E}"/>
            </a:ext>
          </a:extLst>
        </xdr:cNvPr>
        <xdr:cNvSpPr/>
      </xdr:nvSpPr>
      <xdr:spPr>
        <a:xfrm>
          <a:off x="3856264" y="893991"/>
          <a:ext cx="4335236" cy="126546"/>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19050</xdr:colOff>
      <xdr:row>5</xdr:row>
      <xdr:rowOff>34019</xdr:rowOff>
    </xdr:from>
    <xdr:to>
      <xdr:col>21</xdr:col>
      <xdr:colOff>304800</xdr:colOff>
      <xdr:row>5</xdr:row>
      <xdr:rowOff>205469</xdr:rowOff>
    </xdr:to>
    <xdr:sp macro="" textlink="">
      <xdr:nvSpPr>
        <xdr:cNvPr id="6" name="Arrow: Right 5">
          <a:extLst>
            <a:ext uri="{FF2B5EF4-FFF2-40B4-BE49-F238E27FC236}">
              <a16:creationId xmlns:a16="http://schemas.microsoft.com/office/drawing/2014/main" id="{DC3BB6CF-156F-4F42-B253-122EC6A0AC89}"/>
            </a:ext>
          </a:extLst>
        </xdr:cNvPr>
        <xdr:cNvSpPr/>
      </xdr:nvSpPr>
      <xdr:spPr>
        <a:xfrm>
          <a:off x="3897086" y="1163412"/>
          <a:ext cx="5184321" cy="1714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24494</xdr:colOff>
      <xdr:row>6</xdr:row>
      <xdr:rowOff>8619</xdr:rowOff>
    </xdr:from>
    <xdr:to>
      <xdr:col>22</xdr:col>
      <xdr:colOff>324304</xdr:colOff>
      <xdr:row>6</xdr:row>
      <xdr:rowOff>190500</xdr:rowOff>
    </xdr:to>
    <xdr:sp macro="" textlink="">
      <xdr:nvSpPr>
        <xdr:cNvPr id="7" name="Arrow: Right 6">
          <a:extLst>
            <a:ext uri="{FF2B5EF4-FFF2-40B4-BE49-F238E27FC236}">
              <a16:creationId xmlns:a16="http://schemas.microsoft.com/office/drawing/2014/main" id="{CC7F51AD-3A53-4994-B634-F7FE69BCA8DF}"/>
            </a:ext>
          </a:extLst>
        </xdr:cNvPr>
        <xdr:cNvSpPr/>
      </xdr:nvSpPr>
      <xdr:spPr>
        <a:xfrm>
          <a:off x="8147958" y="1382940"/>
          <a:ext cx="1279525" cy="18188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11339</xdr:colOff>
      <xdr:row>7</xdr:row>
      <xdr:rowOff>11339</xdr:rowOff>
    </xdr:from>
    <xdr:to>
      <xdr:col>34</xdr:col>
      <xdr:colOff>302079</xdr:colOff>
      <xdr:row>7</xdr:row>
      <xdr:rowOff>238125</xdr:rowOff>
    </xdr:to>
    <xdr:sp macro="" textlink="">
      <xdr:nvSpPr>
        <xdr:cNvPr id="8" name="Arrow: Right 7">
          <a:extLst>
            <a:ext uri="{FF2B5EF4-FFF2-40B4-BE49-F238E27FC236}">
              <a16:creationId xmlns:a16="http://schemas.microsoft.com/office/drawing/2014/main" id="{0AF674C4-E242-4E78-8BB2-58FA66B07C10}"/>
            </a:ext>
          </a:extLst>
        </xdr:cNvPr>
        <xdr:cNvSpPr/>
      </xdr:nvSpPr>
      <xdr:spPr>
        <a:xfrm>
          <a:off x="12121696" y="1655535"/>
          <a:ext cx="1277258" cy="226786"/>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20410</xdr:colOff>
      <xdr:row>8</xdr:row>
      <xdr:rowOff>61232</xdr:rowOff>
    </xdr:from>
    <xdr:to>
      <xdr:col>26</xdr:col>
      <xdr:colOff>322489</xdr:colOff>
      <xdr:row>8</xdr:row>
      <xdr:rowOff>243113</xdr:rowOff>
    </xdr:to>
    <xdr:sp macro="" textlink="">
      <xdr:nvSpPr>
        <xdr:cNvPr id="9" name="Arrow: Right 8">
          <a:extLst>
            <a:ext uri="{FF2B5EF4-FFF2-40B4-BE49-F238E27FC236}">
              <a16:creationId xmlns:a16="http://schemas.microsoft.com/office/drawing/2014/main" id="{A2609EE9-8110-4875-A68A-DF80B6C96809}"/>
            </a:ext>
          </a:extLst>
        </xdr:cNvPr>
        <xdr:cNvSpPr/>
      </xdr:nvSpPr>
      <xdr:spPr>
        <a:xfrm>
          <a:off x="9500053" y="1954893"/>
          <a:ext cx="1288597" cy="18188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22679</xdr:colOff>
      <xdr:row>8</xdr:row>
      <xdr:rowOff>45357</xdr:rowOff>
    </xdr:from>
    <xdr:to>
      <xdr:col>38</xdr:col>
      <xdr:colOff>324758</xdr:colOff>
      <xdr:row>8</xdr:row>
      <xdr:rowOff>227238</xdr:rowOff>
    </xdr:to>
    <xdr:sp macro="" textlink="">
      <xdr:nvSpPr>
        <xdr:cNvPr id="10" name="Arrow: Right 9">
          <a:extLst>
            <a:ext uri="{FF2B5EF4-FFF2-40B4-BE49-F238E27FC236}">
              <a16:creationId xmlns:a16="http://schemas.microsoft.com/office/drawing/2014/main" id="{EEF6F67E-62B3-4F46-866A-4DA34DC38488}"/>
            </a:ext>
          </a:extLst>
        </xdr:cNvPr>
        <xdr:cNvSpPr/>
      </xdr:nvSpPr>
      <xdr:spPr>
        <a:xfrm>
          <a:off x="13448393" y="1939018"/>
          <a:ext cx="1288597" cy="18188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39</xdr:col>
      <xdr:colOff>22679</xdr:colOff>
      <xdr:row>9</xdr:row>
      <xdr:rowOff>34018</xdr:rowOff>
    </xdr:from>
    <xdr:to>
      <xdr:col>42</xdr:col>
      <xdr:colOff>324758</xdr:colOff>
      <xdr:row>9</xdr:row>
      <xdr:rowOff>215899</xdr:rowOff>
    </xdr:to>
    <xdr:sp macro="" textlink="">
      <xdr:nvSpPr>
        <xdr:cNvPr id="11" name="Arrow: Right 10">
          <a:extLst>
            <a:ext uri="{FF2B5EF4-FFF2-40B4-BE49-F238E27FC236}">
              <a16:creationId xmlns:a16="http://schemas.microsoft.com/office/drawing/2014/main" id="{B527EE02-6E07-4AFB-828E-C8ABC0BAB4FE}"/>
            </a:ext>
          </a:extLst>
        </xdr:cNvPr>
        <xdr:cNvSpPr/>
      </xdr:nvSpPr>
      <xdr:spPr>
        <a:xfrm>
          <a:off x="14763750" y="2177143"/>
          <a:ext cx="1288597" cy="18188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313764</xdr:colOff>
      <xdr:row>6</xdr:row>
      <xdr:rowOff>44824</xdr:rowOff>
    </xdr:from>
    <xdr:to>
      <xdr:col>30</xdr:col>
      <xdr:colOff>287003</xdr:colOff>
      <xdr:row>6</xdr:row>
      <xdr:rowOff>226705</xdr:rowOff>
    </xdr:to>
    <xdr:sp macro="" textlink="">
      <xdr:nvSpPr>
        <xdr:cNvPr id="12" name="Arrow: Right 11">
          <a:extLst>
            <a:ext uri="{FF2B5EF4-FFF2-40B4-BE49-F238E27FC236}">
              <a16:creationId xmlns:a16="http://schemas.microsoft.com/office/drawing/2014/main" id="{BC16FAAC-C2B4-4BC4-B387-BCF1A5D10645}"/>
            </a:ext>
          </a:extLst>
        </xdr:cNvPr>
        <xdr:cNvSpPr/>
      </xdr:nvSpPr>
      <xdr:spPr>
        <a:xfrm>
          <a:off x="10679205" y="1423148"/>
          <a:ext cx="1273122" cy="18188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371475</xdr:colOff>
      <xdr:row>1</xdr:row>
      <xdr:rowOff>38100</xdr:rowOff>
    </xdr:from>
    <xdr:to>
      <xdr:col>12</xdr:col>
      <xdr:colOff>339618</xdr:colOff>
      <xdr:row>17</xdr:row>
      <xdr:rowOff>19050</xdr:rowOff>
    </xdr:to>
    <xdr:pic>
      <xdr:nvPicPr>
        <xdr:cNvPr id="2" name="Picture 1">
          <a:extLst>
            <a:ext uri="{FF2B5EF4-FFF2-40B4-BE49-F238E27FC236}">
              <a16:creationId xmlns:a16="http://schemas.microsoft.com/office/drawing/2014/main" id="{8EE325B3-93B9-C858-C548-67AC24C20FAF}"/>
            </a:ext>
          </a:extLst>
        </xdr:cNvPr>
        <xdr:cNvPicPr>
          <a:picLocks noChangeAspect="1"/>
        </xdr:cNvPicPr>
      </xdr:nvPicPr>
      <xdr:blipFill>
        <a:blip xmlns:r="http://schemas.openxmlformats.org/officeDocument/2006/relationships" r:embed="rId1"/>
        <a:stretch>
          <a:fillRect/>
        </a:stretch>
      </xdr:blipFill>
      <xdr:spPr>
        <a:xfrm>
          <a:off x="981075" y="228600"/>
          <a:ext cx="7160079" cy="3028950"/>
        </a:xfrm>
        <a:prstGeom prst="rect">
          <a:avLst/>
        </a:prstGeom>
      </xdr:spPr>
    </xdr:pic>
    <xdr:clientData/>
  </xdr:twoCellAnchor>
  <xdr:twoCellAnchor editAs="oneCell">
    <xdr:from>
      <xdr:col>2</xdr:col>
      <xdr:colOff>28576</xdr:colOff>
      <xdr:row>22</xdr:row>
      <xdr:rowOff>161924</xdr:rowOff>
    </xdr:from>
    <xdr:to>
      <xdr:col>16</xdr:col>
      <xdr:colOff>285191</xdr:colOff>
      <xdr:row>42</xdr:row>
      <xdr:rowOff>56337</xdr:rowOff>
    </xdr:to>
    <xdr:pic>
      <xdr:nvPicPr>
        <xdr:cNvPr id="3" name="Picture 2">
          <a:extLst>
            <a:ext uri="{FF2B5EF4-FFF2-40B4-BE49-F238E27FC236}">
              <a16:creationId xmlns:a16="http://schemas.microsoft.com/office/drawing/2014/main" id="{A26B1A9A-558B-61F1-1385-67B513F8FDBA}"/>
            </a:ext>
          </a:extLst>
        </xdr:cNvPr>
        <xdr:cNvPicPr>
          <a:picLocks noChangeAspect="1"/>
        </xdr:cNvPicPr>
      </xdr:nvPicPr>
      <xdr:blipFill>
        <a:blip xmlns:r="http://schemas.openxmlformats.org/officeDocument/2006/relationships" r:embed="rId2"/>
        <a:stretch>
          <a:fillRect/>
        </a:stretch>
      </xdr:blipFill>
      <xdr:spPr>
        <a:xfrm>
          <a:off x="1247776" y="4352924"/>
          <a:ext cx="9277350" cy="3704413"/>
        </a:xfrm>
        <a:prstGeom prst="rect">
          <a:avLst/>
        </a:prstGeom>
      </xdr:spPr>
    </xdr:pic>
    <xdr:clientData/>
  </xdr:twoCellAnchor>
  <xdr:twoCellAnchor>
    <xdr:from>
      <xdr:col>6</xdr:col>
      <xdr:colOff>171450</xdr:colOff>
      <xdr:row>56</xdr:row>
      <xdr:rowOff>266700</xdr:rowOff>
    </xdr:from>
    <xdr:to>
      <xdr:col>7</xdr:col>
      <xdr:colOff>381000</xdr:colOff>
      <xdr:row>60</xdr:row>
      <xdr:rowOff>66675</xdr:rowOff>
    </xdr:to>
    <xdr:sp macro="" textlink="">
      <xdr:nvSpPr>
        <xdr:cNvPr id="5" name="Oval 4">
          <a:extLst>
            <a:ext uri="{FF2B5EF4-FFF2-40B4-BE49-F238E27FC236}">
              <a16:creationId xmlns:a16="http://schemas.microsoft.com/office/drawing/2014/main" id="{7F31D021-1B60-53F2-D3BF-D314AF2C908E}"/>
            </a:ext>
          </a:extLst>
        </xdr:cNvPr>
        <xdr:cNvSpPr/>
      </xdr:nvSpPr>
      <xdr:spPr>
        <a:xfrm>
          <a:off x="3829050" y="10372725"/>
          <a:ext cx="819150" cy="7524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285751</xdr:colOff>
      <xdr:row>57</xdr:row>
      <xdr:rowOff>57150</xdr:rowOff>
    </xdr:from>
    <xdr:to>
      <xdr:col>7</xdr:col>
      <xdr:colOff>266701</xdr:colOff>
      <xdr:row>59</xdr:row>
      <xdr:rowOff>152400</xdr:rowOff>
    </xdr:to>
    <xdr:sp macro="" textlink="">
      <xdr:nvSpPr>
        <xdr:cNvPr id="6" name="Oval 5">
          <a:extLst>
            <a:ext uri="{FF2B5EF4-FFF2-40B4-BE49-F238E27FC236}">
              <a16:creationId xmlns:a16="http://schemas.microsoft.com/office/drawing/2014/main" id="{02D17244-1543-4BB0-B458-A4DCF07DD131}"/>
            </a:ext>
          </a:extLst>
        </xdr:cNvPr>
        <xdr:cNvSpPr/>
      </xdr:nvSpPr>
      <xdr:spPr>
        <a:xfrm>
          <a:off x="3943351" y="10467975"/>
          <a:ext cx="590550" cy="552450"/>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438150</xdr:colOff>
      <xdr:row>55</xdr:row>
      <xdr:rowOff>285751</xdr:rowOff>
    </xdr:from>
    <xdr:to>
      <xdr:col>7</xdr:col>
      <xdr:colOff>561975</xdr:colOff>
      <xdr:row>55</xdr:row>
      <xdr:rowOff>533401</xdr:rowOff>
    </xdr:to>
    <xdr:sp macro="" textlink="">
      <xdr:nvSpPr>
        <xdr:cNvPr id="7" name="TextBox 6">
          <a:extLst>
            <a:ext uri="{FF2B5EF4-FFF2-40B4-BE49-F238E27FC236}">
              <a16:creationId xmlns:a16="http://schemas.microsoft.com/office/drawing/2014/main" id="{D672CFF6-5A5A-84AF-3429-B4967AD1567D}"/>
            </a:ext>
          </a:extLst>
        </xdr:cNvPr>
        <xdr:cNvSpPr txBox="1"/>
      </xdr:nvSpPr>
      <xdr:spPr>
        <a:xfrm>
          <a:off x="4095750" y="9848851"/>
          <a:ext cx="7334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12,000*</a:t>
          </a:r>
          <a:endParaRPr lang="en-US" sz="1100"/>
        </a:p>
      </xdr:txBody>
    </xdr:sp>
    <xdr:clientData/>
  </xdr:twoCellAnchor>
  <xdr:twoCellAnchor>
    <xdr:from>
      <xdr:col>6</xdr:col>
      <xdr:colOff>47626</xdr:colOff>
      <xdr:row>60</xdr:row>
      <xdr:rowOff>142875</xdr:rowOff>
    </xdr:from>
    <xdr:to>
      <xdr:col>7</xdr:col>
      <xdr:colOff>9526</xdr:colOff>
      <xdr:row>61</xdr:row>
      <xdr:rowOff>161925</xdr:rowOff>
    </xdr:to>
    <xdr:sp macro="" textlink="">
      <xdr:nvSpPr>
        <xdr:cNvPr id="8" name="TextBox 7">
          <a:extLst>
            <a:ext uri="{FF2B5EF4-FFF2-40B4-BE49-F238E27FC236}">
              <a16:creationId xmlns:a16="http://schemas.microsoft.com/office/drawing/2014/main" id="{D65FFFA4-70C5-4D17-8715-AEE1CDA48562}"/>
            </a:ext>
          </a:extLst>
        </xdr:cNvPr>
        <xdr:cNvSpPr txBox="1"/>
      </xdr:nvSpPr>
      <xdr:spPr>
        <a:xfrm>
          <a:off x="3705226" y="11201400"/>
          <a:ext cx="57150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1000*</a:t>
          </a:r>
          <a:endParaRPr lang="en-US" sz="1100"/>
        </a:p>
      </xdr:txBody>
    </xdr:sp>
    <xdr:clientData/>
  </xdr:twoCellAnchor>
  <xdr:twoCellAnchor>
    <xdr:from>
      <xdr:col>6</xdr:col>
      <xdr:colOff>333376</xdr:colOff>
      <xdr:row>57</xdr:row>
      <xdr:rowOff>209550</xdr:rowOff>
    </xdr:from>
    <xdr:to>
      <xdr:col>7</xdr:col>
      <xdr:colOff>295276</xdr:colOff>
      <xdr:row>58</xdr:row>
      <xdr:rowOff>152400</xdr:rowOff>
    </xdr:to>
    <xdr:sp macro="" textlink="">
      <xdr:nvSpPr>
        <xdr:cNvPr id="10" name="TextBox 9">
          <a:extLst>
            <a:ext uri="{FF2B5EF4-FFF2-40B4-BE49-F238E27FC236}">
              <a16:creationId xmlns:a16="http://schemas.microsoft.com/office/drawing/2014/main" id="{AAB57C19-F4B4-424C-8FED-462B6B0AE688}"/>
            </a:ext>
          </a:extLst>
        </xdr:cNvPr>
        <xdr:cNvSpPr txBox="1"/>
      </xdr:nvSpPr>
      <xdr:spPr>
        <a:xfrm>
          <a:off x="3990976" y="10620375"/>
          <a:ext cx="5715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100%</a:t>
          </a:r>
          <a:endParaRPr lang="en-US" sz="1100"/>
        </a:p>
      </xdr:txBody>
    </xdr:sp>
    <xdr:clientData/>
  </xdr:twoCellAnchor>
  <xdr:twoCellAnchor editAs="oneCell">
    <xdr:from>
      <xdr:col>1</xdr:col>
      <xdr:colOff>200025</xdr:colOff>
      <xdr:row>206</xdr:row>
      <xdr:rowOff>28575</xdr:rowOff>
    </xdr:from>
    <xdr:to>
      <xdr:col>18</xdr:col>
      <xdr:colOff>267663</xdr:colOff>
      <xdr:row>210</xdr:row>
      <xdr:rowOff>57260</xdr:rowOff>
    </xdr:to>
    <xdr:pic>
      <xdr:nvPicPr>
        <xdr:cNvPr id="11" name="Picture 10">
          <a:extLst>
            <a:ext uri="{FF2B5EF4-FFF2-40B4-BE49-F238E27FC236}">
              <a16:creationId xmlns:a16="http://schemas.microsoft.com/office/drawing/2014/main" id="{159B4AB0-B577-90FE-4206-3578573CA7B0}"/>
            </a:ext>
          </a:extLst>
        </xdr:cNvPr>
        <xdr:cNvPicPr>
          <a:picLocks noChangeAspect="1"/>
        </xdr:cNvPicPr>
      </xdr:nvPicPr>
      <xdr:blipFill>
        <a:blip xmlns:r="http://schemas.openxmlformats.org/officeDocument/2006/relationships" r:embed="rId3"/>
        <a:stretch>
          <a:fillRect/>
        </a:stretch>
      </xdr:blipFill>
      <xdr:spPr>
        <a:xfrm>
          <a:off x="809625" y="13182600"/>
          <a:ext cx="10917174" cy="790685"/>
        </a:xfrm>
        <a:prstGeom prst="rect">
          <a:avLst/>
        </a:prstGeom>
      </xdr:spPr>
    </xdr:pic>
    <xdr:clientData/>
  </xdr:twoCellAnchor>
  <xdr:twoCellAnchor>
    <xdr:from>
      <xdr:col>8</xdr:col>
      <xdr:colOff>152400</xdr:colOff>
      <xdr:row>54</xdr:row>
      <xdr:rowOff>228600</xdr:rowOff>
    </xdr:from>
    <xdr:to>
      <xdr:col>9</xdr:col>
      <xdr:colOff>142875</xdr:colOff>
      <xdr:row>63</xdr:row>
      <xdr:rowOff>57150</xdr:rowOff>
    </xdr:to>
    <xdr:sp macro="" textlink="">
      <xdr:nvSpPr>
        <xdr:cNvPr id="18" name="Rectangle: Rounded Corners 17">
          <a:extLst>
            <a:ext uri="{FF2B5EF4-FFF2-40B4-BE49-F238E27FC236}">
              <a16:creationId xmlns:a16="http://schemas.microsoft.com/office/drawing/2014/main" id="{C7EF02FD-363B-A6B5-6319-B723EE24675B}"/>
            </a:ext>
          </a:extLst>
        </xdr:cNvPr>
        <xdr:cNvSpPr/>
      </xdr:nvSpPr>
      <xdr:spPr>
        <a:xfrm>
          <a:off x="5029200" y="9591675"/>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285750</xdr:colOff>
      <xdr:row>54</xdr:row>
      <xdr:rowOff>238125</xdr:rowOff>
    </xdr:from>
    <xdr:to>
      <xdr:col>10</xdr:col>
      <xdr:colOff>276225</xdr:colOff>
      <xdr:row>63</xdr:row>
      <xdr:rowOff>66675</xdr:rowOff>
    </xdr:to>
    <xdr:sp macro="" textlink="">
      <xdr:nvSpPr>
        <xdr:cNvPr id="19" name="Rectangle: Rounded Corners 18">
          <a:extLst>
            <a:ext uri="{FF2B5EF4-FFF2-40B4-BE49-F238E27FC236}">
              <a16:creationId xmlns:a16="http://schemas.microsoft.com/office/drawing/2014/main" id="{986FF739-78B0-41D6-BD1C-6279B2E3A4A0}"/>
            </a:ext>
          </a:extLst>
        </xdr:cNvPr>
        <xdr:cNvSpPr/>
      </xdr:nvSpPr>
      <xdr:spPr>
        <a:xfrm>
          <a:off x="5772150" y="9601200"/>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390525</xdr:colOff>
      <xdr:row>54</xdr:row>
      <xdr:rowOff>247650</xdr:rowOff>
    </xdr:from>
    <xdr:to>
      <xdr:col>11</xdr:col>
      <xdr:colOff>381000</xdr:colOff>
      <xdr:row>63</xdr:row>
      <xdr:rowOff>76200</xdr:rowOff>
    </xdr:to>
    <xdr:sp macro="" textlink="">
      <xdr:nvSpPr>
        <xdr:cNvPr id="20" name="Rectangle: Rounded Corners 19">
          <a:extLst>
            <a:ext uri="{FF2B5EF4-FFF2-40B4-BE49-F238E27FC236}">
              <a16:creationId xmlns:a16="http://schemas.microsoft.com/office/drawing/2014/main" id="{201B3567-B277-4DA5-8011-5A5DE1D50B8E}"/>
            </a:ext>
          </a:extLst>
        </xdr:cNvPr>
        <xdr:cNvSpPr/>
      </xdr:nvSpPr>
      <xdr:spPr>
        <a:xfrm>
          <a:off x="6486525" y="9610725"/>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495300</xdr:colOff>
      <xdr:row>54</xdr:row>
      <xdr:rowOff>247650</xdr:rowOff>
    </xdr:from>
    <xdr:to>
      <xdr:col>12</xdr:col>
      <xdr:colOff>485775</xdr:colOff>
      <xdr:row>63</xdr:row>
      <xdr:rowOff>76200</xdr:rowOff>
    </xdr:to>
    <xdr:sp macro="" textlink="">
      <xdr:nvSpPr>
        <xdr:cNvPr id="21" name="Rectangle: Rounded Corners 20">
          <a:extLst>
            <a:ext uri="{FF2B5EF4-FFF2-40B4-BE49-F238E27FC236}">
              <a16:creationId xmlns:a16="http://schemas.microsoft.com/office/drawing/2014/main" id="{36CD9AFC-48DC-4207-947C-28B512EE86AD}"/>
            </a:ext>
          </a:extLst>
        </xdr:cNvPr>
        <xdr:cNvSpPr/>
      </xdr:nvSpPr>
      <xdr:spPr>
        <a:xfrm>
          <a:off x="7200900" y="9610725"/>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114300</xdr:colOff>
      <xdr:row>54</xdr:row>
      <xdr:rowOff>228600</xdr:rowOff>
    </xdr:from>
    <xdr:to>
      <xdr:col>14</xdr:col>
      <xdr:colOff>104775</xdr:colOff>
      <xdr:row>63</xdr:row>
      <xdr:rowOff>57150</xdr:rowOff>
    </xdr:to>
    <xdr:sp macro="" textlink="">
      <xdr:nvSpPr>
        <xdr:cNvPr id="22" name="Rectangle: Rounded Corners 21">
          <a:extLst>
            <a:ext uri="{FF2B5EF4-FFF2-40B4-BE49-F238E27FC236}">
              <a16:creationId xmlns:a16="http://schemas.microsoft.com/office/drawing/2014/main" id="{ACE712CF-1936-41E7-897D-10154AE5EF63}"/>
            </a:ext>
          </a:extLst>
        </xdr:cNvPr>
        <xdr:cNvSpPr/>
      </xdr:nvSpPr>
      <xdr:spPr>
        <a:xfrm>
          <a:off x="8039100" y="9591675"/>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247650</xdr:colOff>
      <xdr:row>54</xdr:row>
      <xdr:rowOff>238125</xdr:rowOff>
    </xdr:from>
    <xdr:to>
      <xdr:col>15</xdr:col>
      <xdr:colOff>238125</xdr:colOff>
      <xdr:row>63</xdr:row>
      <xdr:rowOff>66675</xdr:rowOff>
    </xdr:to>
    <xdr:sp macro="" textlink="">
      <xdr:nvSpPr>
        <xdr:cNvPr id="23" name="Rectangle: Rounded Corners 22">
          <a:extLst>
            <a:ext uri="{FF2B5EF4-FFF2-40B4-BE49-F238E27FC236}">
              <a16:creationId xmlns:a16="http://schemas.microsoft.com/office/drawing/2014/main" id="{A83A48A4-C4D7-452B-8535-0E299F153868}"/>
            </a:ext>
          </a:extLst>
        </xdr:cNvPr>
        <xdr:cNvSpPr/>
      </xdr:nvSpPr>
      <xdr:spPr>
        <a:xfrm>
          <a:off x="8782050" y="9601200"/>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352425</xdr:colOff>
      <xdr:row>54</xdr:row>
      <xdr:rowOff>247650</xdr:rowOff>
    </xdr:from>
    <xdr:to>
      <xdr:col>16</xdr:col>
      <xdr:colOff>342900</xdr:colOff>
      <xdr:row>63</xdr:row>
      <xdr:rowOff>76200</xdr:rowOff>
    </xdr:to>
    <xdr:sp macro="" textlink="">
      <xdr:nvSpPr>
        <xdr:cNvPr id="24" name="Rectangle: Rounded Corners 23">
          <a:extLst>
            <a:ext uri="{FF2B5EF4-FFF2-40B4-BE49-F238E27FC236}">
              <a16:creationId xmlns:a16="http://schemas.microsoft.com/office/drawing/2014/main" id="{B41FBC7C-D653-4AFD-94B8-8A8C0E5F82BE}"/>
            </a:ext>
          </a:extLst>
        </xdr:cNvPr>
        <xdr:cNvSpPr/>
      </xdr:nvSpPr>
      <xdr:spPr>
        <a:xfrm>
          <a:off x="9496425" y="9610725"/>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457200</xdr:colOff>
      <xdr:row>54</xdr:row>
      <xdr:rowOff>247650</xdr:rowOff>
    </xdr:from>
    <xdr:to>
      <xdr:col>17</xdr:col>
      <xdr:colOff>447675</xdr:colOff>
      <xdr:row>63</xdr:row>
      <xdr:rowOff>76200</xdr:rowOff>
    </xdr:to>
    <xdr:sp macro="" textlink="">
      <xdr:nvSpPr>
        <xdr:cNvPr id="25" name="Rectangle: Rounded Corners 24">
          <a:extLst>
            <a:ext uri="{FF2B5EF4-FFF2-40B4-BE49-F238E27FC236}">
              <a16:creationId xmlns:a16="http://schemas.microsoft.com/office/drawing/2014/main" id="{694324F4-B55C-487F-8C55-654CF3CBE719}"/>
            </a:ext>
          </a:extLst>
        </xdr:cNvPr>
        <xdr:cNvSpPr/>
      </xdr:nvSpPr>
      <xdr:spPr>
        <a:xfrm>
          <a:off x="10210800" y="9610725"/>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123825</xdr:colOff>
      <xdr:row>54</xdr:row>
      <xdr:rowOff>238125</xdr:rowOff>
    </xdr:from>
    <xdr:to>
      <xdr:col>19</xdr:col>
      <xdr:colOff>114300</xdr:colOff>
      <xdr:row>63</xdr:row>
      <xdr:rowOff>66675</xdr:rowOff>
    </xdr:to>
    <xdr:sp macro="" textlink="">
      <xdr:nvSpPr>
        <xdr:cNvPr id="26" name="Rectangle: Rounded Corners 25">
          <a:extLst>
            <a:ext uri="{FF2B5EF4-FFF2-40B4-BE49-F238E27FC236}">
              <a16:creationId xmlns:a16="http://schemas.microsoft.com/office/drawing/2014/main" id="{534E7B48-A6DA-4F37-995A-DDE0D4BBBFE1}"/>
            </a:ext>
          </a:extLst>
        </xdr:cNvPr>
        <xdr:cNvSpPr/>
      </xdr:nvSpPr>
      <xdr:spPr>
        <a:xfrm>
          <a:off x="11096625" y="9601200"/>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257175</xdr:colOff>
      <xdr:row>54</xdr:row>
      <xdr:rowOff>247650</xdr:rowOff>
    </xdr:from>
    <xdr:to>
      <xdr:col>20</xdr:col>
      <xdr:colOff>247650</xdr:colOff>
      <xdr:row>63</xdr:row>
      <xdr:rowOff>76200</xdr:rowOff>
    </xdr:to>
    <xdr:sp macro="" textlink="">
      <xdr:nvSpPr>
        <xdr:cNvPr id="27" name="Rectangle: Rounded Corners 26">
          <a:extLst>
            <a:ext uri="{FF2B5EF4-FFF2-40B4-BE49-F238E27FC236}">
              <a16:creationId xmlns:a16="http://schemas.microsoft.com/office/drawing/2014/main" id="{39F8D583-398E-4053-98A0-8880EC582B0E}"/>
            </a:ext>
          </a:extLst>
        </xdr:cNvPr>
        <xdr:cNvSpPr/>
      </xdr:nvSpPr>
      <xdr:spPr>
        <a:xfrm>
          <a:off x="11839575" y="9610725"/>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361950</xdr:colOff>
      <xdr:row>54</xdr:row>
      <xdr:rowOff>257175</xdr:rowOff>
    </xdr:from>
    <xdr:to>
      <xdr:col>21</xdr:col>
      <xdr:colOff>352425</xdr:colOff>
      <xdr:row>63</xdr:row>
      <xdr:rowOff>85725</xdr:rowOff>
    </xdr:to>
    <xdr:sp macro="" textlink="">
      <xdr:nvSpPr>
        <xdr:cNvPr id="28" name="Rectangle: Rounded Corners 27">
          <a:extLst>
            <a:ext uri="{FF2B5EF4-FFF2-40B4-BE49-F238E27FC236}">
              <a16:creationId xmlns:a16="http://schemas.microsoft.com/office/drawing/2014/main" id="{941913D3-BBD0-4D90-9FC6-8B6CBCA7D894}"/>
            </a:ext>
          </a:extLst>
        </xdr:cNvPr>
        <xdr:cNvSpPr/>
      </xdr:nvSpPr>
      <xdr:spPr>
        <a:xfrm>
          <a:off x="12553950" y="9620250"/>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466725</xdr:colOff>
      <xdr:row>54</xdr:row>
      <xdr:rowOff>257175</xdr:rowOff>
    </xdr:from>
    <xdr:to>
      <xdr:col>22</xdr:col>
      <xdr:colOff>457200</xdr:colOff>
      <xdr:row>63</xdr:row>
      <xdr:rowOff>85725</xdr:rowOff>
    </xdr:to>
    <xdr:sp macro="" textlink="">
      <xdr:nvSpPr>
        <xdr:cNvPr id="29" name="Rectangle: Rounded Corners 28">
          <a:extLst>
            <a:ext uri="{FF2B5EF4-FFF2-40B4-BE49-F238E27FC236}">
              <a16:creationId xmlns:a16="http://schemas.microsoft.com/office/drawing/2014/main" id="{95866917-4895-442C-BD94-330C669B0546}"/>
            </a:ext>
          </a:extLst>
        </xdr:cNvPr>
        <xdr:cNvSpPr/>
      </xdr:nvSpPr>
      <xdr:spPr>
        <a:xfrm>
          <a:off x="13268325" y="9620250"/>
          <a:ext cx="600075" cy="2171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171450</xdr:colOff>
      <xdr:row>67</xdr:row>
      <xdr:rowOff>266700</xdr:rowOff>
    </xdr:from>
    <xdr:to>
      <xdr:col>7</xdr:col>
      <xdr:colOff>381000</xdr:colOff>
      <xdr:row>71</xdr:row>
      <xdr:rowOff>66675</xdr:rowOff>
    </xdr:to>
    <xdr:sp macro="" textlink="">
      <xdr:nvSpPr>
        <xdr:cNvPr id="13" name="Oval 12">
          <a:extLst>
            <a:ext uri="{FF2B5EF4-FFF2-40B4-BE49-F238E27FC236}">
              <a16:creationId xmlns:a16="http://schemas.microsoft.com/office/drawing/2014/main" id="{88EA9565-1468-4089-A50A-475EEE55C13D}"/>
            </a:ext>
          </a:extLst>
        </xdr:cNvPr>
        <xdr:cNvSpPr/>
      </xdr:nvSpPr>
      <xdr:spPr>
        <a:xfrm>
          <a:off x="3925421" y="11674288"/>
          <a:ext cx="814667" cy="7524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285751</xdr:colOff>
      <xdr:row>68</xdr:row>
      <xdr:rowOff>57150</xdr:rowOff>
    </xdr:from>
    <xdr:to>
      <xdr:col>7</xdr:col>
      <xdr:colOff>266701</xdr:colOff>
      <xdr:row>70</xdr:row>
      <xdr:rowOff>152400</xdr:rowOff>
    </xdr:to>
    <xdr:sp macro="" textlink="">
      <xdr:nvSpPr>
        <xdr:cNvPr id="14" name="Oval 13">
          <a:extLst>
            <a:ext uri="{FF2B5EF4-FFF2-40B4-BE49-F238E27FC236}">
              <a16:creationId xmlns:a16="http://schemas.microsoft.com/office/drawing/2014/main" id="{1FC84EF8-05E8-4408-A174-C700539084E4}"/>
            </a:ext>
          </a:extLst>
        </xdr:cNvPr>
        <xdr:cNvSpPr/>
      </xdr:nvSpPr>
      <xdr:spPr>
        <a:xfrm>
          <a:off x="4039722" y="11767297"/>
          <a:ext cx="586067" cy="554691"/>
        </a:xfrm>
        <a:prstGeom prst="ellipse">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438150</xdr:colOff>
      <xdr:row>66</xdr:row>
      <xdr:rowOff>285751</xdr:rowOff>
    </xdr:from>
    <xdr:to>
      <xdr:col>7</xdr:col>
      <xdr:colOff>561975</xdr:colOff>
      <xdr:row>66</xdr:row>
      <xdr:rowOff>533401</xdr:rowOff>
    </xdr:to>
    <xdr:sp macro="" textlink="">
      <xdr:nvSpPr>
        <xdr:cNvPr id="15" name="TextBox 14">
          <a:extLst>
            <a:ext uri="{FF2B5EF4-FFF2-40B4-BE49-F238E27FC236}">
              <a16:creationId xmlns:a16="http://schemas.microsoft.com/office/drawing/2014/main" id="{B7E183C1-483C-49B8-942A-EC39D1DE84F6}"/>
            </a:ext>
          </a:extLst>
        </xdr:cNvPr>
        <xdr:cNvSpPr txBox="1"/>
      </xdr:nvSpPr>
      <xdr:spPr>
        <a:xfrm>
          <a:off x="4192121" y="11155457"/>
          <a:ext cx="728942"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12,000*</a:t>
          </a:r>
          <a:endParaRPr lang="en-US" sz="1100"/>
        </a:p>
      </xdr:txBody>
    </xdr:sp>
    <xdr:clientData/>
  </xdr:twoCellAnchor>
  <xdr:twoCellAnchor>
    <xdr:from>
      <xdr:col>6</xdr:col>
      <xdr:colOff>47626</xdr:colOff>
      <xdr:row>71</xdr:row>
      <xdr:rowOff>142875</xdr:rowOff>
    </xdr:from>
    <xdr:to>
      <xdr:col>7</xdr:col>
      <xdr:colOff>9526</xdr:colOff>
      <xdr:row>72</xdr:row>
      <xdr:rowOff>161925</xdr:rowOff>
    </xdr:to>
    <xdr:sp macro="" textlink="">
      <xdr:nvSpPr>
        <xdr:cNvPr id="16" name="TextBox 15">
          <a:extLst>
            <a:ext uri="{FF2B5EF4-FFF2-40B4-BE49-F238E27FC236}">
              <a16:creationId xmlns:a16="http://schemas.microsoft.com/office/drawing/2014/main" id="{0029BF7D-C426-4965-B154-4C60016A245D}"/>
            </a:ext>
          </a:extLst>
        </xdr:cNvPr>
        <xdr:cNvSpPr txBox="1"/>
      </xdr:nvSpPr>
      <xdr:spPr>
        <a:xfrm>
          <a:off x="3801597" y="12502963"/>
          <a:ext cx="567017"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1000*</a:t>
          </a:r>
          <a:endParaRPr lang="en-US" sz="1100"/>
        </a:p>
      </xdr:txBody>
    </xdr:sp>
    <xdr:clientData/>
  </xdr:twoCellAnchor>
  <xdr:twoCellAnchor>
    <xdr:from>
      <xdr:col>6</xdr:col>
      <xdr:colOff>333376</xdr:colOff>
      <xdr:row>68</xdr:row>
      <xdr:rowOff>209550</xdr:rowOff>
    </xdr:from>
    <xdr:to>
      <xdr:col>7</xdr:col>
      <xdr:colOff>295276</xdr:colOff>
      <xdr:row>69</xdr:row>
      <xdr:rowOff>152400</xdr:rowOff>
    </xdr:to>
    <xdr:sp macro="" textlink="">
      <xdr:nvSpPr>
        <xdr:cNvPr id="17" name="TextBox 16">
          <a:extLst>
            <a:ext uri="{FF2B5EF4-FFF2-40B4-BE49-F238E27FC236}">
              <a16:creationId xmlns:a16="http://schemas.microsoft.com/office/drawing/2014/main" id="{15DDA52A-3DBE-495E-A035-B72CAE329563}"/>
            </a:ext>
          </a:extLst>
        </xdr:cNvPr>
        <xdr:cNvSpPr txBox="1"/>
      </xdr:nvSpPr>
      <xdr:spPr>
        <a:xfrm>
          <a:off x="4087347" y="11919697"/>
          <a:ext cx="567017" cy="211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100"/>
            <a:t>100%</a:t>
          </a:r>
          <a:endParaRPr lang="en-US" sz="1100"/>
        </a:p>
      </xdr:txBody>
    </xdr:sp>
    <xdr:clientData/>
  </xdr:twoCellAnchor>
  <xdr:twoCellAnchor>
    <xdr:from>
      <xdr:col>8</xdr:col>
      <xdr:colOff>152400</xdr:colOff>
      <xdr:row>65</xdr:row>
      <xdr:rowOff>228600</xdr:rowOff>
    </xdr:from>
    <xdr:to>
      <xdr:col>9</xdr:col>
      <xdr:colOff>142875</xdr:colOff>
      <xdr:row>74</xdr:row>
      <xdr:rowOff>57150</xdr:rowOff>
    </xdr:to>
    <xdr:sp macro="" textlink="">
      <xdr:nvSpPr>
        <xdr:cNvPr id="30" name="Rectangle: Rounded Corners 29">
          <a:extLst>
            <a:ext uri="{FF2B5EF4-FFF2-40B4-BE49-F238E27FC236}">
              <a16:creationId xmlns:a16="http://schemas.microsoft.com/office/drawing/2014/main" id="{AB1FC91E-CEB4-4F1B-9C78-EFE447005915}"/>
            </a:ext>
          </a:extLst>
        </xdr:cNvPr>
        <xdr:cNvSpPr/>
      </xdr:nvSpPr>
      <xdr:spPr>
        <a:xfrm>
          <a:off x="5116606" y="10818159"/>
          <a:ext cx="595593"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285750</xdr:colOff>
      <xdr:row>65</xdr:row>
      <xdr:rowOff>238125</xdr:rowOff>
    </xdr:from>
    <xdr:to>
      <xdr:col>10</xdr:col>
      <xdr:colOff>276225</xdr:colOff>
      <xdr:row>74</xdr:row>
      <xdr:rowOff>66675</xdr:rowOff>
    </xdr:to>
    <xdr:sp macro="" textlink="">
      <xdr:nvSpPr>
        <xdr:cNvPr id="31" name="Rectangle: Rounded Corners 30">
          <a:extLst>
            <a:ext uri="{FF2B5EF4-FFF2-40B4-BE49-F238E27FC236}">
              <a16:creationId xmlns:a16="http://schemas.microsoft.com/office/drawing/2014/main" id="{14DCA828-E7C8-4BD8-96F2-7EE7BAC927C5}"/>
            </a:ext>
          </a:extLst>
        </xdr:cNvPr>
        <xdr:cNvSpPr/>
      </xdr:nvSpPr>
      <xdr:spPr>
        <a:xfrm>
          <a:off x="5855074" y="10827684"/>
          <a:ext cx="595592"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390525</xdr:colOff>
      <xdr:row>65</xdr:row>
      <xdr:rowOff>247650</xdr:rowOff>
    </xdr:from>
    <xdr:to>
      <xdr:col>11</xdr:col>
      <xdr:colOff>381000</xdr:colOff>
      <xdr:row>74</xdr:row>
      <xdr:rowOff>76200</xdr:rowOff>
    </xdr:to>
    <xdr:sp macro="" textlink="">
      <xdr:nvSpPr>
        <xdr:cNvPr id="32" name="Rectangle: Rounded Corners 31">
          <a:extLst>
            <a:ext uri="{FF2B5EF4-FFF2-40B4-BE49-F238E27FC236}">
              <a16:creationId xmlns:a16="http://schemas.microsoft.com/office/drawing/2014/main" id="{9B426094-A1DC-46AF-A1FB-2A8314ABFCFB}"/>
            </a:ext>
          </a:extLst>
        </xdr:cNvPr>
        <xdr:cNvSpPr/>
      </xdr:nvSpPr>
      <xdr:spPr>
        <a:xfrm>
          <a:off x="6564966" y="10837209"/>
          <a:ext cx="595593"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495300</xdr:colOff>
      <xdr:row>65</xdr:row>
      <xdr:rowOff>247650</xdr:rowOff>
    </xdr:from>
    <xdr:to>
      <xdr:col>12</xdr:col>
      <xdr:colOff>485775</xdr:colOff>
      <xdr:row>74</xdr:row>
      <xdr:rowOff>76200</xdr:rowOff>
    </xdr:to>
    <xdr:sp macro="" textlink="">
      <xdr:nvSpPr>
        <xdr:cNvPr id="33" name="Rectangle: Rounded Corners 32">
          <a:extLst>
            <a:ext uri="{FF2B5EF4-FFF2-40B4-BE49-F238E27FC236}">
              <a16:creationId xmlns:a16="http://schemas.microsoft.com/office/drawing/2014/main" id="{C1B4939B-C2A9-48CB-B3EB-35E566CE7D92}"/>
            </a:ext>
          </a:extLst>
        </xdr:cNvPr>
        <xdr:cNvSpPr/>
      </xdr:nvSpPr>
      <xdr:spPr>
        <a:xfrm>
          <a:off x="7274859" y="10837209"/>
          <a:ext cx="595592"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114300</xdr:colOff>
      <xdr:row>65</xdr:row>
      <xdr:rowOff>228600</xdr:rowOff>
    </xdr:from>
    <xdr:to>
      <xdr:col>14</xdr:col>
      <xdr:colOff>104775</xdr:colOff>
      <xdr:row>74</xdr:row>
      <xdr:rowOff>57150</xdr:rowOff>
    </xdr:to>
    <xdr:sp macro="" textlink="">
      <xdr:nvSpPr>
        <xdr:cNvPr id="34" name="Rectangle: Rounded Corners 33">
          <a:extLst>
            <a:ext uri="{FF2B5EF4-FFF2-40B4-BE49-F238E27FC236}">
              <a16:creationId xmlns:a16="http://schemas.microsoft.com/office/drawing/2014/main" id="{481A396B-76ED-466A-B889-E97122FC2C57}"/>
            </a:ext>
          </a:extLst>
        </xdr:cNvPr>
        <xdr:cNvSpPr/>
      </xdr:nvSpPr>
      <xdr:spPr>
        <a:xfrm>
          <a:off x="8104094" y="10818159"/>
          <a:ext cx="595593"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247650</xdr:colOff>
      <xdr:row>65</xdr:row>
      <xdr:rowOff>238125</xdr:rowOff>
    </xdr:from>
    <xdr:to>
      <xdr:col>15</xdr:col>
      <xdr:colOff>238125</xdr:colOff>
      <xdr:row>74</xdr:row>
      <xdr:rowOff>66675</xdr:rowOff>
    </xdr:to>
    <xdr:sp macro="" textlink="">
      <xdr:nvSpPr>
        <xdr:cNvPr id="35" name="Rectangle: Rounded Corners 34">
          <a:extLst>
            <a:ext uri="{FF2B5EF4-FFF2-40B4-BE49-F238E27FC236}">
              <a16:creationId xmlns:a16="http://schemas.microsoft.com/office/drawing/2014/main" id="{6DC22C4A-5293-4D6F-92E0-1CAA0A26DD6B}"/>
            </a:ext>
          </a:extLst>
        </xdr:cNvPr>
        <xdr:cNvSpPr/>
      </xdr:nvSpPr>
      <xdr:spPr>
        <a:xfrm>
          <a:off x="8842562" y="10827684"/>
          <a:ext cx="595592"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352425</xdr:colOff>
      <xdr:row>65</xdr:row>
      <xdr:rowOff>247650</xdr:rowOff>
    </xdr:from>
    <xdr:to>
      <xdr:col>16</xdr:col>
      <xdr:colOff>342900</xdr:colOff>
      <xdr:row>74</xdr:row>
      <xdr:rowOff>76200</xdr:rowOff>
    </xdr:to>
    <xdr:sp macro="" textlink="">
      <xdr:nvSpPr>
        <xdr:cNvPr id="36" name="Rectangle: Rounded Corners 35">
          <a:extLst>
            <a:ext uri="{FF2B5EF4-FFF2-40B4-BE49-F238E27FC236}">
              <a16:creationId xmlns:a16="http://schemas.microsoft.com/office/drawing/2014/main" id="{2C195534-FA34-4C37-93CB-D90EA0070EE2}"/>
            </a:ext>
          </a:extLst>
        </xdr:cNvPr>
        <xdr:cNvSpPr/>
      </xdr:nvSpPr>
      <xdr:spPr>
        <a:xfrm>
          <a:off x="9552454" y="10837209"/>
          <a:ext cx="595593"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457200</xdr:colOff>
      <xdr:row>65</xdr:row>
      <xdr:rowOff>247650</xdr:rowOff>
    </xdr:from>
    <xdr:to>
      <xdr:col>17</xdr:col>
      <xdr:colOff>447675</xdr:colOff>
      <xdr:row>74</xdr:row>
      <xdr:rowOff>76200</xdr:rowOff>
    </xdr:to>
    <xdr:sp macro="" textlink="">
      <xdr:nvSpPr>
        <xdr:cNvPr id="37" name="Rectangle: Rounded Corners 36">
          <a:extLst>
            <a:ext uri="{FF2B5EF4-FFF2-40B4-BE49-F238E27FC236}">
              <a16:creationId xmlns:a16="http://schemas.microsoft.com/office/drawing/2014/main" id="{3C41AAB7-FB5C-457B-AE6F-12E15F7877C9}"/>
            </a:ext>
          </a:extLst>
        </xdr:cNvPr>
        <xdr:cNvSpPr/>
      </xdr:nvSpPr>
      <xdr:spPr>
        <a:xfrm>
          <a:off x="10262347" y="10837209"/>
          <a:ext cx="595593"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123825</xdr:colOff>
      <xdr:row>65</xdr:row>
      <xdr:rowOff>238125</xdr:rowOff>
    </xdr:from>
    <xdr:to>
      <xdr:col>19</xdr:col>
      <xdr:colOff>114300</xdr:colOff>
      <xdr:row>74</xdr:row>
      <xdr:rowOff>66675</xdr:rowOff>
    </xdr:to>
    <xdr:sp macro="" textlink="">
      <xdr:nvSpPr>
        <xdr:cNvPr id="38" name="Rectangle: Rounded Corners 37">
          <a:extLst>
            <a:ext uri="{FF2B5EF4-FFF2-40B4-BE49-F238E27FC236}">
              <a16:creationId xmlns:a16="http://schemas.microsoft.com/office/drawing/2014/main" id="{159D9A75-C8B9-4D58-8A3A-D6991F1E294E}"/>
            </a:ext>
          </a:extLst>
        </xdr:cNvPr>
        <xdr:cNvSpPr/>
      </xdr:nvSpPr>
      <xdr:spPr>
        <a:xfrm>
          <a:off x="11139207" y="10827684"/>
          <a:ext cx="595593"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257175</xdr:colOff>
      <xdr:row>65</xdr:row>
      <xdr:rowOff>247650</xdr:rowOff>
    </xdr:from>
    <xdr:to>
      <xdr:col>20</xdr:col>
      <xdr:colOff>247650</xdr:colOff>
      <xdr:row>74</xdr:row>
      <xdr:rowOff>76200</xdr:rowOff>
    </xdr:to>
    <xdr:sp macro="" textlink="">
      <xdr:nvSpPr>
        <xdr:cNvPr id="39" name="Rectangle: Rounded Corners 38">
          <a:extLst>
            <a:ext uri="{FF2B5EF4-FFF2-40B4-BE49-F238E27FC236}">
              <a16:creationId xmlns:a16="http://schemas.microsoft.com/office/drawing/2014/main" id="{CC818BE9-6424-4369-9DE9-9475AA98977F}"/>
            </a:ext>
          </a:extLst>
        </xdr:cNvPr>
        <xdr:cNvSpPr/>
      </xdr:nvSpPr>
      <xdr:spPr>
        <a:xfrm>
          <a:off x="11877675" y="10837209"/>
          <a:ext cx="595593"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361950</xdr:colOff>
      <xdr:row>65</xdr:row>
      <xdr:rowOff>257175</xdr:rowOff>
    </xdr:from>
    <xdr:to>
      <xdr:col>21</xdr:col>
      <xdr:colOff>352425</xdr:colOff>
      <xdr:row>74</xdr:row>
      <xdr:rowOff>85725</xdr:rowOff>
    </xdr:to>
    <xdr:sp macro="" textlink="">
      <xdr:nvSpPr>
        <xdr:cNvPr id="40" name="Rectangle: Rounded Corners 39">
          <a:extLst>
            <a:ext uri="{FF2B5EF4-FFF2-40B4-BE49-F238E27FC236}">
              <a16:creationId xmlns:a16="http://schemas.microsoft.com/office/drawing/2014/main" id="{F6AF5B06-716A-47CB-84DE-E1AF0AF2523B}"/>
            </a:ext>
          </a:extLst>
        </xdr:cNvPr>
        <xdr:cNvSpPr/>
      </xdr:nvSpPr>
      <xdr:spPr>
        <a:xfrm>
          <a:off x="12587568" y="10846734"/>
          <a:ext cx="595592"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466725</xdr:colOff>
      <xdr:row>65</xdr:row>
      <xdr:rowOff>257175</xdr:rowOff>
    </xdr:from>
    <xdr:to>
      <xdr:col>22</xdr:col>
      <xdr:colOff>457200</xdr:colOff>
      <xdr:row>74</xdr:row>
      <xdr:rowOff>85725</xdr:rowOff>
    </xdr:to>
    <xdr:sp macro="" textlink="">
      <xdr:nvSpPr>
        <xdr:cNvPr id="41" name="Rectangle: Rounded Corners 40">
          <a:extLst>
            <a:ext uri="{FF2B5EF4-FFF2-40B4-BE49-F238E27FC236}">
              <a16:creationId xmlns:a16="http://schemas.microsoft.com/office/drawing/2014/main" id="{9A1E099E-5A3D-4071-AF58-96F6BD10384C}"/>
            </a:ext>
          </a:extLst>
        </xdr:cNvPr>
        <xdr:cNvSpPr/>
      </xdr:nvSpPr>
      <xdr:spPr>
        <a:xfrm>
          <a:off x="13297460" y="10846734"/>
          <a:ext cx="595593" cy="21705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152400</xdr:colOff>
      <xdr:row>156</xdr:row>
      <xdr:rowOff>228600</xdr:rowOff>
    </xdr:from>
    <xdr:to>
      <xdr:col>9</xdr:col>
      <xdr:colOff>142875</xdr:colOff>
      <xdr:row>165</xdr:row>
      <xdr:rowOff>57150</xdr:rowOff>
    </xdr:to>
    <xdr:sp macro="" textlink="">
      <xdr:nvSpPr>
        <xdr:cNvPr id="43" name="Rectangle: Rounded Corners 42">
          <a:extLst>
            <a:ext uri="{FF2B5EF4-FFF2-40B4-BE49-F238E27FC236}">
              <a16:creationId xmlns:a16="http://schemas.microsoft.com/office/drawing/2014/main" id="{E9409AB8-1BD2-4619-86EC-03DA77139EE0}"/>
            </a:ext>
          </a:extLst>
        </xdr:cNvPr>
        <xdr:cNvSpPr/>
      </xdr:nvSpPr>
      <xdr:spPr>
        <a:xfrm>
          <a:off x="5116606" y="13552394"/>
          <a:ext cx="595593" cy="2170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285750</xdr:colOff>
      <xdr:row>156</xdr:row>
      <xdr:rowOff>238125</xdr:rowOff>
    </xdr:from>
    <xdr:to>
      <xdr:col>10</xdr:col>
      <xdr:colOff>276225</xdr:colOff>
      <xdr:row>165</xdr:row>
      <xdr:rowOff>66675</xdr:rowOff>
    </xdr:to>
    <xdr:sp macro="" textlink="">
      <xdr:nvSpPr>
        <xdr:cNvPr id="44" name="Rectangle: Rounded Corners 43">
          <a:extLst>
            <a:ext uri="{FF2B5EF4-FFF2-40B4-BE49-F238E27FC236}">
              <a16:creationId xmlns:a16="http://schemas.microsoft.com/office/drawing/2014/main" id="{1F88F14F-A534-4CAB-BA7F-ABC449B5B6F4}"/>
            </a:ext>
          </a:extLst>
        </xdr:cNvPr>
        <xdr:cNvSpPr/>
      </xdr:nvSpPr>
      <xdr:spPr>
        <a:xfrm>
          <a:off x="5855074" y="13561919"/>
          <a:ext cx="595592" cy="2170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390525</xdr:colOff>
      <xdr:row>156</xdr:row>
      <xdr:rowOff>247650</xdr:rowOff>
    </xdr:from>
    <xdr:to>
      <xdr:col>11</xdr:col>
      <xdr:colOff>381000</xdr:colOff>
      <xdr:row>165</xdr:row>
      <xdr:rowOff>76200</xdr:rowOff>
    </xdr:to>
    <xdr:sp macro="" textlink="">
      <xdr:nvSpPr>
        <xdr:cNvPr id="45" name="Rectangle: Rounded Corners 44">
          <a:extLst>
            <a:ext uri="{FF2B5EF4-FFF2-40B4-BE49-F238E27FC236}">
              <a16:creationId xmlns:a16="http://schemas.microsoft.com/office/drawing/2014/main" id="{5F16169B-D7EC-4E6C-8BC2-37933C85902B}"/>
            </a:ext>
          </a:extLst>
        </xdr:cNvPr>
        <xdr:cNvSpPr/>
      </xdr:nvSpPr>
      <xdr:spPr>
        <a:xfrm>
          <a:off x="6564966" y="13571444"/>
          <a:ext cx="595593" cy="2170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495300</xdr:colOff>
      <xdr:row>156</xdr:row>
      <xdr:rowOff>247650</xdr:rowOff>
    </xdr:from>
    <xdr:to>
      <xdr:col>12</xdr:col>
      <xdr:colOff>485775</xdr:colOff>
      <xdr:row>165</xdr:row>
      <xdr:rowOff>76200</xdr:rowOff>
    </xdr:to>
    <xdr:sp macro="" textlink="">
      <xdr:nvSpPr>
        <xdr:cNvPr id="46" name="Rectangle: Rounded Corners 45">
          <a:extLst>
            <a:ext uri="{FF2B5EF4-FFF2-40B4-BE49-F238E27FC236}">
              <a16:creationId xmlns:a16="http://schemas.microsoft.com/office/drawing/2014/main" id="{055CD0AD-0589-4CB8-A0C4-223DA518FD03}"/>
            </a:ext>
          </a:extLst>
        </xdr:cNvPr>
        <xdr:cNvSpPr/>
      </xdr:nvSpPr>
      <xdr:spPr>
        <a:xfrm>
          <a:off x="7274859" y="13571444"/>
          <a:ext cx="595592" cy="2170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114300</xdr:colOff>
      <xdr:row>156</xdr:row>
      <xdr:rowOff>228600</xdr:rowOff>
    </xdr:from>
    <xdr:to>
      <xdr:col>14</xdr:col>
      <xdr:colOff>104775</xdr:colOff>
      <xdr:row>165</xdr:row>
      <xdr:rowOff>57150</xdr:rowOff>
    </xdr:to>
    <xdr:sp macro="" textlink="">
      <xdr:nvSpPr>
        <xdr:cNvPr id="47" name="Rectangle: Rounded Corners 46">
          <a:extLst>
            <a:ext uri="{FF2B5EF4-FFF2-40B4-BE49-F238E27FC236}">
              <a16:creationId xmlns:a16="http://schemas.microsoft.com/office/drawing/2014/main" id="{90BCEDCC-0A0A-4FCC-AAB1-BF3DB74F85E1}"/>
            </a:ext>
          </a:extLst>
        </xdr:cNvPr>
        <xdr:cNvSpPr/>
      </xdr:nvSpPr>
      <xdr:spPr>
        <a:xfrm>
          <a:off x="8104094" y="13552394"/>
          <a:ext cx="595593" cy="21705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247650</xdr:colOff>
      <xdr:row>156</xdr:row>
      <xdr:rowOff>238125</xdr:rowOff>
    </xdr:from>
    <xdr:to>
      <xdr:col>15</xdr:col>
      <xdr:colOff>238125</xdr:colOff>
      <xdr:row>165</xdr:row>
      <xdr:rowOff>66675</xdr:rowOff>
    </xdr:to>
    <xdr:sp macro="" textlink="">
      <xdr:nvSpPr>
        <xdr:cNvPr id="48" name="Rectangle: Rounded Corners 47">
          <a:extLst>
            <a:ext uri="{FF2B5EF4-FFF2-40B4-BE49-F238E27FC236}">
              <a16:creationId xmlns:a16="http://schemas.microsoft.com/office/drawing/2014/main" id="{1CD2D536-FEA9-43EE-8994-AA6CA7D3961E}"/>
            </a:ext>
          </a:extLst>
        </xdr:cNvPr>
        <xdr:cNvSpPr/>
      </xdr:nvSpPr>
      <xdr:spPr>
        <a:xfrm>
          <a:off x="8842562" y="13561919"/>
          <a:ext cx="595592" cy="21705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352425</xdr:colOff>
      <xdr:row>156</xdr:row>
      <xdr:rowOff>247650</xdr:rowOff>
    </xdr:from>
    <xdr:to>
      <xdr:col>16</xdr:col>
      <xdr:colOff>342900</xdr:colOff>
      <xdr:row>165</xdr:row>
      <xdr:rowOff>76200</xdr:rowOff>
    </xdr:to>
    <xdr:sp macro="" textlink="">
      <xdr:nvSpPr>
        <xdr:cNvPr id="49" name="Rectangle: Rounded Corners 48">
          <a:extLst>
            <a:ext uri="{FF2B5EF4-FFF2-40B4-BE49-F238E27FC236}">
              <a16:creationId xmlns:a16="http://schemas.microsoft.com/office/drawing/2014/main" id="{364A8915-F88D-40F3-B27A-49D1FAF6338D}"/>
            </a:ext>
          </a:extLst>
        </xdr:cNvPr>
        <xdr:cNvSpPr/>
      </xdr:nvSpPr>
      <xdr:spPr>
        <a:xfrm>
          <a:off x="9552454" y="13571444"/>
          <a:ext cx="595593" cy="21705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457200</xdr:colOff>
      <xdr:row>156</xdr:row>
      <xdr:rowOff>247650</xdr:rowOff>
    </xdr:from>
    <xdr:to>
      <xdr:col>17</xdr:col>
      <xdr:colOff>447675</xdr:colOff>
      <xdr:row>165</xdr:row>
      <xdr:rowOff>76200</xdr:rowOff>
    </xdr:to>
    <xdr:sp macro="" textlink="">
      <xdr:nvSpPr>
        <xdr:cNvPr id="50" name="Rectangle: Rounded Corners 49">
          <a:extLst>
            <a:ext uri="{FF2B5EF4-FFF2-40B4-BE49-F238E27FC236}">
              <a16:creationId xmlns:a16="http://schemas.microsoft.com/office/drawing/2014/main" id="{6C369531-17A8-4091-B675-DD8E794AC067}"/>
            </a:ext>
          </a:extLst>
        </xdr:cNvPr>
        <xdr:cNvSpPr/>
      </xdr:nvSpPr>
      <xdr:spPr>
        <a:xfrm>
          <a:off x="10262347" y="13571444"/>
          <a:ext cx="595593" cy="217058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123825</xdr:colOff>
      <xdr:row>156</xdr:row>
      <xdr:rowOff>238125</xdr:rowOff>
    </xdr:from>
    <xdr:to>
      <xdr:col>19</xdr:col>
      <xdr:colOff>114300</xdr:colOff>
      <xdr:row>165</xdr:row>
      <xdr:rowOff>66675</xdr:rowOff>
    </xdr:to>
    <xdr:sp macro="" textlink="">
      <xdr:nvSpPr>
        <xdr:cNvPr id="51" name="Rectangle: Rounded Corners 50">
          <a:extLst>
            <a:ext uri="{FF2B5EF4-FFF2-40B4-BE49-F238E27FC236}">
              <a16:creationId xmlns:a16="http://schemas.microsoft.com/office/drawing/2014/main" id="{BF695292-9452-4B53-8138-DCE6FBE41569}"/>
            </a:ext>
          </a:extLst>
        </xdr:cNvPr>
        <xdr:cNvSpPr/>
      </xdr:nvSpPr>
      <xdr:spPr>
        <a:xfrm>
          <a:off x="11139207" y="13561919"/>
          <a:ext cx="595593" cy="21705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257175</xdr:colOff>
      <xdr:row>156</xdr:row>
      <xdr:rowOff>247650</xdr:rowOff>
    </xdr:from>
    <xdr:to>
      <xdr:col>20</xdr:col>
      <xdr:colOff>247650</xdr:colOff>
      <xdr:row>165</xdr:row>
      <xdr:rowOff>76200</xdr:rowOff>
    </xdr:to>
    <xdr:sp macro="" textlink="">
      <xdr:nvSpPr>
        <xdr:cNvPr id="52" name="Rectangle: Rounded Corners 51">
          <a:extLst>
            <a:ext uri="{FF2B5EF4-FFF2-40B4-BE49-F238E27FC236}">
              <a16:creationId xmlns:a16="http://schemas.microsoft.com/office/drawing/2014/main" id="{4CD6183B-150D-4A05-ABF9-E71120884EFC}"/>
            </a:ext>
          </a:extLst>
        </xdr:cNvPr>
        <xdr:cNvSpPr/>
      </xdr:nvSpPr>
      <xdr:spPr>
        <a:xfrm>
          <a:off x="11877675" y="13571444"/>
          <a:ext cx="595593" cy="21705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361950</xdr:colOff>
      <xdr:row>156</xdr:row>
      <xdr:rowOff>257175</xdr:rowOff>
    </xdr:from>
    <xdr:to>
      <xdr:col>21</xdr:col>
      <xdr:colOff>352425</xdr:colOff>
      <xdr:row>165</xdr:row>
      <xdr:rowOff>85725</xdr:rowOff>
    </xdr:to>
    <xdr:sp macro="" textlink="">
      <xdr:nvSpPr>
        <xdr:cNvPr id="53" name="Rectangle: Rounded Corners 52">
          <a:extLst>
            <a:ext uri="{FF2B5EF4-FFF2-40B4-BE49-F238E27FC236}">
              <a16:creationId xmlns:a16="http://schemas.microsoft.com/office/drawing/2014/main" id="{7463A976-710D-4491-A369-BD39F9A78EE9}"/>
            </a:ext>
          </a:extLst>
        </xdr:cNvPr>
        <xdr:cNvSpPr/>
      </xdr:nvSpPr>
      <xdr:spPr>
        <a:xfrm>
          <a:off x="12587568" y="13580969"/>
          <a:ext cx="595592" cy="21705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466725</xdr:colOff>
      <xdr:row>156</xdr:row>
      <xdr:rowOff>257175</xdr:rowOff>
    </xdr:from>
    <xdr:to>
      <xdr:col>22</xdr:col>
      <xdr:colOff>457200</xdr:colOff>
      <xdr:row>165</xdr:row>
      <xdr:rowOff>85725</xdr:rowOff>
    </xdr:to>
    <xdr:sp macro="" textlink="">
      <xdr:nvSpPr>
        <xdr:cNvPr id="54" name="Rectangle: Rounded Corners 53">
          <a:extLst>
            <a:ext uri="{FF2B5EF4-FFF2-40B4-BE49-F238E27FC236}">
              <a16:creationId xmlns:a16="http://schemas.microsoft.com/office/drawing/2014/main" id="{3AB28082-5232-4219-934F-EDBBF7C8AE1F}"/>
            </a:ext>
          </a:extLst>
        </xdr:cNvPr>
        <xdr:cNvSpPr/>
      </xdr:nvSpPr>
      <xdr:spPr>
        <a:xfrm>
          <a:off x="13297460" y="13580969"/>
          <a:ext cx="595593" cy="21705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184</xdr:row>
      <xdr:rowOff>145676</xdr:rowOff>
    </xdr:from>
    <xdr:to>
      <xdr:col>13</xdr:col>
      <xdr:colOff>493059</xdr:colOff>
      <xdr:row>202</xdr:row>
      <xdr:rowOff>156882</xdr:rowOff>
    </xdr:to>
    <xdr:sp macro="" textlink="">
      <xdr:nvSpPr>
        <xdr:cNvPr id="4" name="Rectangle: Rounded Corners 3">
          <a:extLst>
            <a:ext uri="{FF2B5EF4-FFF2-40B4-BE49-F238E27FC236}">
              <a16:creationId xmlns:a16="http://schemas.microsoft.com/office/drawing/2014/main" id="{993FFA78-BCDD-D215-7C6E-BFE7F1DB09AC}"/>
            </a:ext>
          </a:extLst>
        </xdr:cNvPr>
        <xdr:cNvSpPr/>
      </xdr:nvSpPr>
      <xdr:spPr>
        <a:xfrm>
          <a:off x="2420471" y="35320941"/>
          <a:ext cx="6062382" cy="3440206"/>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561975</xdr:colOff>
      <xdr:row>28</xdr:row>
      <xdr:rowOff>76200</xdr:rowOff>
    </xdr:to>
    <xdr:pic>
      <xdr:nvPicPr>
        <xdr:cNvPr id="3" name="Ảnh 2">
          <a:extLst>
            <a:ext uri="{FF2B5EF4-FFF2-40B4-BE49-F238E27FC236}">
              <a16:creationId xmlns:a16="http://schemas.microsoft.com/office/drawing/2014/main" id="{B8AE0497-E957-19A4-59E3-5C651F229D21}"/>
            </a:ext>
          </a:extLst>
        </xdr:cNvPr>
        <xdr:cNvPicPr>
          <a:picLocks noChangeAspect="1"/>
        </xdr:cNvPicPr>
      </xdr:nvPicPr>
      <xdr:blipFill>
        <a:blip xmlns:r="http://schemas.openxmlformats.org/officeDocument/2006/relationships" r:embed="rId1"/>
        <a:stretch>
          <a:fillRect/>
        </a:stretch>
      </xdr:blipFill>
      <xdr:spPr>
        <a:xfrm>
          <a:off x="0" y="0"/>
          <a:ext cx="10315575" cy="54102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295275</xdr:colOff>
      <xdr:row>9</xdr:row>
      <xdr:rowOff>139667</xdr:rowOff>
    </xdr:from>
    <xdr:to>
      <xdr:col>10</xdr:col>
      <xdr:colOff>229500</xdr:colOff>
      <xdr:row>25</xdr:row>
      <xdr:rowOff>86222</xdr:rowOff>
    </xdr:to>
    <xdr:pic>
      <xdr:nvPicPr>
        <xdr:cNvPr id="2" name="Picture 1">
          <a:extLst>
            <a:ext uri="{FF2B5EF4-FFF2-40B4-BE49-F238E27FC236}">
              <a16:creationId xmlns:a16="http://schemas.microsoft.com/office/drawing/2014/main" id="{739DA4CE-A98D-33F2-7FAB-05D4E4A682F2}"/>
            </a:ext>
          </a:extLst>
        </xdr:cNvPr>
        <xdr:cNvPicPr>
          <a:picLocks noChangeAspect="1"/>
        </xdr:cNvPicPr>
      </xdr:nvPicPr>
      <xdr:blipFill>
        <a:blip xmlns:r="http://schemas.openxmlformats.org/officeDocument/2006/relationships" r:embed="rId1"/>
        <a:stretch>
          <a:fillRect/>
        </a:stretch>
      </xdr:blipFill>
      <xdr:spPr>
        <a:xfrm>
          <a:off x="904875" y="1854167"/>
          <a:ext cx="5420625" cy="29945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26" Type="http://schemas.openxmlformats.org/officeDocument/2006/relationships/hyperlink" Target="https://teachme.jp/124700/manuals/26319874" TargetMode="External"/><Relationship Id="rId21" Type="http://schemas.openxmlformats.org/officeDocument/2006/relationships/hyperlink" Target="https://teachme.jp/124700/manuals/26685751" TargetMode="External"/><Relationship Id="rId34" Type="http://schemas.openxmlformats.org/officeDocument/2006/relationships/hyperlink" Target="https://teachme.jp/124700/manuals/27190313" TargetMode="External"/><Relationship Id="rId42" Type="http://schemas.openxmlformats.org/officeDocument/2006/relationships/hyperlink" Target="https://teachme.jp/124700/manuals/32610461" TargetMode="External"/><Relationship Id="rId47" Type="http://schemas.openxmlformats.org/officeDocument/2006/relationships/hyperlink" Target="https://teachme.jp/124700/manuals/18732802" TargetMode="External"/><Relationship Id="rId50" Type="http://schemas.openxmlformats.org/officeDocument/2006/relationships/hyperlink" Target="https://teachme.jp/124700/manuals/30906058" TargetMode="External"/><Relationship Id="rId55" Type="http://schemas.openxmlformats.org/officeDocument/2006/relationships/hyperlink" Target="https://teachme.jp/124700/manuals/26319933" TargetMode="External"/><Relationship Id="rId63" Type="http://schemas.openxmlformats.org/officeDocument/2006/relationships/hyperlink" Target="https://teachme.jp/124700/manuals/18303302" TargetMode="External"/><Relationship Id="rId7" Type="http://schemas.openxmlformats.org/officeDocument/2006/relationships/hyperlink" Target="https://teachme.jp/124700/manuals/18225777" TargetMode="External"/><Relationship Id="rId2" Type="http://schemas.openxmlformats.org/officeDocument/2006/relationships/hyperlink" Target="https://teachme.jp/124700/manuals/19028741" TargetMode="External"/><Relationship Id="rId16" Type="http://schemas.openxmlformats.org/officeDocument/2006/relationships/hyperlink" Target="https://teachme.jp/124700/manuals/19841316" TargetMode="External"/><Relationship Id="rId29" Type="http://schemas.openxmlformats.org/officeDocument/2006/relationships/hyperlink" Target="https://teachme.jp/124700/manuals/25241276" TargetMode="External"/><Relationship Id="rId11" Type="http://schemas.openxmlformats.org/officeDocument/2006/relationships/hyperlink" Target="https://teachme.jp/124700/manuals/19124717" TargetMode="External"/><Relationship Id="rId24" Type="http://schemas.openxmlformats.org/officeDocument/2006/relationships/hyperlink" Target="https://teachme.jp/124700/manuals/24238827" TargetMode="External"/><Relationship Id="rId32" Type="http://schemas.openxmlformats.org/officeDocument/2006/relationships/hyperlink" Target="https://teachme.jp/124700/manuals/19484471" TargetMode="External"/><Relationship Id="rId37" Type="http://schemas.openxmlformats.org/officeDocument/2006/relationships/hyperlink" Target="https://teachme.jp/124700/manuals/18583315" TargetMode="External"/><Relationship Id="rId40" Type="http://schemas.openxmlformats.org/officeDocument/2006/relationships/hyperlink" Target="https://teachme.jp/124700/manuals/18981402" TargetMode="External"/><Relationship Id="rId45" Type="http://schemas.openxmlformats.org/officeDocument/2006/relationships/hyperlink" Target="https://teachme.jp/124700/manuals/33676488" TargetMode="External"/><Relationship Id="rId53" Type="http://schemas.openxmlformats.org/officeDocument/2006/relationships/hyperlink" Target="https://teachme.jp/124700/manuals/18673590" TargetMode="External"/><Relationship Id="rId58" Type="http://schemas.openxmlformats.org/officeDocument/2006/relationships/hyperlink" Target="https://teachme.jp/124700/manuals/31071206" TargetMode="External"/><Relationship Id="rId66" Type="http://schemas.openxmlformats.org/officeDocument/2006/relationships/hyperlink" Target="https://teachme.jp/124700/manuals/31073019" TargetMode="External"/><Relationship Id="rId5" Type="http://schemas.openxmlformats.org/officeDocument/2006/relationships/hyperlink" Target="https://teachme.jp/124700/manuals/22284562" TargetMode="External"/><Relationship Id="rId61" Type="http://schemas.openxmlformats.org/officeDocument/2006/relationships/hyperlink" Target="https://teachme.jp/124700/manuals/27863308" TargetMode="External"/><Relationship Id="rId19" Type="http://schemas.openxmlformats.org/officeDocument/2006/relationships/hyperlink" Target="https://teachme.jp/124700/manuals/18197410" TargetMode="External"/><Relationship Id="rId14" Type="http://schemas.openxmlformats.org/officeDocument/2006/relationships/hyperlink" Target="https://teachme.jp/124700/manuals/19124717" TargetMode="External"/><Relationship Id="rId22" Type="http://schemas.openxmlformats.org/officeDocument/2006/relationships/hyperlink" Target="https://teachme.jp/124700/manuals/20919931" TargetMode="External"/><Relationship Id="rId27" Type="http://schemas.openxmlformats.org/officeDocument/2006/relationships/hyperlink" Target="https://teachme.jp/124700/manuals/26319895" TargetMode="External"/><Relationship Id="rId30" Type="http://schemas.openxmlformats.org/officeDocument/2006/relationships/hyperlink" Target="https://teachme.jp/124700/manuals/18116073" TargetMode="External"/><Relationship Id="rId35" Type="http://schemas.openxmlformats.org/officeDocument/2006/relationships/hyperlink" Target="https://teachme.jp/124700/manuals/22935011" TargetMode="External"/><Relationship Id="rId43" Type="http://schemas.openxmlformats.org/officeDocument/2006/relationships/hyperlink" Target="https://teachme.jp/124700/manuals/23896373" TargetMode="External"/><Relationship Id="rId48" Type="http://schemas.openxmlformats.org/officeDocument/2006/relationships/hyperlink" Target="https://teachme.jp/124700/manuals/19316814" TargetMode="External"/><Relationship Id="rId56" Type="http://schemas.openxmlformats.org/officeDocument/2006/relationships/hyperlink" Target="https://teachme.jp/124700/manuals/21446725" TargetMode="External"/><Relationship Id="rId64" Type="http://schemas.openxmlformats.org/officeDocument/2006/relationships/hyperlink" Target="https://teachme.jp/124700/manuals/19022281" TargetMode="External"/><Relationship Id="rId8" Type="http://schemas.openxmlformats.org/officeDocument/2006/relationships/hyperlink" Target="https://teachme.jp/124700/manuals/18366795" TargetMode="External"/><Relationship Id="rId51" Type="http://schemas.openxmlformats.org/officeDocument/2006/relationships/hyperlink" Target="https://teachme.jp/124700/manuals/31071206" TargetMode="External"/><Relationship Id="rId3" Type="http://schemas.openxmlformats.org/officeDocument/2006/relationships/hyperlink" Target="https://teachme.jp/124700/manuals/18223313" TargetMode="External"/><Relationship Id="rId12" Type="http://schemas.openxmlformats.org/officeDocument/2006/relationships/hyperlink" Target="https://teachme.jp/124700/manuals/18605597" TargetMode="External"/><Relationship Id="rId17" Type="http://schemas.openxmlformats.org/officeDocument/2006/relationships/hyperlink" Target="https://teachme.jp/124700/manuals/18124822" TargetMode="External"/><Relationship Id="rId25" Type="http://schemas.openxmlformats.org/officeDocument/2006/relationships/hyperlink" Target="https://teachme.jp/124700/manuals/19531655" TargetMode="External"/><Relationship Id="rId33" Type="http://schemas.openxmlformats.org/officeDocument/2006/relationships/hyperlink" Target="https://teachme.jp/124700/manuals/23228514" TargetMode="External"/><Relationship Id="rId38" Type="http://schemas.openxmlformats.org/officeDocument/2006/relationships/hyperlink" Target="https://teachme.jp/124700/manuals/18610483" TargetMode="External"/><Relationship Id="rId46" Type="http://schemas.openxmlformats.org/officeDocument/2006/relationships/hyperlink" Target="https://teachme.jp/124700/manuals/22880060" TargetMode="External"/><Relationship Id="rId59" Type="http://schemas.openxmlformats.org/officeDocument/2006/relationships/hyperlink" Target="https://teachme.jp/124700/manuals/31071206" TargetMode="External"/><Relationship Id="rId67" Type="http://schemas.openxmlformats.org/officeDocument/2006/relationships/drawing" Target="../drawings/drawing20.xml"/><Relationship Id="rId20" Type="http://schemas.openxmlformats.org/officeDocument/2006/relationships/hyperlink" Target="https://teachme.jp/124700/manuals/19022281" TargetMode="External"/><Relationship Id="rId41" Type="http://schemas.openxmlformats.org/officeDocument/2006/relationships/hyperlink" Target="https://teachme.jp/124700/manuals/18887524" TargetMode="External"/><Relationship Id="rId54" Type="http://schemas.openxmlformats.org/officeDocument/2006/relationships/hyperlink" Target="https://teachme.jp/124700/manuals/31071206" TargetMode="External"/><Relationship Id="rId62" Type="http://schemas.openxmlformats.org/officeDocument/2006/relationships/hyperlink" Target="https://teachme.jp/124700/manuals/21926285" TargetMode="External"/><Relationship Id="rId1" Type="http://schemas.openxmlformats.org/officeDocument/2006/relationships/hyperlink" Target="https://teachme.jp/124700/manuals/19051911" TargetMode="External"/><Relationship Id="rId6" Type="http://schemas.openxmlformats.org/officeDocument/2006/relationships/hyperlink" Target="https://teachme.jp/124700/manuals/19051770" TargetMode="External"/><Relationship Id="rId15" Type="http://schemas.openxmlformats.org/officeDocument/2006/relationships/hyperlink" Target="https://teachme.jp/124700/manuals/19188783" TargetMode="External"/><Relationship Id="rId23" Type="http://schemas.openxmlformats.org/officeDocument/2006/relationships/hyperlink" Target="https://teachme.jp/124700/manuals/24238456" TargetMode="External"/><Relationship Id="rId28" Type="http://schemas.openxmlformats.org/officeDocument/2006/relationships/hyperlink" Target="https://teachme.jp/124700/manuals/27886942" TargetMode="External"/><Relationship Id="rId36" Type="http://schemas.openxmlformats.org/officeDocument/2006/relationships/hyperlink" Target="https://teachme.jp/124700/manuals/18506999" TargetMode="External"/><Relationship Id="rId49" Type="http://schemas.openxmlformats.org/officeDocument/2006/relationships/hyperlink" Target="https://teachme.jp/124700/manuals/19022281" TargetMode="External"/><Relationship Id="rId57" Type="http://schemas.openxmlformats.org/officeDocument/2006/relationships/hyperlink" Target="https://teachme.jp/124700/manuals/31073019" TargetMode="External"/><Relationship Id="rId10" Type="http://schemas.openxmlformats.org/officeDocument/2006/relationships/hyperlink" Target="https://teachme.jp/124700/manuals/19611095" TargetMode="External"/><Relationship Id="rId31" Type="http://schemas.openxmlformats.org/officeDocument/2006/relationships/hyperlink" Target="https://teachme.jp/124700/manuals/18711372" TargetMode="External"/><Relationship Id="rId44" Type="http://schemas.openxmlformats.org/officeDocument/2006/relationships/hyperlink" Target="https://teachme.jp/124700/manuals/33682333" TargetMode="External"/><Relationship Id="rId52" Type="http://schemas.openxmlformats.org/officeDocument/2006/relationships/hyperlink" Target="https://teachme.jp/124700/manuals/25512750" TargetMode="External"/><Relationship Id="rId60" Type="http://schemas.openxmlformats.org/officeDocument/2006/relationships/hyperlink" Target="https://teachme.jp/124700/manuals/27863337" TargetMode="External"/><Relationship Id="rId65" Type="http://schemas.openxmlformats.org/officeDocument/2006/relationships/hyperlink" Target="https://teachme.jp/124700/manuals/21913141" TargetMode="External"/><Relationship Id="rId4" Type="http://schemas.openxmlformats.org/officeDocument/2006/relationships/hyperlink" Target="https://teachme.jp/124700/manuals/19028741" TargetMode="External"/><Relationship Id="rId9" Type="http://schemas.openxmlformats.org/officeDocument/2006/relationships/hyperlink" Target="https://teachme.jp/124700/manuals/18544402" TargetMode="External"/><Relationship Id="rId13" Type="http://schemas.openxmlformats.org/officeDocument/2006/relationships/hyperlink" Target="https://teachme.jp/124700/manuals/18558144" TargetMode="External"/><Relationship Id="rId18" Type="http://schemas.openxmlformats.org/officeDocument/2006/relationships/hyperlink" Target="https://teachme.jp/124700/manuals/18278923" TargetMode="External"/><Relationship Id="rId39" Type="http://schemas.openxmlformats.org/officeDocument/2006/relationships/hyperlink" Target="https://teachme.jp/124700/manuals/19889127"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opLeftCell="A2" workbookViewId="0">
      <selection activeCell="B14" sqref="B14"/>
    </sheetView>
  </sheetViews>
  <sheetFormatPr defaultRowHeight="15"/>
  <cols>
    <col min="1" max="1" width="28.5703125" customWidth="1"/>
    <col min="2" max="2" width="21.42578125" customWidth="1"/>
    <col min="3" max="3" width="44.140625" customWidth="1"/>
    <col min="4" max="4" width="67.85546875" customWidth="1"/>
  </cols>
  <sheetData>
    <row r="1" spans="1:4" ht="26.25" customHeight="1">
      <c r="C1" s="5" t="s">
        <v>0</v>
      </c>
      <c r="D1" s="5" t="s">
        <v>1</v>
      </c>
    </row>
    <row r="2" spans="1:4" ht="45">
      <c r="A2" s="1" t="s">
        <v>2</v>
      </c>
      <c r="B2" s="1" t="s">
        <v>3</v>
      </c>
      <c r="C2" s="2" t="s">
        <v>4</v>
      </c>
      <c r="D2" s="3" t="s">
        <v>5</v>
      </c>
    </row>
    <row r="3" spans="1:4">
      <c r="A3" s="1"/>
      <c r="B3" s="1"/>
      <c r="C3" s="2" t="s">
        <v>6</v>
      </c>
      <c r="D3" s="3" t="s">
        <v>7</v>
      </c>
    </row>
    <row r="4" spans="1:4">
      <c r="C4" t="s">
        <v>8</v>
      </c>
      <c r="D4" t="s">
        <v>8</v>
      </c>
    </row>
    <row r="5" spans="1:4">
      <c r="C5" s="4" t="s">
        <v>9</v>
      </c>
      <c r="D5" s="4" t="s">
        <v>10</v>
      </c>
    </row>
    <row r="6" spans="1:4">
      <c r="C6" s="4" t="s">
        <v>11</v>
      </c>
      <c r="D6" s="4" t="s">
        <v>12</v>
      </c>
    </row>
    <row r="7" spans="1:4">
      <c r="C7" s="4" t="s">
        <v>13</v>
      </c>
      <c r="D7" s="4" t="s">
        <v>14</v>
      </c>
    </row>
    <row r="8" spans="1:4">
      <c r="C8" s="4" t="s">
        <v>15</v>
      </c>
      <c r="D8" s="4" t="s">
        <v>16</v>
      </c>
    </row>
    <row r="9" spans="1:4">
      <c r="B9" t="s">
        <v>17</v>
      </c>
      <c r="C9" t="s">
        <v>18</v>
      </c>
      <c r="D9" t="s">
        <v>18</v>
      </c>
    </row>
    <row r="10" spans="1:4">
      <c r="C10" t="s">
        <v>19</v>
      </c>
      <c r="D10" t="s">
        <v>19</v>
      </c>
    </row>
    <row r="11" spans="1:4">
      <c r="C11" t="s">
        <v>20</v>
      </c>
      <c r="D11" t="s">
        <v>20</v>
      </c>
    </row>
    <row r="12" spans="1:4">
      <c r="C12" t="s">
        <v>21</v>
      </c>
      <c r="D12" t="s">
        <v>21</v>
      </c>
    </row>
    <row r="13" spans="1:4">
      <c r="C13" s="4" t="s">
        <v>22</v>
      </c>
      <c r="D13" s="4"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6307F-82E9-4CF9-BD8A-9FEE7D604DAD}">
  <dimension ref="A1:I84"/>
  <sheetViews>
    <sheetView topLeftCell="A3" workbookViewId="0">
      <selection sqref="A1:XFD1048576"/>
    </sheetView>
  </sheetViews>
  <sheetFormatPr defaultRowHeight="15"/>
  <cols>
    <col min="1" max="1" width="9.140625" style="52"/>
    <col min="2" max="2" width="17.28515625" customWidth="1"/>
    <col min="3" max="3" width="24.5703125" customWidth="1"/>
    <col min="4" max="4" width="54.140625" customWidth="1"/>
    <col min="5" max="5" width="22.85546875" customWidth="1"/>
    <col min="6" max="6" width="22.7109375" customWidth="1"/>
    <col min="7" max="8" width="16.42578125" customWidth="1"/>
    <col min="9" max="9" width="33.140625" customWidth="1"/>
  </cols>
  <sheetData>
    <row r="1" spans="1:9" ht="28.5" customHeight="1" thickBot="1">
      <c r="A1" s="7" t="s">
        <v>24</v>
      </c>
      <c r="B1" s="7" t="s">
        <v>25</v>
      </c>
      <c r="C1" s="7" t="s">
        <v>26</v>
      </c>
      <c r="D1" s="7" t="s">
        <v>27</v>
      </c>
      <c r="E1" s="8" t="s">
        <v>28</v>
      </c>
      <c r="F1" s="9" t="s">
        <v>29</v>
      </c>
      <c r="G1" s="7" t="s">
        <v>30</v>
      </c>
      <c r="H1" s="7" t="s">
        <v>31</v>
      </c>
      <c r="I1" s="7" t="s">
        <v>32</v>
      </c>
    </row>
    <row r="2" spans="1:9">
      <c r="A2" s="42">
        <v>1</v>
      </c>
      <c r="B2" s="267" t="s">
        <v>33</v>
      </c>
      <c r="C2" s="25" t="s">
        <v>34</v>
      </c>
      <c r="D2" s="25"/>
      <c r="E2" s="25" t="s">
        <v>35</v>
      </c>
      <c r="F2" s="25" t="s">
        <v>35</v>
      </c>
      <c r="G2" s="25"/>
      <c r="H2" s="33"/>
      <c r="I2" s="26"/>
    </row>
    <row r="3" spans="1:9">
      <c r="A3" s="43">
        <f>A2+1</f>
        <v>2</v>
      </c>
      <c r="B3" s="268"/>
      <c r="C3" s="27" t="s">
        <v>36</v>
      </c>
      <c r="D3" s="27"/>
      <c r="E3" s="27" t="s">
        <v>35</v>
      </c>
      <c r="F3" s="27" t="s">
        <v>35</v>
      </c>
      <c r="G3" s="27"/>
      <c r="H3" s="34"/>
      <c r="I3" s="28"/>
    </row>
    <row r="4" spans="1:9">
      <c r="A4" s="43">
        <f t="shared" ref="A4:A67" si="0">A3+1</f>
        <v>3</v>
      </c>
      <c r="B4" s="268"/>
      <c r="C4" s="27" t="s">
        <v>37</v>
      </c>
      <c r="D4" s="27"/>
      <c r="E4" s="38" t="s">
        <v>24</v>
      </c>
      <c r="F4" s="27" t="s">
        <v>35</v>
      </c>
      <c r="G4" s="27"/>
      <c r="H4" s="34"/>
      <c r="I4" s="28"/>
    </row>
    <row r="5" spans="1:9">
      <c r="A5" s="43">
        <f t="shared" si="0"/>
        <v>4</v>
      </c>
      <c r="B5" s="268"/>
      <c r="C5" s="27" t="s">
        <v>38</v>
      </c>
      <c r="D5" s="27"/>
      <c r="E5" s="38" t="s">
        <v>24</v>
      </c>
      <c r="F5" s="27" t="s">
        <v>35</v>
      </c>
      <c r="G5" s="27"/>
      <c r="H5" s="34"/>
      <c r="I5" s="28"/>
    </row>
    <row r="6" spans="1:9">
      <c r="A6" s="43">
        <f t="shared" si="0"/>
        <v>5</v>
      </c>
      <c r="B6" s="268"/>
      <c r="C6" s="27" t="s">
        <v>39</v>
      </c>
      <c r="D6" s="27"/>
      <c r="E6" s="27" t="s">
        <v>35</v>
      </c>
      <c r="F6" s="27" t="s">
        <v>35</v>
      </c>
      <c r="G6" s="27"/>
      <c r="H6" s="34"/>
      <c r="I6" s="28"/>
    </row>
    <row r="7" spans="1:9">
      <c r="A7" s="43">
        <f t="shared" si="0"/>
        <v>6</v>
      </c>
      <c r="B7" s="268"/>
      <c r="C7" s="27" t="s">
        <v>40</v>
      </c>
      <c r="D7" s="27"/>
      <c r="E7" s="38" t="s">
        <v>24</v>
      </c>
      <c r="F7" s="27" t="s">
        <v>35</v>
      </c>
      <c r="G7" s="27"/>
      <c r="H7" s="34"/>
      <c r="I7" s="28"/>
    </row>
    <row r="8" spans="1:9">
      <c r="A8" s="43">
        <f t="shared" si="0"/>
        <v>7</v>
      </c>
      <c r="B8" s="268"/>
      <c r="C8" s="27" t="s">
        <v>41</v>
      </c>
      <c r="D8" s="27"/>
      <c r="E8" s="38" t="s">
        <v>24</v>
      </c>
      <c r="F8" s="27" t="s">
        <v>35</v>
      </c>
      <c r="G8" s="27"/>
      <c r="H8" s="34"/>
      <c r="I8" s="28"/>
    </row>
    <row r="9" spans="1:9">
      <c r="A9" s="43">
        <f t="shared" si="0"/>
        <v>8</v>
      </c>
      <c r="B9" s="268"/>
      <c r="C9" s="27" t="s">
        <v>42</v>
      </c>
      <c r="D9" s="27"/>
      <c r="E9" s="38" t="s">
        <v>24</v>
      </c>
      <c r="F9" s="27" t="s">
        <v>35</v>
      </c>
      <c r="G9" s="27"/>
      <c r="H9" s="34"/>
      <c r="I9" s="28"/>
    </row>
    <row r="10" spans="1:9">
      <c r="A10" s="44">
        <f t="shared" si="0"/>
        <v>9</v>
      </c>
      <c r="B10" s="268"/>
      <c r="C10" s="31" t="s">
        <v>43</v>
      </c>
      <c r="D10" s="37" t="s">
        <v>44</v>
      </c>
      <c r="E10" s="31" t="s">
        <v>35</v>
      </c>
      <c r="F10" s="31" t="s">
        <v>35</v>
      </c>
      <c r="G10" s="31"/>
      <c r="H10" s="35"/>
      <c r="I10" s="32"/>
    </row>
    <row r="11" spans="1:9">
      <c r="A11" s="44">
        <f t="shared" si="0"/>
        <v>10</v>
      </c>
      <c r="B11" s="268"/>
      <c r="C11" s="31"/>
      <c r="D11" s="31" t="s">
        <v>45</v>
      </c>
      <c r="E11" s="39" t="s">
        <v>24</v>
      </c>
      <c r="F11" s="31" t="s">
        <v>35</v>
      </c>
      <c r="G11" s="31"/>
      <c r="H11" s="35"/>
      <c r="I11" s="32"/>
    </row>
    <row r="12" spans="1:9">
      <c r="A12" s="44">
        <f t="shared" si="0"/>
        <v>11</v>
      </c>
      <c r="B12" s="268"/>
      <c r="C12" s="31"/>
      <c r="D12" s="31" t="s">
        <v>46</v>
      </c>
      <c r="E12" s="39" t="s">
        <v>24</v>
      </c>
      <c r="F12" s="31" t="s">
        <v>35</v>
      </c>
      <c r="G12" s="31"/>
      <c r="H12" s="35"/>
      <c r="I12" s="32"/>
    </row>
    <row r="13" spans="1:9">
      <c r="A13" s="44">
        <f t="shared" si="0"/>
        <v>12</v>
      </c>
      <c r="B13" s="268"/>
      <c r="C13" s="31"/>
      <c r="D13" s="31" t="s">
        <v>47</v>
      </c>
      <c r="E13" s="39" t="s">
        <v>24</v>
      </c>
      <c r="F13" s="31" t="s">
        <v>35</v>
      </c>
      <c r="G13" s="31"/>
      <c r="H13" s="35"/>
      <c r="I13" s="32"/>
    </row>
    <row r="14" spans="1:9">
      <c r="A14" s="44">
        <f t="shared" si="0"/>
        <v>13</v>
      </c>
      <c r="B14" s="268"/>
      <c r="C14" s="31" t="s">
        <v>48</v>
      </c>
      <c r="D14" s="27" t="s">
        <v>49</v>
      </c>
      <c r="E14" s="31" t="s">
        <v>35</v>
      </c>
      <c r="F14" s="31" t="s">
        <v>35</v>
      </c>
      <c r="G14" s="31"/>
      <c r="H14" s="35"/>
      <c r="I14" s="32"/>
    </row>
    <row r="15" spans="1:9">
      <c r="A15" s="44">
        <f t="shared" si="0"/>
        <v>14</v>
      </c>
      <c r="B15" s="268"/>
      <c r="C15" s="31"/>
      <c r="D15" s="27"/>
      <c r="E15" s="31"/>
      <c r="F15" s="31" t="s">
        <v>35</v>
      </c>
      <c r="G15" s="31"/>
      <c r="H15" s="35"/>
      <c r="I15" s="32"/>
    </row>
    <row r="16" spans="1:9">
      <c r="A16" s="44">
        <f t="shared" si="0"/>
        <v>15</v>
      </c>
      <c r="B16" s="268"/>
      <c r="C16" s="31"/>
      <c r="D16" s="27"/>
      <c r="E16" s="31"/>
      <c r="F16" s="31" t="s">
        <v>35</v>
      </c>
      <c r="G16" s="31"/>
      <c r="H16" s="35"/>
      <c r="I16" s="32"/>
    </row>
    <row r="17" spans="1:9" ht="15.75" thickBot="1">
      <c r="A17" s="45">
        <f t="shared" si="0"/>
        <v>16</v>
      </c>
      <c r="B17" s="269"/>
      <c r="C17" s="29"/>
      <c r="D17" s="29"/>
      <c r="E17" s="29"/>
      <c r="F17" s="29" t="s">
        <v>35</v>
      </c>
      <c r="G17" s="29"/>
      <c r="H17" s="36"/>
      <c r="I17" s="30"/>
    </row>
    <row r="18" spans="1:9">
      <c r="A18" s="46">
        <f t="shared" si="0"/>
        <v>17</v>
      </c>
      <c r="B18" s="270" t="s">
        <v>2</v>
      </c>
      <c r="C18" s="21" t="s">
        <v>50</v>
      </c>
      <c r="D18" s="21" t="s">
        <v>51</v>
      </c>
      <c r="E18" s="21" t="s">
        <v>35</v>
      </c>
      <c r="F18" s="21" t="s">
        <v>35</v>
      </c>
      <c r="G18" s="21"/>
      <c r="H18" s="22"/>
      <c r="I18" s="24"/>
    </row>
    <row r="19" spans="1:9">
      <c r="A19" s="47">
        <f t="shared" si="0"/>
        <v>18</v>
      </c>
      <c r="B19" s="271"/>
      <c r="C19" s="6"/>
      <c r="D19" s="6" t="s">
        <v>52</v>
      </c>
      <c r="E19" s="6" t="s">
        <v>24</v>
      </c>
      <c r="F19" s="6" t="s">
        <v>35</v>
      </c>
      <c r="G19" s="6"/>
      <c r="H19" s="17"/>
      <c r="I19" s="12"/>
    </row>
    <row r="20" spans="1:9">
      <c r="A20" s="47">
        <f t="shared" si="0"/>
        <v>19</v>
      </c>
      <c r="B20" s="271"/>
      <c r="C20" s="6"/>
      <c r="D20" s="6" t="s">
        <v>53</v>
      </c>
      <c r="E20" s="6" t="s">
        <v>24</v>
      </c>
      <c r="F20" s="6" t="s">
        <v>35</v>
      </c>
      <c r="G20" s="6"/>
      <c r="H20" s="17"/>
      <c r="I20" s="12"/>
    </row>
    <row r="21" spans="1:9">
      <c r="A21" s="47">
        <f t="shared" si="0"/>
        <v>20</v>
      </c>
      <c r="B21" s="271"/>
      <c r="C21" s="6"/>
      <c r="D21" s="6" t="s">
        <v>54</v>
      </c>
      <c r="E21" s="6" t="s">
        <v>35</v>
      </c>
      <c r="F21" s="6" t="s">
        <v>35</v>
      </c>
      <c r="G21" s="6"/>
      <c r="H21" s="17"/>
      <c r="I21" s="12"/>
    </row>
    <row r="22" spans="1:9">
      <c r="A22" s="47">
        <f t="shared" si="0"/>
        <v>21</v>
      </c>
      <c r="B22" s="271"/>
      <c r="C22" s="6"/>
      <c r="D22" s="6" t="s">
        <v>55</v>
      </c>
      <c r="E22" s="6" t="s">
        <v>35</v>
      </c>
      <c r="F22" s="6" t="s">
        <v>35</v>
      </c>
      <c r="G22" s="6"/>
      <c r="H22" s="17"/>
      <c r="I22" s="12"/>
    </row>
    <row r="23" spans="1:9">
      <c r="A23" s="47">
        <f t="shared" si="0"/>
        <v>22</v>
      </c>
      <c r="B23" s="271"/>
      <c r="C23" s="6"/>
      <c r="D23" s="6" t="s">
        <v>56</v>
      </c>
      <c r="E23" s="6" t="s">
        <v>24</v>
      </c>
      <c r="F23" s="6" t="s">
        <v>35</v>
      </c>
      <c r="G23" s="6"/>
      <c r="H23" s="17"/>
      <c r="I23" s="12"/>
    </row>
    <row r="24" spans="1:9">
      <c r="A24" s="47">
        <f t="shared" si="0"/>
        <v>23</v>
      </c>
      <c r="B24" s="271"/>
      <c r="C24" s="6"/>
      <c r="D24" s="6" t="s">
        <v>57</v>
      </c>
      <c r="E24" s="6" t="s">
        <v>24</v>
      </c>
      <c r="F24" s="6" t="s">
        <v>35</v>
      </c>
      <c r="G24" s="6"/>
      <c r="H24" s="17"/>
      <c r="I24" s="12"/>
    </row>
    <row r="25" spans="1:9">
      <c r="A25" s="47">
        <f t="shared" si="0"/>
        <v>24</v>
      </c>
      <c r="B25" s="271"/>
      <c r="C25" s="6"/>
      <c r="D25" s="6" t="s">
        <v>58</v>
      </c>
      <c r="E25" s="6" t="s">
        <v>59</v>
      </c>
      <c r="F25" s="6" t="s">
        <v>60</v>
      </c>
      <c r="G25" s="6"/>
      <c r="H25" s="17"/>
      <c r="I25" s="12"/>
    </row>
    <row r="26" spans="1:9">
      <c r="A26" s="47">
        <f t="shared" si="0"/>
        <v>25</v>
      </c>
      <c r="B26" s="271"/>
      <c r="C26" s="6"/>
      <c r="D26" s="6" t="s">
        <v>61</v>
      </c>
      <c r="E26" s="6" t="s">
        <v>35</v>
      </c>
      <c r="F26" s="17" t="s">
        <v>35</v>
      </c>
      <c r="G26" s="6"/>
      <c r="H26" s="17"/>
      <c r="I26" s="12"/>
    </row>
    <row r="27" spans="1:9">
      <c r="A27" s="47">
        <f t="shared" si="0"/>
        <v>26</v>
      </c>
      <c r="B27" s="271"/>
      <c r="C27" s="6"/>
      <c r="D27" s="6" t="s">
        <v>62</v>
      </c>
      <c r="E27" s="6" t="s">
        <v>35</v>
      </c>
      <c r="F27" s="17" t="s">
        <v>35</v>
      </c>
      <c r="G27" s="6"/>
      <c r="H27" s="17"/>
      <c r="I27" s="12"/>
    </row>
    <row r="28" spans="1:9">
      <c r="A28" s="47">
        <f t="shared" si="0"/>
        <v>27</v>
      </c>
      <c r="B28" s="271"/>
      <c r="C28" s="6"/>
      <c r="D28" s="6" t="s">
        <v>63</v>
      </c>
      <c r="E28" s="6"/>
      <c r="F28" s="17" t="s">
        <v>35</v>
      </c>
      <c r="G28" s="6"/>
      <c r="H28" s="17"/>
      <c r="I28" s="12"/>
    </row>
    <row r="29" spans="1:9">
      <c r="A29" s="47">
        <f t="shared" si="0"/>
        <v>28</v>
      </c>
      <c r="B29" s="271"/>
      <c r="C29" s="6"/>
      <c r="D29" s="6" t="s">
        <v>64</v>
      </c>
      <c r="E29" s="6"/>
      <c r="F29" s="17" t="s">
        <v>35</v>
      </c>
      <c r="G29" s="6"/>
      <c r="H29" s="17"/>
      <c r="I29" s="12"/>
    </row>
    <row r="30" spans="1:9">
      <c r="A30" s="47">
        <f t="shared" si="0"/>
        <v>29</v>
      </c>
      <c r="B30" s="271"/>
      <c r="C30" s="6"/>
      <c r="D30" s="6" t="s">
        <v>65</v>
      </c>
      <c r="E30" s="6" t="s">
        <v>24</v>
      </c>
      <c r="F30" s="17" t="s">
        <v>35</v>
      </c>
      <c r="G30" s="6"/>
      <c r="H30" s="17"/>
      <c r="I30" s="12"/>
    </row>
    <row r="31" spans="1:9">
      <c r="A31" s="47">
        <f t="shared" si="0"/>
        <v>30</v>
      </c>
      <c r="B31" s="271"/>
      <c r="C31" s="6" t="s">
        <v>66</v>
      </c>
      <c r="D31" s="6" t="s">
        <v>67</v>
      </c>
      <c r="E31" s="6" t="s">
        <v>24</v>
      </c>
      <c r="F31" s="17" t="s">
        <v>35</v>
      </c>
      <c r="G31" s="6"/>
      <c r="H31" s="17"/>
      <c r="I31" s="12"/>
    </row>
    <row r="32" spans="1:9">
      <c r="A32" s="47">
        <f t="shared" si="0"/>
        <v>31</v>
      </c>
      <c r="B32" s="271"/>
      <c r="C32" s="6"/>
      <c r="D32" s="6" t="s">
        <v>68</v>
      </c>
      <c r="E32" s="6" t="s">
        <v>24</v>
      </c>
      <c r="F32" s="17" t="s">
        <v>35</v>
      </c>
      <c r="G32" s="6"/>
      <c r="H32" s="17"/>
      <c r="I32" s="12"/>
    </row>
    <row r="33" spans="1:9">
      <c r="A33" s="47">
        <f t="shared" si="0"/>
        <v>32</v>
      </c>
      <c r="B33" s="271"/>
      <c r="C33" s="6"/>
      <c r="D33" s="6" t="s">
        <v>69</v>
      </c>
      <c r="E33" s="6" t="s">
        <v>35</v>
      </c>
      <c r="F33" s="17" t="s">
        <v>35</v>
      </c>
      <c r="G33" s="6"/>
      <c r="H33" s="17"/>
      <c r="I33" s="12"/>
    </row>
    <row r="34" spans="1:9">
      <c r="A34" s="47">
        <f t="shared" si="0"/>
        <v>33</v>
      </c>
      <c r="B34" s="271"/>
      <c r="C34" s="6"/>
      <c r="D34" s="6" t="s">
        <v>70</v>
      </c>
      <c r="E34" s="6" t="s">
        <v>35</v>
      </c>
      <c r="F34" s="17" t="s">
        <v>35</v>
      </c>
      <c r="G34" s="6"/>
      <c r="H34" s="17"/>
      <c r="I34" s="12"/>
    </row>
    <row r="35" spans="1:9">
      <c r="A35" s="47">
        <f t="shared" si="0"/>
        <v>34</v>
      </c>
      <c r="B35" s="271"/>
      <c r="C35" s="6"/>
      <c r="D35" s="6" t="s">
        <v>71</v>
      </c>
      <c r="E35" s="6" t="s">
        <v>24</v>
      </c>
      <c r="F35" s="17" t="s">
        <v>35</v>
      </c>
      <c r="G35" s="6"/>
      <c r="H35" s="17"/>
      <c r="I35" s="12"/>
    </row>
    <row r="36" spans="1:9">
      <c r="A36" s="47">
        <f t="shared" si="0"/>
        <v>35</v>
      </c>
      <c r="B36" s="271"/>
      <c r="C36" s="6" t="s">
        <v>72</v>
      </c>
      <c r="D36" s="6" t="s">
        <v>73</v>
      </c>
      <c r="E36" s="6" t="s">
        <v>35</v>
      </c>
      <c r="F36" s="17" t="s">
        <v>35</v>
      </c>
      <c r="G36" s="6"/>
      <c r="H36" s="17"/>
      <c r="I36" s="12"/>
    </row>
    <row r="37" spans="1:9">
      <c r="A37" s="47">
        <f t="shared" si="0"/>
        <v>36</v>
      </c>
      <c r="B37" s="271"/>
      <c r="C37" s="6"/>
      <c r="D37" s="6" t="s">
        <v>74</v>
      </c>
      <c r="E37" s="6" t="s">
        <v>24</v>
      </c>
      <c r="F37" s="17" t="s">
        <v>35</v>
      </c>
      <c r="G37" s="6"/>
      <c r="H37" s="17"/>
      <c r="I37" s="12"/>
    </row>
    <row r="38" spans="1:9">
      <c r="A38" s="47">
        <f t="shared" si="0"/>
        <v>37</v>
      </c>
      <c r="B38" s="271"/>
      <c r="C38" s="6"/>
      <c r="D38" s="6" t="s">
        <v>75</v>
      </c>
      <c r="E38" s="6" t="s">
        <v>24</v>
      </c>
      <c r="F38" s="17" t="s">
        <v>35</v>
      </c>
      <c r="G38" s="6"/>
      <c r="H38" s="17"/>
      <c r="I38" s="12"/>
    </row>
    <row r="39" spans="1:9">
      <c r="A39" s="47">
        <f t="shared" si="0"/>
        <v>38</v>
      </c>
      <c r="B39" s="271"/>
      <c r="C39" s="6" t="s">
        <v>76</v>
      </c>
      <c r="D39" s="6" t="s">
        <v>77</v>
      </c>
      <c r="E39" s="6" t="s">
        <v>24</v>
      </c>
      <c r="F39" s="17" t="s">
        <v>35</v>
      </c>
      <c r="G39" s="6"/>
      <c r="H39" s="17"/>
      <c r="I39" s="12"/>
    </row>
    <row r="40" spans="1:9">
      <c r="A40" s="48">
        <f t="shared" si="0"/>
        <v>39</v>
      </c>
      <c r="B40" s="271"/>
      <c r="C40" s="23"/>
      <c r="D40" s="23" t="s">
        <v>78</v>
      </c>
      <c r="E40" s="23"/>
      <c r="F40" s="40"/>
      <c r="G40" s="23"/>
      <c r="H40" s="40"/>
      <c r="I40" s="41"/>
    </row>
    <row r="41" spans="1:9">
      <c r="A41" s="48">
        <f t="shared" si="0"/>
        <v>40</v>
      </c>
      <c r="B41" s="271"/>
      <c r="C41" s="23" t="s">
        <v>79</v>
      </c>
      <c r="D41" s="23" t="s">
        <v>80</v>
      </c>
      <c r="E41" s="23" t="s">
        <v>24</v>
      </c>
      <c r="F41" s="40"/>
      <c r="G41" s="23"/>
      <c r="H41" s="40"/>
      <c r="I41" s="41"/>
    </row>
    <row r="42" spans="1:9" ht="15.75" thickBot="1">
      <c r="A42" s="49">
        <f t="shared" si="0"/>
        <v>41</v>
      </c>
      <c r="B42" s="272"/>
      <c r="C42" s="13"/>
      <c r="D42" s="13"/>
      <c r="E42" s="13" t="s">
        <v>24</v>
      </c>
      <c r="F42" s="18" t="s">
        <v>35</v>
      </c>
      <c r="G42" s="13"/>
      <c r="H42" s="18"/>
      <c r="I42" s="14"/>
    </row>
    <row r="43" spans="1:9">
      <c r="A43" s="50">
        <f t="shared" si="0"/>
        <v>42</v>
      </c>
      <c r="B43" s="273" t="s">
        <v>81</v>
      </c>
      <c r="C43" s="15" t="s">
        <v>82</v>
      </c>
      <c r="D43" s="15" t="s">
        <v>83</v>
      </c>
      <c r="E43" s="15"/>
      <c r="F43" s="19"/>
      <c r="G43" s="21"/>
      <c r="H43" s="21"/>
      <c r="I43" s="21"/>
    </row>
    <row r="44" spans="1:9">
      <c r="A44" s="51">
        <f t="shared" si="0"/>
        <v>43</v>
      </c>
      <c r="B44" s="274"/>
      <c r="C44" s="16"/>
      <c r="D44" s="16" t="s">
        <v>84</v>
      </c>
      <c r="E44" s="16"/>
      <c r="F44" s="20"/>
      <c r="G44" s="6"/>
      <c r="H44" s="6"/>
      <c r="I44" s="6"/>
    </row>
    <row r="45" spans="1:9">
      <c r="A45" s="51">
        <f t="shared" si="0"/>
        <v>44</v>
      </c>
      <c r="B45" s="274"/>
      <c r="C45" s="16"/>
      <c r="D45" s="16" t="s">
        <v>85</v>
      </c>
      <c r="E45" s="16"/>
      <c r="F45" s="20"/>
      <c r="G45" s="6"/>
      <c r="H45" s="6"/>
      <c r="I45" s="6"/>
    </row>
    <row r="46" spans="1:9">
      <c r="A46" s="51">
        <f t="shared" si="0"/>
        <v>45</v>
      </c>
      <c r="B46" s="274"/>
      <c r="C46" s="16"/>
      <c r="D46" s="16" t="s">
        <v>86</v>
      </c>
      <c r="E46" s="16"/>
      <c r="F46" s="20"/>
      <c r="G46" s="6"/>
      <c r="H46" s="6"/>
      <c r="I46" s="6"/>
    </row>
    <row r="47" spans="1:9">
      <c r="A47" s="51">
        <f t="shared" si="0"/>
        <v>46</v>
      </c>
      <c r="B47" s="274"/>
      <c r="C47" s="16"/>
      <c r="D47" s="16" t="s">
        <v>87</v>
      </c>
      <c r="E47" s="16"/>
      <c r="F47" s="20"/>
      <c r="G47" s="6"/>
      <c r="H47" s="6"/>
      <c r="I47" s="6"/>
    </row>
    <row r="48" spans="1:9">
      <c r="A48" s="51">
        <f t="shared" si="0"/>
        <v>47</v>
      </c>
      <c r="B48" s="274"/>
      <c r="C48" s="16"/>
      <c r="D48" s="16" t="s">
        <v>88</v>
      </c>
      <c r="E48" s="16"/>
      <c r="F48" s="20"/>
      <c r="G48" s="6"/>
      <c r="H48" s="6"/>
      <c r="I48" s="6"/>
    </row>
    <row r="49" spans="1:9">
      <c r="A49" s="51">
        <f t="shared" si="0"/>
        <v>48</v>
      </c>
      <c r="B49" s="274"/>
      <c r="C49" s="16"/>
      <c r="D49" s="16" t="s">
        <v>89</v>
      </c>
      <c r="E49" s="16"/>
      <c r="F49" s="20"/>
      <c r="G49" s="6"/>
      <c r="H49" s="6"/>
      <c r="I49" s="6"/>
    </row>
    <row r="50" spans="1:9">
      <c r="A50" s="51">
        <f t="shared" si="0"/>
        <v>49</v>
      </c>
      <c r="B50" s="274"/>
      <c r="C50" s="16" t="s">
        <v>90</v>
      </c>
      <c r="D50" s="16" t="s">
        <v>91</v>
      </c>
      <c r="E50" s="16"/>
      <c r="F50" s="20"/>
      <c r="G50" s="6"/>
      <c r="H50" s="6"/>
      <c r="I50" s="6"/>
    </row>
    <row r="51" spans="1:9">
      <c r="A51" s="51">
        <f t="shared" si="0"/>
        <v>50</v>
      </c>
      <c r="B51" s="274"/>
      <c r="C51" s="16"/>
      <c r="D51" s="16" t="s">
        <v>92</v>
      </c>
      <c r="E51" s="16"/>
      <c r="F51" s="20"/>
      <c r="G51" s="6"/>
      <c r="H51" s="6"/>
      <c r="I51" s="6"/>
    </row>
    <row r="52" spans="1:9">
      <c r="A52" s="51">
        <f t="shared" si="0"/>
        <v>51</v>
      </c>
      <c r="B52" s="274"/>
      <c r="C52" s="16"/>
      <c r="D52" s="16" t="s">
        <v>93</v>
      </c>
      <c r="E52" s="16"/>
      <c r="F52" s="20"/>
      <c r="G52" s="6"/>
      <c r="H52" s="6"/>
      <c r="I52" s="6"/>
    </row>
    <row r="53" spans="1:9">
      <c r="A53" s="51">
        <f t="shared" si="0"/>
        <v>52</v>
      </c>
      <c r="B53" s="274"/>
      <c r="C53" s="16"/>
      <c r="D53" s="16" t="s">
        <v>94</v>
      </c>
      <c r="E53" s="16"/>
      <c r="F53" s="20"/>
      <c r="G53" s="6"/>
      <c r="H53" s="6"/>
      <c r="I53" s="6"/>
    </row>
    <row r="54" spans="1:9">
      <c r="A54" s="51">
        <f t="shared" si="0"/>
        <v>53</v>
      </c>
      <c r="B54" s="274"/>
      <c r="C54" s="16"/>
      <c r="D54" s="16" t="s">
        <v>95</v>
      </c>
      <c r="E54" s="16"/>
      <c r="F54" s="20"/>
      <c r="G54" s="6"/>
      <c r="H54" s="6"/>
      <c r="I54" s="6"/>
    </row>
    <row r="55" spans="1:9">
      <c r="A55" s="51">
        <f t="shared" si="0"/>
        <v>54</v>
      </c>
      <c r="B55" s="274"/>
      <c r="C55" s="16"/>
      <c r="D55" s="16" t="s">
        <v>96</v>
      </c>
      <c r="E55" s="16"/>
      <c r="F55" s="20"/>
      <c r="G55" s="6"/>
      <c r="H55" s="6"/>
      <c r="I55" s="6"/>
    </row>
    <row r="56" spans="1:9">
      <c r="A56" s="51">
        <f t="shared" si="0"/>
        <v>55</v>
      </c>
      <c r="B56" s="274"/>
      <c r="C56" s="16"/>
      <c r="D56" s="16" t="s">
        <v>97</v>
      </c>
      <c r="E56" s="16"/>
      <c r="F56" s="20"/>
      <c r="G56" s="6"/>
      <c r="H56" s="6"/>
      <c r="I56" s="6"/>
    </row>
    <row r="57" spans="1:9">
      <c r="A57" s="51">
        <f t="shared" si="0"/>
        <v>56</v>
      </c>
      <c r="B57" s="274"/>
      <c r="C57" s="16"/>
      <c r="D57" s="16" t="s">
        <v>98</v>
      </c>
      <c r="E57" s="16"/>
      <c r="F57" s="20"/>
      <c r="G57" s="6"/>
      <c r="H57" s="6"/>
      <c r="I57" s="6"/>
    </row>
    <row r="58" spans="1:9">
      <c r="A58" s="51">
        <f t="shared" si="0"/>
        <v>57</v>
      </c>
      <c r="B58" s="274"/>
      <c r="C58" s="16"/>
      <c r="D58" s="16" t="s">
        <v>99</v>
      </c>
      <c r="E58" s="16"/>
      <c r="F58" s="20"/>
      <c r="G58" s="6"/>
      <c r="H58" s="6"/>
      <c r="I58" s="6"/>
    </row>
    <row r="59" spans="1:9">
      <c r="A59" s="51">
        <f t="shared" si="0"/>
        <v>58</v>
      </c>
      <c r="B59" s="274"/>
      <c r="C59" s="16"/>
      <c r="D59" s="16" t="s">
        <v>100</v>
      </c>
      <c r="E59" s="16"/>
      <c r="F59" s="20"/>
      <c r="G59" s="6"/>
      <c r="H59" s="6"/>
      <c r="I59" s="6"/>
    </row>
    <row r="60" spans="1:9">
      <c r="A60" s="51">
        <f t="shared" si="0"/>
        <v>59</v>
      </c>
      <c r="B60" s="274"/>
      <c r="C60" s="16" t="s">
        <v>101</v>
      </c>
      <c r="D60" s="16" t="s">
        <v>102</v>
      </c>
      <c r="E60" s="16"/>
      <c r="F60" s="20"/>
      <c r="G60" s="6"/>
      <c r="H60" s="6"/>
      <c r="I60" s="6"/>
    </row>
    <row r="61" spans="1:9">
      <c r="A61" s="51">
        <f t="shared" si="0"/>
        <v>60</v>
      </c>
      <c r="B61" s="274"/>
      <c r="C61" s="16"/>
      <c r="D61" s="16" t="s">
        <v>103</v>
      </c>
      <c r="E61" s="16"/>
      <c r="F61" s="16"/>
      <c r="G61" s="6"/>
      <c r="H61" s="6"/>
      <c r="I61" s="6"/>
    </row>
    <row r="62" spans="1:9">
      <c r="A62" s="51">
        <f t="shared" si="0"/>
        <v>61</v>
      </c>
      <c r="B62" s="274"/>
      <c r="C62" s="16"/>
      <c r="D62" s="16" t="s">
        <v>104</v>
      </c>
      <c r="E62" s="16"/>
      <c r="F62" s="16"/>
      <c r="G62" s="6"/>
      <c r="H62" s="6"/>
      <c r="I62" s="6"/>
    </row>
    <row r="63" spans="1:9">
      <c r="A63" s="51">
        <f t="shared" si="0"/>
        <v>62</v>
      </c>
      <c r="B63" s="274"/>
      <c r="C63" s="16"/>
      <c r="D63" s="16" t="s">
        <v>105</v>
      </c>
      <c r="E63" s="16"/>
      <c r="F63" s="16"/>
      <c r="G63" s="6"/>
      <c r="H63" s="6"/>
      <c r="I63" s="6"/>
    </row>
    <row r="64" spans="1:9">
      <c r="A64" s="51">
        <f t="shared" si="0"/>
        <v>63</v>
      </c>
      <c r="B64" s="274"/>
      <c r="C64" s="16"/>
      <c r="D64" s="16" t="s">
        <v>106</v>
      </c>
      <c r="E64" s="16"/>
      <c r="F64" s="16"/>
      <c r="G64" s="6"/>
      <c r="H64" s="6"/>
      <c r="I64" s="6"/>
    </row>
    <row r="65" spans="1:9">
      <c r="A65" s="51">
        <f t="shared" si="0"/>
        <v>64</v>
      </c>
      <c r="B65" s="274"/>
      <c r="C65" s="16"/>
      <c r="D65" s="16" t="s">
        <v>107</v>
      </c>
      <c r="E65" s="16"/>
      <c r="F65" s="16"/>
      <c r="G65" s="6"/>
      <c r="H65" s="6"/>
      <c r="I65" s="6"/>
    </row>
    <row r="66" spans="1:9">
      <c r="A66" s="51">
        <f t="shared" si="0"/>
        <v>65</v>
      </c>
      <c r="B66" s="274"/>
      <c r="C66" s="16"/>
      <c r="D66" s="16" t="s">
        <v>108</v>
      </c>
      <c r="E66" s="16"/>
      <c r="F66" s="16"/>
      <c r="G66" s="6"/>
      <c r="H66" s="6"/>
      <c r="I66" s="6"/>
    </row>
    <row r="67" spans="1:9">
      <c r="A67" s="51">
        <f t="shared" si="0"/>
        <v>66</v>
      </c>
      <c r="B67" s="274"/>
      <c r="C67" s="16"/>
      <c r="D67" s="16" t="s">
        <v>109</v>
      </c>
      <c r="E67" s="16"/>
      <c r="F67" s="16"/>
      <c r="G67" s="6"/>
      <c r="H67" s="6"/>
      <c r="I67" s="6"/>
    </row>
    <row r="68" spans="1:9">
      <c r="A68" s="51">
        <f t="shared" ref="A68:A84" si="1">A67+1</f>
        <v>67</v>
      </c>
      <c r="B68" s="274"/>
      <c r="C68" s="16"/>
      <c r="D68" s="16" t="s">
        <v>110</v>
      </c>
      <c r="E68" s="16"/>
      <c r="F68" s="16"/>
      <c r="G68" s="6"/>
      <c r="H68" s="6"/>
      <c r="I68" s="6"/>
    </row>
    <row r="69" spans="1:9">
      <c r="A69" s="51">
        <f t="shared" si="1"/>
        <v>68</v>
      </c>
      <c r="B69" s="274"/>
      <c r="C69" s="16" t="s">
        <v>111</v>
      </c>
      <c r="D69" s="16" t="s">
        <v>112</v>
      </c>
      <c r="E69" s="16"/>
      <c r="F69" s="16"/>
      <c r="G69" s="6"/>
      <c r="H69" s="6"/>
      <c r="I69" s="6"/>
    </row>
    <row r="70" spans="1:9">
      <c r="A70" s="51">
        <f t="shared" si="1"/>
        <v>69</v>
      </c>
      <c r="B70" s="274"/>
      <c r="C70" s="16"/>
      <c r="D70" s="16" t="s">
        <v>113</v>
      </c>
      <c r="E70" s="16"/>
      <c r="F70" s="16"/>
      <c r="G70" s="6"/>
      <c r="H70" s="6"/>
      <c r="I70" s="6"/>
    </row>
    <row r="71" spans="1:9">
      <c r="A71" s="51">
        <f t="shared" si="1"/>
        <v>70</v>
      </c>
      <c r="B71" s="274"/>
      <c r="C71" s="16"/>
      <c r="D71" s="16" t="s">
        <v>114</v>
      </c>
      <c r="E71" s="16"/>
      <c r="F71" s="16"/>
      <c r="G71" s="6"/>
      <c r="H71" s="6"/>
      <c r="I71" s="6"/>
    </row>
    <row r="72" spans="1:9">
      <c r="A72" s="51">
        <f t="shared" si="1"/>
        <v>71</v>
      </c>
      <c r="B72" s="274"/>
      <c r="C72" s="16"/>
      <c r="D72" s="16" t="s">
        <v>115</v>
      </c>
      <c r="E72" s="16"/>
      <c r="F72" s="16"/>
      <c r="G72" s="6"/>
      <c r="H72" s="6"/>
      <c r="I72" s="6"/>
    </row>
    <row r="73" spans="1:9">
      <c r="A73" s="51">
        <f t="shared" si="1"/>
        <v>72</v>
      </c>
      <c r="B73" s="274"/>
      <c r="C73" s="16"/>
      <c r="D73" s="16" t="s">
        <v>116</v>
      </c>
      <c r="E73" s="16"/>
      <c r="F73" s="16"/>
      <c r="G73" s="6"/>
      <c r="H73" s="6"/>
      <c r="I73" s="6"/>
    </row>
    <row r="74" spans="1:9">
      <c r="A74" s="51">
        <f t="shared" si="1"/>
        <v>73</v>
      </c>
      <c r="B74" s="274"/>
      <c r="C74" s="16" t="s">
        <v>117</v>
      </c>
      <c r="D74" s="16" t="s">
        <v>118</v>
      </c>
      <c r="E74" s="16"/>
      <c r="F74" s="16"/>
      <c r="G74" s="6"/>
      <c r="H74" s="6"/>
      <c r="I74" s="6"/>
    </row>
    <row r="75" spans="1:9">
      <c r="A75" s="51">
        <f t="shared" si="1"/>
        <v>74</v>
      </c>
      <c r="B75" s="274"/>
      <c r="C75" s="16"/>
      <c r="D75" s="16" t="s">
        <v>119</v>
      </c>
      <c r="E75" s="16"/>
      <c r="F75" s="16"/>
      <c r="G75" s="6"/>
      <c r="H75" s="6"/>
      <c r="I75" s="6"/>
    </row>
    <row r="76" spans="1:9">
      <c r="A76" s="51">
        <f t="shared" si="1"/>
        <v>75</v>
      </c>
      <c r="B76" s="274"/>
      <c r="C76" s="16"/>
      <c r="D76" s="16" t="s">
        <v>120</v>
      </c>
      <c r="E76" s="16"/>
      <c r="F76" s="16"/>
      <c r="G76" s="6"/>
      <c r="H76" s="6"/>
      <c r="I76" s="6"/>
    </row>
    <row r="77" spans="1:9">
      <c r="A77" s="51">
        <f t="shared" si="1"/>
        <v>76</v>
      </c>
      <c r="B77" s="274"/>
      <c r="C77" s="16"/>
      <c r="D77" s="16" t="s">
        <v>121</v>
      </c>
      <c r="E77" s="16"/>
      <c r="F77" s="16"/>
      <c r="G77" s="6"/>
      <c r="H77" s="6"/>
      <c r="I77" s="6"/>
    </row>
    <row r="78" spans="1:9">
      <c r="A78" s="51">
        <f t="shared" si="1"/>
        <v>77</v>
      </c>
      <c r="B78" s="274"/>
      <c r="C78" s="16"/>
      <c r="D78" s="16" t="s">
        <v>122</v>
      </c>
      <c r="E78" s="16"/>
      <c r="F78" s="16"/>
      <c r="G78" s="6"/>
      <c r="H78" s="6"/>
      <c r="I78" s="6"/>
    </row>
    <row r="79" spans="1:9">
      <c r="A79" s="51">
        <f t="shared" si="1"/>
        <v>78</v>
      </c>
      <c r="B79" s="274"/>
      <c r="C79" s="16" t="s">
        <v>123</v>
      </c>
      <c r="D79" s="16" t="s">
        <v>124</v>
      </c>
      <c r="E79" s="16" t="s">
        <v>35</v>
      </c>
      <c r="F79" s="16" t="s">
        <v>24</v>
      </c>
      <c r="G79" s="6"/>
      <c r="H79" s="6"/>
      <c r="I79" s="6"/>
    </row>
    <row r="80" spans="1:9">
      <c r="A80" s="51">
        <f t="shared" si="1"/>
        <v>79</v>
      </c>
      <c r="B80" s="274"/>
      <c r="C80" s="16"/>
      <c r="D80" s="16" t="s">
        <v>125</v>
      </c>
      <c r="E80" s="16"/>
      <c r="F80" s="16"/>
      <c r="G80" s="6"/>
      <c r="H80" s="6"/>
      <c r="I80" s="6"/>
    </row>
    <row r="81" spans="1:9">
      <c r="A81" s="51">
        <f t="shared" si="1"/>
        <v>80</v>
      </c>
      <c r="B81" s="274"/>
      <c r="C81" s="16"/>
      <c r="D81" s="16" t="s">
        <v>126</v>
      </c>
      <c r="E81" s="16"/>
      <c r="F81" s="16"/>
      <c r="G81" s="6"/>
      <c r="H81" s="6"/>
      <c r="I81" s="6"/>
    </row>
    <row r="82" spans="1:9">
      <c r="A82" s="51">
        <f t="shared" si="1"/>
        <v>81</v>
      </c>
      <c r="B82" s="274"/>
      <c r="C82" s="16"/>
      <c r="D82" s="16" t="s">
        <v>127</v>
      </c>
      <c r="E82" s="16"/>
      <c r="F82" s="16"/>
      <c r="G82" s="6"/>
      <c r="H82" s="6"/>
      <c r="I82" s="6"/>
    </row>
    <row r="83" spans="1:9">
      <c r="A83" s="51">
        <f t="shared" si="1"/>
        <v>82</v>
      </c>
      <c r="B83" s="274"/>
      <c r="C83" s="16" t="s">
        <v>128</v>
      </c>
      <c r="D83" s="16" t="s">
        <v>129</v>
      </c>
      <c r="E83" s="16"/>
      <c r="F83" s="16"/>
      <c r="G83" s="6"/>
      <c r="H83" s="6"/>
      <c r="I83" s="6"/>
    </row>
    <row r="84" spans="1:9">
      <c r="A84" s="51">
        <f t="shared" si="1"/>
        <v>83</v>
      </c>
      <c r="B84" s="274"/>
      <c r="C84" s="16"/>
      <c r="D84" s="16" t="s">
        <v>130</v>
      </c>
      <c r="E84" s="16"/>
      <c r="F84" s="16"/>
      <c r="G84" s="6"/>
      <c r="H84" s="6"/>
      <c r="I84" s="6"/>
    </row>
  </sheetData>
  <mergeCells count="3">
    <mergeCell ref="B2:B17"/>
    <mergeCell ref="B18:B42"/>
    <mergeCell ref="B43:B8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8C825-B9BD-499C-8ADA-99378B65DCEB}">
  <dimension ref="C2:F22"/>
  <sheetViews>
    <sheetView workbookViewId="0">
      <selection activeCell="D21" sqref="D21"/>
    </sheetView>
  </sheetViews>
  <sheetFormatPr defaultRowHeight="15"/>
  <cols>
    <col min="3" max="3" width="10.140625" style="77" customWidth="1"/>
    <col min="4" max="4" width="27.85546875" style="121" customWidth="1"/>
    <col min="5" max="5" width="39.28515625" customWidth="1"/>
    <col min="6" max="6" width="37" customWidth="1"/>
    <col min="7" max="7" width="15.42578125" customWidth="1"/>
  </cols>
  <sheetData>
    <row r="2" spans="3:6">
      <c r="C2" s="144" t="s">
        <v>24</v>
      </c>
      <c r="D2" s="145" t="s">
        <v>131</v>
      </c>
      <c r="E2" s="143" t="s">
        <v>132</v>
      </c>
      <c r="F2" s="143" t="s">
        <v>133</v>
      </c>
    </row>
    <row r="3" spans="3:6" ht="30" customHeight="1">
      <c r="C3" s="78">
        <v>1</v>
      </c>
      <c r="D3" s="146" t="s">
        <v>134</v>
      </c>
      <c r="E3" s="6"/>
      <c r="F3" s="6"/>
    </row>
    <row r="4" spans="3:6" ht="30" customHeight="1">
      <c r="C4" s="78">
        <f>C3+1</f>
        <v>2</v>
      </c>
      <c r="D4" s="146" t="s">
        <v>135</v>
      </c>
      <c r="E4" s="6"/>
      <c r="F4" s="6"/>
    </row>
    <row r="5" spans="3:6" ht="30" customHeight="1">
      <c r="C5" s="78">
        <f t="shared" ref="C5:C22" si="0">C4+1</f>
        <v>3</v>
      </c>
      <c r="D5" s="146" t="s">
        <v>136</v>
      </c>
      <c r="E5" s="6"/>
      <c r="F5" s="6"/>
    </row>
    <row r="6" spans="3:6" ht="30" customHeight="1">
      <c r="C6" s="78">
        <f t="shared" si="0"/>
        <v>4</v>
      </c>
      <c r="D6" s="146" t="s">
        <v>137</v>
      </c>
      <c r="E6" s="6"/>
      <c r="F6" s="6"/>
    </row>
    <row r="7" spans="3:6" ht="30" customHeight="1">
      <c r="C7" s="78">
        <f t="shared" si="0"/>
        <v>5</v>
      </c>
      <c r="D7" s="146" t="s">
        <v>138</v>
      </c>
      <c r="E7" s="6"/>
      <c r="F7" s="6"/>
    </row>
    <row r="8" spans="3:6" ht="30" customHeight="1">
      <c r="C8" s="78">
        <f t="shared" si="0"/>
        <v>6</v>
      </c>
      <c r="D8" s="146" t="s">
        <v>139</v>
      </c>
      <c r="E8" s="6"/>
      <c r="F8" s="6"/>
    </row>
    <row r="9" spans="3:6" ht="30" customHeight="1">
      <c r="C9" s="78">
        <f t="shared" si="0"/>
        <v>7</v>
      </c>
      <c r="D9" s="146" t="s">
        <v>140</v>
      </c>
      <c r="E9" s="6"/>
      <c r="F9" s="6"/>
    </row>
    <row r="10" spans="3:6" ht="30" customHeight="1">
      <c r="C10" s="78">
        <f t="shared" si="0"/>
        <v>8</v>
      </c>
      <c r="D10" s="146" t="s">
        <v>141</v>
      </c>
      <c r="E10" s="6"/>
      <c r="F10" s="6"/>
    </row>
    <row r="11" spans="3:6" ht="30" customHeight="1">
      <c r="C11" s="78">
        <f t="shared" si="0"/>
        <v>9</v>
      </c>
      <c r="D11" s="146" t="s">
        <v>142</v>
      </c>
      <c r="E11" s="6"/>
      <c r="F11" s="6"/>
    </row>
    <row r="12" spans="3:6" ht="30" customHeight="1">
      <c r="C12" s="78">
        <f t="shared" si="0"/>
        <v>10</v>
      </c>
      <c r="D12" s="146" t="s">
        <v>143</v>
      </c>
      <c r="E12" s="6"/>
      <c r="F12" s="6"/>
    </row>
    <row r="13" spans="3:6" ht="30" customHeight="1">
      <c r="C13" s="78">
        <f t="shared" si="0"/>
        <v>11</v>
      </c>
      <c r="D13" s="146" t="s">
        <v>144</v>
      </c>
      <c r="E13" s="6"/>
      <c r="F13" s="6"/>
    </row>
    <row r="14" spans="3:6" ht="30" customHeight="1">
      <c r="C14" s="78">
        <f t="shared" si="0"/>
        <v>12</v>
      </c>
      <c r="D14" s="146" t="s">
        <v>145</v>
      </c>
      <c r="E14" s="6"/>
      <c r="F14" s="6"/>
    </row>
    <row r="15" spans="3:6" ht="30" customHeight="1">
      <c r="C15" s="78">
        <f t="shared" si="0"/>
        <v>13</v>
      </c>
      <c r="D15" s="146" t="s">
        <v>146</v>
      </c>
      <c r="E15" s="6"/>
      <c r="F15" s="6"/>
    </row>
    <row r="16" spans="3:6" ht="30" customHeight="1">
      <c r="C16" s="78">
        <f t="shared" si="0"/>
        <v>14</v>
      </c>
      <c r="D16" s="146" t="s">
        <v>147</v>
      </c>
      <c r="E16" s="6"/>
      <c r="F16" s="6"/>
    </row>
    <row r="17" spans="3:6" ht="30" customHeight="1">
      <c r="C17" s="78">
        <f t="shared" si="0"/>
        <v>15</v>
      </c>
      <c r="D17" s="146" t="s">
        <v>148</v>
      </c>
      <c r="E17" s="6"/>
      <c r="F17" s="6"/>
    </row>
    <row r="18" spans="3:6" ht="30" customHeight="1">
      <c r="C18" s="78">
        <f t="shared" si="0"/>
        <v>16</v>
      </c>
      <c r="D18" s="146" t="s">
        <v>149</v>
      </c>
      <c r="E18" s="6"/>
      <c r="F18" s="6"/>
    </row>
    <row r="19" spans="3:6" ht="30" customHeight="1">
      <c r="C19" s="78">
        <f t="shared" si="0"/>
        <v>17</v>
      </c>
      <c r="D19" s="146" t="s">
        <v>150</v>
      </c>
      <c r="E19" s="6"/>
      <c r="F19" s="6"/>
    </row>
    <row r="20" spans="3:6" ht="30" customHeight="1">
      <c r="C20" s="78">
        <f t="shared" si="0"/>
        <v>18</v>
      </c>
      <c r="D20" s="146" t="s">
        <v>151</v>
      </c>
      <c r="E20" s="6"/>
      <c r="F20" s="6"/>
    </row>
    <row r="21" spans="3:6" ht="30" customHeight="1">
      <c r="C21" s="78">
        <f t="shared" si="0"/>
        <v>19</v>
      </c>
      <c r="D21" s="146" t="s">
        <v>152</v>
      </c>
      <c r="E21" s="6"/>
      <c r="F21" s="6"/>
    </row>
    <row r="22" spans="3:6" ht="30" customHeight="1">
      <c r="C22" s="78">
        <f t="shared" si="0"/>
        <v>20</v>
      </c>
      <c r="D22" s="146" t="s">
        <v>153</v>
      </c>
      <c r="E22" s="6"/>
      <c r="F22" s="6"/>
    </row>
  </sheetData>
  <hyperlinks>
    <hyperlink ref="D3" location="'1. TỔNG QUAN '!A1" display="1. TỔNG QUAN " xr:uid="{BC272B8B-11F3-4FCD-8330-453062C412BE}"/>
    <hyperlink ref="D4" location="Home!A1" display="2. CA Flow - WS" xr:uid="{9B6DE603-EF9B-46A2-BF2E-CF0843C56478}"/>
    <hyperlink ref="D5" location="'3. WS-EN-Function'!A1" display="3. WS-EN-Function" xr:uid="{A1C516A3-2761-4D30-BE5B-E47FA94D8E26}"/>
    <hyperlink ref="D6" location="'4. Lý thuyết'!A1" display="4. Lý thuyết" xr:uid="{009B6E62-3DF5-4A35-86FE-B2D928C2158D}"/>
    <hyperlink ref="D7" location="'5. Màn hình Daily'!A1" display="5. Màn hình Daily" xr:uid="{0156A561-3695-4B37-9EA3-BC6C0BB1F03D}"/>
    <hyperlink ref="D8" location="'6. DWS -2 '!A1" display="6. DWS -2 " xr:uid="{BB7ED25F-D836-44FE-9193-ECC298E17CD6}"/>
    <hyperlink ref="D9" location="'7. Điều phối nhân viên'!A1" display="7. Điều phối nhân viên" xr:uid="{78CFA978-54C4-4212-8187-491A0D54EA1C}"/>
    <hyperlink ref="D10" location="'8. Lịch nhân viên'!A1" display="8. Lịch nhân viên" xr:uid="{02D701C3-214B-4C86-A4FF-DF5AF21DD12F}"/>
    <hyperlink ref="D11" location="'9. Model DWS'!A1" display="9. Model DWS" xr:uid="{70DE921C-B127-4849-AA27-A9F35C631641}"/>
    <hyperlink ref="D12" location="'10. sắp lịch tháng'!A1" display="10. sắp lịch tháng" xr:uid="{6ABBE74B-C19D-4FFA-940C-B69A833EE7F2}"/>
    <hyperlink ref="D13" location="'11. Thư viện task'!A1" display="11. Thư viện task" xr:uid="{5230A4A6-576A-41F4-9977-A28A188CD186}"/>
    <hyperlink ref="D14" location="'12. Question'!A1" display="12. Question" xr:uid="{104D4AC2-7642-40BC-856C-BC2FD528CC48}"/>
    <hyperlink ref="D15" location="'13. menu'!A1" display="13. menu" xr:uid="{A29FB313-63EB-425B-B269-A79AAE62C756}"/>
    <hyperlink ref="D16" location="'14. Aeon Note 1'!A1" display="14. Aeon Note 1" xr:uid="{1F4783DF-E555-4E4E-A258-39D1B5F29394}"/>
    <hyperlink ref="D17" location="'15. Aeon Note 2'!A1" display="15. Aeon Note 2" xr:uid="{D55AD84F-C38E-48B6-B43B-692B7DC4EE32}"/>
    <hyperlink ref="D18" location="'16. A Tuấn note quy ước'!A1" display="16. A Tuấn note quy ước" xr:uid="{A835EA41-308E-4998-8F96-6D0B94B508AE}"/>
    <hyperlink ref="D19" location="'17. Point Award'!A1" display="17. Point Award" xr:uid="{F1B4D60E-A835-46A8-AB28-189CB4C4A422}"/>
    <hyperlink ref="D20" location="'18. Demo Task'!A1" display="18. Demo Task" xr:uid="{4EAD1E04-416D-4B96-901D-FF6D71144C59}"/>
    <hyperlink ref="D21" location="'19. RE Task List'!A1" display="19. RE Task List" xr:uid="{0D88ABE4-7163-4F4F-81AE-828E34D2F9D5}"/>
    <hyperlink ref="D22" location="'20. Bài tập Logic Model'!A1" display="20. Bài tập Logic Model" xr:uid="{6D1E14DB-8F7D-46A6-9739-1AD7F68AFF81}"/>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4016A-1B42-4BFD-A389-BB4974D08F71}">
  <dimension ref="A1:H17"/>
  <sheetViews>
    <sheetView workbookViewId="0">
      <selection activeCell="I5" sqref="I5"/>
    </sheetView>
  </sheetViews>
  <sheetFormatPr defaultRowHeight="15"/>
  <cols>
    <col min="2" max="2" width="21.5703125" customWidth="1"/>
    <col min="3" max="3" width="24.7109375" customWidth="1"/>
    <col min="4" max="4" width="25.28515625" customWidth="1"/>
    <col min="5" max="5" width="23.7109375" customWidth="1"/>
    <col min="6" max="6" width="27.28515625" customWidth="1"/>
    <col min="7" max="7" width="20.140625" customWidth="1"/>
    <col min="8" max="8" width="12.42578125" customWidth="1"/>
  </cols>
  <sheetData>
    <row r="1" spans="1:8">
      <c r="A1" s="112" t="s">
        <v>24</v>
      </c>
      <c r="B1" s="112" t="s">
        <v>154</v>
      </c>
      <c r="C1" s="112" t="s">
        <v>155</v>
      </c>
      <c r="D1" s="112" t="s">
        <v>156</v>
      </c>
      <c r="E1" s="112" t="s">
        <v>157</v>
      </c>
      <c r="F1" s="112" t="s">
        <v>158</v>
      </c>
      <c r="G1" s="112" t="s">
        <v>159</v>
      </c>
      <c r="H1" s="112" t="s">
        <v>160</v>
      </c>
    </row>
    <row r="2" spans="1:8">
      <c r="A2" s="6"/>
      <c r="B2" s="6" t="s">
        <v>161</v>
      </c>
      <c r="C2" s="6"/>
      <c r="D2" s="6"/>
      <c r="E2" s="6"/>
      <c r="F2" s="6"/>
      <c r="G2" s="6"/>
      <c r="H2" s="6"/>
    </row>
    <row r="3" spans="1:8">
      <c r="A3" s="6"/>
      <c r="B3" s="6"/>
      <c r="C3" s="6"/>
      <c r="D3" s="6"/>
      <c r="E3" s="6"/>
      <c r="F3" s="6"/>
      <c r="G3" s="6"/>
      <c r="H3" s="6"/>
    </row>
    <row r="4" spans="1:8">
      <c r="A4" s="6"/>
      <c r="B4" s="6"/>
      <c r="C4" s="6"/>
      <c r="D4" s="6"/>
      <c r="E4" s="6"/>
      <c r="F4" s="6"/>
      <c r="G4" s="6"/>
      <c r="H4" s="6"/>
    </row>
    <row r="5" spans="1:8">
      <c r="A5" s="6"/>
      <c r="B5" s="6"/>
      <c r="C5" s="6"/>
      <c r="D5" s="6"/>
      <c r="E5" s="6"/>
      <c r="F5" s="6"/>
      <c r="G5" s="6"/>
      <c r="H5" s="6"/>
    </row>
    <row r="6" spans="1:8">
      <c r="A6" s="6"/>
      <c r="B6" s="6"/>
      <c r="C6" s="6"/>
      <c r="D6" s="6"/>
      <c r="E6" s="6"/>
      <c r="F6" s="6"/>
      <c r="G6" s="6"/>
      <c r="H6" s="6"/>
    </row>
    <row r="7" spans="1:8">
      <c r="A7" s="6"/>
      <c r="B7" s="6"/>
      <c r="C7" s="6"/>
      <c r="D7" s="6"/>
      <c r="E7" s="6"/>
      <c r="F7" s="6"/>
      <c r="G7" s="6"/>
      <c r="H7" s="6"/>
    </row>
    <row r="8" spans="1:8">
      <c r="A8" s="6"/>
      <c r="B8" s="6" t="s">
        <v>162</v>
      </c>
      <c r="C8" s="6"/>
      <c r="D8" s="6"/>
      <c r="E8" s="6"/>
      <c r="F8" s="6"/>
      <c r="G8" s="6"/>
      <c r="H8" s="6"/>
    </row>
    <row r="9" spans="1:8">
      <c r="A9" s="6"/>
      <c r="B9" s="6"/>
      <c r="C9" s="6"/>
      <c r="D9" s="6"/>
      <c r="E9" s="6"/>
      <c r="F9" s="6"/>
      <c r="G9" s="6"/>
      <c r="H9" s="6"/>
    </row>
    <row r="10" spans="1:8">
      <c r="A10" s="6"/>
      <c r="B10" s="6"/>
      <c r="C10" s="6"/>
      <c r="D10" s="6"/>
      <c r="E10" s="6"/>
      <c r="F10" s="6"/>
      <c r="G10" s="6"/>
      <c r="H10" s="6"/>
    </row>
    <row r="11" spans="1:8">
      <c r="A11" s="6"/>
      <c r="B11" s="6"/>
      <c r="C11" s="6"/>
      <c r="D11" s="6"/>
      <c r="E11" s="6"/>
      <c r="F11" s="6"/>
      <c r="G11" s="6"/>
      <c r="H11" s="6"/>
    </row>
    <row r="12" spans="1:8">
      <c r="A12" s="6"/>
      <c r="B12" s="6"/>
      <c r="C12" s="6"/>
      <c r="D12" s="6"/>
      <c r="E12" s="6"/>
      <c r="F12" s="6"/>
      <c r="G12" s="6"/>
      <c r="H12" s="6"/>
    </row>
    <row r="13" spans="1:8">
      <c r="A13" s="6"/>
      <c r="B13" s="6"/>
      <c r="C13" s="6"/>
      <c r="D13" s="6"/>
      <c r="E13" s="6"/>
      <c r="F13" s="6"/>
      <c r="G13" s="6"/>
      <c r="H13" s="6"/>
    </row>
    <row r="14" spans="1:8">
      <c r="A14" s="113"/>
      <c r="B14" s="113" t="s">
        <v>163</v>
      </c>
      <c r="C14" s="275" t="s">
        <v>164</v>
      </c>
      <c r="D14" s="276"/>
      <c r="E14" s="276"/>
      <c r="F14" s="276"/>
      <c r="G14" s="276"/>
      <c r="H14" s="277"/>
    </row>
    <row r="15" spans="1:8">
      <c r="A15" s="113"/>
      <c r="B15" s="113" t="s">
        <v>165</v>
      </c>
      <c r="C15" s="278"/>
      <c r="D15" s="279"/>
      <c r="E15" s="279"/>
      <c r="F15" s="279"/>
      <c r="G15" s="279"/>
      <c r="H15" s="280"/>
    </row>
    <row r="16" spans="1:8">
      <c r="A16" s="113"/>
      <c r="B16" s="113" t="s">
        <v>166</v>
      </c>
      <c r="C16" s="278"/>
      <c r="D16" s="279"/>
      <c r="E16" s="279"/>
      <c r="F16" s="279"/>
      <c r="G16" s="279"/>
      <c r="H16" s="280"/>
    </row>
    <row r="17" spans="1:8">
      <c r="A17" s="113"/>
      <c r="B17" s="113" t="s">
        <v>167</v>
      </c>
      <c r="C17" s="281"/>
      <c r="D17" s="282"/>
      <c r="E17" s="282"/>
      <c r="F17" s="282"/>
      <c r="G17" s="282"/>
      <c r="H17" s="283"/>
    </row>
  </sheetData>
  <mergeCells count="1">
    <mergeCell ref="C14:H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6E346-A081-476A-AC8A-EE3F074172E1}">
  <dimension ref="B1:C2"/>
  <sheetViews>
    <sheetView workbookViewId="0">
      <selection activeCell="C8" sqref="C8"/>
    </sheetView>
  </sheetViews>
  <sheetFormatPr defaultRowHeight="15"/>
  <cols>
    <col min="1" max="1" width="11.7109375" customWidth="1"/>
    <col min="2" max="2" width="25" customWidth="1"/>
    <col min="3" max="3" width="23.42578125" customWidth="1"/>
  </cols>
  <sheetData>
    <row r="1" spans="2:3" ht="44.25" customHeight="1">
      <c r="B1" t="s">
        <v>168</v>
      </c>
      <c r="C1" t="s">
        <v>169</v>
      </c>
    </row>
    <row r="2" spans="2:3" ht="22.5" customHeight="1"/>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31D00-A17E-4915-9C20-D91DAAE69837}">
  <sheetPr>
    <pageSetUpPr fitToPage="1"/>
  </sheetPr>
  <dimension ref="A1:I80"/>
  <sheetViews>
    <sheetView workbookViewId="0">
      <selection activeCell="C10" sqref="C10:C13"/>
    </sheetView>
  </sheetViews>
  <sheetFormatPr defaultRowHeight="15"/>
  <cols>
    <col min="1" max="1" width="9.140625" style="52"/>
    <col min="2" max="2" width="17.28515625" customWidth="1"/>
    <col min="3" max="3" width="38.85546875" customWidth="1"/>
    <col min="4" max="4" width="61.28515625" customWidth="1"/>
    <col min="5" max="5" width="19.5703125" customWidth="1"/>
    <col min="6" max="6" width="21" customWidth="1"/>
    <col min="7" max="8" width="16.42578125" hidden="1" customWidth="1"/>
    <col min="9" max="9" width="33.140625" customWidth="1"/>
    <col min="10" max="10" width="15" customWidth="1"/>
  </cols>
  <sheetData>
    <row r="1" spans="1:9" ht="28.5" customHeight="1" thickBot="1">
      <c r="A1" s="7" t="s">
        <v>24</v>
      </c>
      <c r="B1" s="7" t="s">
        <v>25</v>
      </c>
      <c r="C1" s="7" t="s">
        <v>26</v>
      </c>
      <c r="D1" s="7" t="s">
        <v>27</v>
      </c>
      <c r="E1" s="8" t="s">
        <v>28</v>
      </c>
      <c r="F1" s="9" t="s">
        <v>170</v>
      </c>
      <c r="G1" s="7" t="s">
        <v>30</v>
      </c>
      <c r="H1" s="7" t="s">
        <v>31</v>
      </c>
      <c r="I1" s="7" t="s">
        <v>32</v>
      </c>
    </row>
    <row r="2" spans="1:9" ht="15" customHeight="1">
      <c r="A2" s="42">
        <v>1</v>
      </c>
      <c r="B2" s="267" t="s">
        <v>33</v>
      </c>
      <c r="C2" s="25" t="s">
        <v>34</v>
      </c>
      <c r="D2" s="25" t="s">
        <v>34</v>
      </c>
      <c r="E2" s="25" t="s">
        <v>35</v>
      </c>
      <c r="F2" s="25" t="s">
        <v>35</v>
      </c>
      <c r="G2" s="25"/>
      <c r="H2" s="33"/>
      <c r="I2" s="26"/>
    </row>
    <row r="3" spans="1:9" ht="15" customHeight="1">
      <c r="A3" s="43">
        <f>A2+1</f>
        <v>2</v>
      </c>
      <c r="B3" s="285"/>
      <c r="C3" s="27" t="s">
        <v>36</v>
      </c>
      <c r="D3" s="27" t="s">
        <v>36</v>
      </c>
      <c r="E3" s="27" t="s">
        <v>35</v>
      </c>
      <c r="F3" s="27" t="s">
        <v>35</v>
      </c>
      <c r="G3" s="27"/>
      <c r="H3" s="34"/>
      <c r="I3" s="28"/>
    </row>
    <row r="4" spans="1:9" ht="15" customHeight="1">
      <c r="A4" s="43">
        <f t="shared" ref="A4:A63" si="0">A3+1</f>
        <v>3</v>
      </c>
      <c r="B4" s="285"/>
      <c r="C4" s="27" t="s">
        <v>37</v>
      </c>
      <c r="D4" s="27" t="s">
        <v>37</v>
      </c>
      <c r="E4" s="38" t="s">
        <v>24</v>
      </c>
      <c r="F4" s="27" t="s">
        <v>35</v>
      </c>
      <c r="G4" s="27"/>
      <c r="H4" s="34"/>
      <c r="I4" s="28"/>
    </row>
    <row r="5" spans="1:9" ht="15" customHeight="1">
      <c r="A5" s="43">
        <f t="shared" si="0"/>
        <v>4</v>
      </c>
      <c r="B5" s="285"/>
      <c r="C5" s="27" t="s">
        <v>38</v>
      </c>
      <c r="D5" s="27" t="s">
        <v>38</v>
      </c>
      <c r="E5" s="38" t="s">
        <v>24</v>
      </c>
      <c r="F5" s="27" t="s">
        <v>35</v>
      </c>
      <c r="G5" s="27"/>
      <c r="H5" s="34"/>
      <c r="I5" s="28"/>
    </row>
    <row r="6" spans="1:9" ht="15" customHeight="1">
      <c r="A6" s="43">
        <f t="shared" si="0"/>
        <v>5</v>
      </c>
      <c r="B6" s="285"/>
      <c r="C6" s="27" t="s">
        <v>39</v>
      </c>
      <c r="D6" s="27" t="s">
        <v>39</v>
      </c>
      <c r="E6" s="27" t="s">
        <v>35</v>
      </c>
      <c r="F6" s="27" t="s">
        <v>35</v>
      </c>
      <c r="G6" s="27"/>
      <c r="H6" s="34"/>
      <c r="I6" s="28"/>
    </row>
    <row r="7" spans="1:9" ht="15" customHeight="1">
      <c r="A7" s="43">
        <f t="shared" si="0"/>
        <v>6</v>
      </c>
      <c r="B7" s="285"/>
      <c r="C7" s="27" t="s">
        <v>40</v>
      </c>
      <c r="D7" s="27" t="s">
        <v>40</v>
      </c>
      <c r="E7" s="38" t="s">
        <v>24</v>
      </c>
      <c r="F7" s="27" t="s">
        <v>35</v>
      </c>
      <c r="G7" s="27"/>
      <c r="H7" s="34"/>
      <c r="I7" s="28"/>
    </row>
    <row r="8" spans="1:9" ht="15" customHeight="1">
      <c r="A8" s="43">
        <f t="shared" si="0"/>
        <v>7</v>
      </c>
      <c r="B8" s="285"/>
      <c r="C8" s="27" t="s">
        <v>41</v>
      </c>
      <c r="D8" s="27" t="s">
        <v>41</v>
      </c>
      <c r="E8" s="38" t="s">
        <v>24</v>
      </c>
      <c r="F8" s="27" t="s">
        <v>35</v>
      </c>
      <c r="G8" s="27"/>
      <c r="H8" s="34"/>
      <c r="I8" s="28"/>
    </row>
    <row r="9" spans="1:9" ht="15" customHeight="1">
      <c r="A9" s="43">
        <f t="shared" si="0"/>
        <v>8</v>
      </c>
      <c r="B9" s="285"/>
      <c r="C9" s="27" t="s">
        <v>42</v>
      </c>
      <c r="D9" s="27" t="s">
        <v>42</v>
      </c>
      <c r="E9" s="38" t="s">
        <v>24</v>
      </c>
      <c r="F9" s="27" t="s">
        <v>35</v>
      </c>
      <c r="G9" s="27"/>
      <c r="H9" s="34"/>
      <c r="I9" s="28"/>
    </row>
    <row r="10" spans="1:9" ht="15" customHeight="1">
      <c r="A10" s="44">
        <f t="shared" si="0"/>
        <v>9</v>
      </c>
      <c r="B10" s="285"/>
      <c r="C10" s="287" t="s">
        <v>43</v>
      </c>
      <c r="D10" s="37" t="s">
        <v>44</v>
      </c>
      <c r="E10" s="31" t="s">
        <v>35</v>
      </c>
      <c r="F10" s="31" t="s">
        <v>35</v>
      </c>
      <c r="G10" s="31"/>
      <c r="H10" s="35"/>
      <c r="I10" s="32"/>
    </row>
    <row r="11" spans="1:9" ht="15" customHeight="1">
      <c r="A11" s="44">
        <f t="shared" si="0"/>
        <v>10</v>
      </c>
      <c r="B11" s="285"/>
      <c r="C11" s="288"/>
      <c r="D11" s="31" t="s">
        <v>45</v>
      </c>
      <c r="E11" s="39" t="s">
        <v>24</v>
      </c>
      <c r="F11" s="31" t="s">
        <v>35</v>
      </c>
      <c r="G11" s="31"/>
      <c r="H11" s="35"/>
      <c r="I11" s="32"/>
    </row>
    <row r="12" spans="1:9" ht="15" customHeight="1">
      <c r="A12" s="44">
        <f t="shared" si="0"/>
        <v>11</v>
      </c>
      <c r="B12" s="285"/>
      <c r="C12" s="288"/>
      <c r="D12" s="31" t="s">
        <v>46</v>
      </c>
      <c r="E12" s="39" t="s">
        <v>24</v>
      </c>
      <c r="F12" s="31" t="s">
        <v>35</v>
      </c>
      <c r="G12" s="31"/>
      <c r="H12" s="35"/>
      <c r="I12" s="32"/>
    </row>
    <row r="13" spans="1:9" ht="15" customHeight="1">
      <c r="A13" s="44">
        <f t="shared" si="0"/>
        <v>12</v>
      </c>
      <c r="B13" s="285"/>
      <c r="C13" s="289"/>
      <c r="D13" s="31" t="s">
        <v>47</v>
      </c>
      <c r="E13" s="39" t="s">
        <v>24</v>
      </c>
      <c r="F13" s="31" t="s">
        <v>35</v>
      </c>
      <c r="G13" s="31"/>
      <c r="H13" s="35"/>
      <c r="I13" s="32"/>
    </row>
    <row r="14" spans="1:9" ht="15" customHeight="1" thickBot="1">
      <c r="A14" s="45">
        <f t="shared" si="0"/>
        <v>13</v>
      </c>
      <c r="B14" s="286"/>
      <c r="C14" s="29" t="s">
        <v>48</v>
      </c>
      <c r="D14" s="29" t="s">
        <v>49</v>
      </c>
      <c r="E14" s="29" t="s">
        <v>35</v>
      </c>
      <c r="F14" s="29" t="s">
        <v>35</v>
      </c>
      <c r="G14" s="29"/>
      <c r="H14" s="36"/>
      <c r="I14" s="30"/>
    </row>
    <row r="15" spans="1:9" ht="15" customHeight="1">
      <c r="A15" s="62">
        <f t="shared" si="0"/>
        <v>14</v>
      </c>
      <c r="B15" s="271" t="s">
        <v>2</v>
      </c>
      <c r="C15" s="21" t="s">
        <v>50</v>
      </c>
      <c r="D15" s="21" t="s">
        <v>171</v>
      </c>
      <c r="E15" s="21" t="s">
        <v>35</v>
      </c>
      <c r="F15" s="21" t="s">
        <v>35</v>
      </c>
      <c r="G15" s="21"/>
      <c r="H15" s="22"/>
      <c r="I15" s="24"/>
    </row>
    <row r="16" spans="1:9" ht="15" customHeight="1">
      <c r="A16" s="47">
        <f t="shared" si="0"/>
        <v>15</v>
      </c>
      <c r="B16" s="271"/>
      <c r="C16" s="6"/>
      <c r="D16" t="s">
        <v>172</v>
      </c>
      <c r="E16" s="38" t="s">
        <v>24</v>
      </c>
      <c r="F16" s="6" t="s">
        <v>35</v>
      </c>
      <c r="G16" s="6"/>
      <c r="H16" s="17"/>
      <c r="I16" s="12"/>
    </row>
    <row r="17" spans="1:9" ht="15" customHeight="1">
      <c r="A17" s="47">
        <f t="shared" si="0"/>
        <v>16</v>
      </c>
      <c r="B17" s="271"/>
      <c r="C17" s="6"/>
      <c r="D17" t="s">
        <v>173</v>
      </c>
      <c r="E17" s="38" t="s">
        <v>24</v>
      </c>
      <c r="F17" s="6" t="s">
        <v>35</v>
      </c>
      <c r="G17" s="6"/>
      <c r="H17" s="17"/>
      <c r="I17" s="12"/>
    </row>
    <row r="18" spans="1:9" ht="15" customHeight="1">
      <c r="A18" s="47">
        <f t="shared" si="0"/>
        <v>17</v>
      </c>
      <c r="B18" s="271"/>
      <c r="C18" s="6"/>
      <c r="D18" s="6" t="s">
        <v>54</v>
      </c>
      <c r="E18" s="6" t="s">
        <v>35</v>
      </c>
      <c r="F18" s="6" t="s">
        <v>35</v>
      </c>
      <c r="G18" s="6"/>
      <c r="H18" s="17"/>
      <c r="I18" s="12"/>
    </row>
    <row r="19" spans="1:9" ht="15" customHeight="1">
      <c r="A19" s="47">
        <f t="shared" si="0"/>
        <v>18</v>
      </c>
      <c r="B19" s="271"/>
      <c r="C19" s="6"/>
      <c r="D19" t="s">
        <v>174</v>
      </c>
      <c r="E19" s="6" t="s">
        <v>35</v>
      </c>
      <c r="F19" s="6" t="s">
        <v>35</v>
      </c>
      <c r="G19" s="6"/>
      <c r="H19" s="17"/>
      <c r="I19" s="12"/>
    </row>
    <row r="20" spans="1:9" ht="15" customHeight="1">
      <c r="A20" s="47">
        <f t="shared" si="0"/>
        <v>19</v>
      </c>
      <c r="B20" s="271"/>
      <c r="C20" s="6"/>
      <c r="D20" s="6" t="s">
        <v>175</v>
      </c>
      <c r="E20" s="38" t="s">
        <v>24</v>
      </c>
      <c r="F20" s="6" t="s">
        <v>35</v>
      </c>
      <c r="G20" s="6"/>
      <c r="H20" s="17"/>
      <c r="I20" s="12"/>
    </row>
    <row r="21" spans="1:9" ht="15" customHeight="1">
      <c r="A21" s="47">
        <f t="shared" si="0"/>
        <v>20</v>
      </c>
      <c r="B21" s="271"/>
      <c r="C21" s="6"/>
      <c r="D21" t="s">
        <v>176</v>
      </c>
      <c r="E21" s="38" t="s">
        <v>24</v>
      </c>
      <c r="F21" s="6" t="s">
        <v>35</v>
      </c>
      <c r="G21" s="6"/>
      <c r="H21" s="17"/>
      <c r="I21" s="12"/>
    </row>
    <row r="22" spans="1:9" ht="15" customHeight="1">
      <c r="A22" s="47">
        <f t="shared" si="0"/>
        <v>21</v>
      </c>
      <c r="B22" s="271"/>
      <c r="C22" s="6"/>
      <c r="D22" s="6" t="s">
        <v>177</v>
      </c>
      <c r="E22" s="38" t="s">
        <v>59</v>
      </c>
      <c r="F22" s="6" t="s">
        <v>60</v>
      </c>
      <c r="G22" s="6"/>
      <c r="H22" s="17"/>
      <c r="I22" s="12"/>
    </row>
    <row r="23" spans="1:9" ht="15" customHeight="1">
      <c r="A23" s="47">
        <f t="shared" si="0"/>
        <v>22</v>
      </c>
      <c r="B23" s="271"/>
      <c r="C23" s="6"/>
      <c r="D23" s="6" t="s">
        <v>61</v>
      </c>
      <c r="E23" s="6" t="s">
        <v>35</v>
      </c>
      <c r="F23" s="17" t="s">
        <v>35</v>
      </c>
      <c r="G23" s="6"/>
      <c r="H23" s="17"/>
      <c r="I23" s="12"/>
    </row>
    <row r="24" spans="1:9" ht="15" customHeight="1">
      <c r="A24" s="47">
        <f t="shared" si="0"/>
        <v>23</v>
      </c>
      <c r="B24" s="271"/>
      <c r="C24" s="6"/>
      <c r="D24" s="6" t="s">
        <v>62</v>
      </c>
      <c r="E24" s="6" t="s">
        <v>35</v>
      </c>
      <c r="F24" s="17" t="s">
        <v>35</v>
      </c>
      <c r="G24" s="6"/>
      <c r="H24" s="17"/>
      <c r="I24" s="12"/>
    </row>
    <row r="25" spans="1:9" ht="15" customHeight="1">
      <c r="A25" s="47">
        <f t="shared" si="0"/>
        <v>24</v>
      </c>
      <c r="B25" s="271"/>
      <c r="C25" s="6"/>
      <c r="D25" s="6" t="s">
        <v>63</v>
      </c>
      <c r="E25" s="6" t="s">
        <v>35</v>
      </c>
      <c r="F25" s="17" t="s">
        <v>35</v>
      </c>
      <c r="G25" s="6"/>
      <c r="H25" s="17"/>
      <c r="I25" s="12"/>
    </row>
    <row r="26" spans="1:9" ht="15" customHeight="1">
      <c r="A26" s="47">
        <f t="shared" si="0"/>
        <v>25</v>
      </c>
      <c r="B26" s="271"/>
      <c r="C26" s="6"/>
      <c r="D26" s="6" t="s">
        <v>64</v>
      </c>
      <c r="E26" s="6" t="s">
        <v>35</v>
      </c>
      <c r="F26" s="17" t="s">
        <v>35</v>
      </c>
      <c r="G26" s="6"/>
      <c r="H26" s="17"/>
      <c r="I26" s="12"/>
    </row>
    <row r="27" spans="1:9" ht="15" customHeight="1">
      <c r="A27" s="47">
        <f t="shared" si="0"/>
        <v>26</v>
      </c>
      <c r="B27" s="271"/>
      <c r="C27" s="6"/>
      <c r="D27" s="6" t="s">
        <v>65</v>
      </c>
      <c r="E27" s="38" t="s">
        <v>24</v>
      </c>
      <c r="F27" s="17" t="s">
        <v>35</v>
      </c>
      <c r="G27" s="6"/>
      <c r="H27" s="17"/>
      <c r="I27" s="12"/>
    </row>
    <row r="28" spans="1:9" ht="17.25" customHeight="1">
      <c r="A28" s="47">
        <f t="shared" si="0"/>
        <v>27</v>
      </c>
      <c r="B28" s="271"/>
      <c r="C28" s="6" t="s">
        <v>66</v>
      </c>
      <c r="D28" s="54" t="s">
        <v>178</v>
      </c>
      <c r="E28" s="38" t="s">
        <v>24</v>
      </c>
      <c r="F28" s="17" t="s">
        <v>35</v>
      </c>
      <c r="G28" s="6"/>
      <c r="H28" s="17"/>
      <c r="I28" s="12"/>
    </row>
    <row r="29" spans="1:9" ht="15" customHeight="1">
      <c r="A29" s="47">
        <f t="shared" si="0"/>
        <v>28</v>
      </c>
      <c r="B29" s="271"/>
      <c r="C29" s="6"/>
      <c r="D29" s="6" t="s">
        <v>175</v>
      </c>
      <c r="E29" s="38" t="s">
        <v>24</v>
      </c>
      <c r="F29" s="17" t="s">
        <v>35</v>
      </c>
      <c r="G29" s="6"/>
      <c r="H29" s="17"/>
      <c r="I29" s="12"/>
    </row>
    <row r="30" spans="1:9" ht="15" customHeight="1">
      <c r="A30" s="47">
        <f t="shared" si="0"/>
        <v>29</v>
      </c>
      <c r="B30" s="271"/>
      <c r="C30" s="6"/>
      <c r="D30" s="6" t="s">
        <v>179</v>
      </c>
      <c r="E30" s="6" t="s">
        <v>35</v>
      </c>
      <c r="F30" s="17" t="s">
        <v>35</v>
      </c>
      <c r="G30" s="6"/>
      <c r="H30" s="17"/>
      <c r="I30" s="12"/>
    </row>
    <row r="31" spans="1:9" ht="15" customHeight="1">
      <c r="A31" s="47">
        <f t="shared" si="0"/>
        <v>30</v>
      </c>
      <c r="B31" s="271"/>
      <c r="C31" s="6"/>
      <c r="D31" s="6" t="s">
        <v>180</v>
      </c>
      <c r="E31" s="6" t="s">
        <v>35</v>
      </c>
      <c r="F31" s="17" t="s">
        <v>35</v>
      </c>
      <c r="G31" s="6"/>
      <c r="H31" s="17"/>
      <c r="I31" s="12"/>
    </row>
    <row r="32" spans="1:9" ht="15" customHeight="1">
      <c r="A32" s="47">
        <f t="shared" si="0"/>
        <v>31</v>
      </c>
      <c r="B32" s="271"/>
      <c r="C32" s="6"/>
      <c r="D32" s="6" t="s">
        <v>181</v>
      </c>
      <c r="E32" s="38" t="s">
        <v>24</v>
      </c>
      <c r="F32" s="17" t="s">
        <v>35</v>
      </c>
      <c r="G32" s="6"/>
      <c r="H32" s="17"/>
      <c r="I32" s="12"/>
    </row>
    <row r="33" spans="1:9" ht="15" customHeight="1">
      <c r="A33" s="47">
        <f t="shared" si="0"/>
        <v>32</v>
      </c>
      <c r="B33" s="271"/>
      <c r="C33" s="6" t="s">
        <v>72</v>
      </c>
      <c r="D33" s="6" t="s">
        <v>182</v>
      </c>
      <c r="E33" s="6" t="s">
        <v>35</v>
      </c>
      <c r="F33" s="17" t="s">
        <v>35</v>
      </c>
      <c r="G33" s="6"/>
      <c r="H33" s="17"/>
      <c r="I33" s="12"/>
    </row>
    <row r="34" spans="1:9" ht="15" customHeight="1">
      <c r="A34" s="47">
        <f t="shared" si="0"/>
        <v>33</v>
      </c>
      <c r="B34" s="271"/>
      <c r="C34" s="6"/>
      <c r="D34" s="6" t="s">
        <v>183</v>
      </c>
      <c r="E34" s="38" t="s">
        <v>24</v>
      </c>
      <c r="F34" s="17" t="s">
        <v>35</v>
      </c>
      <c r="G34" s="6"/>
      <c r="H34" s="17"/>
      <c r="I34" s="12"/>
    </row>
    <row r="35" spans="1:9" ht="15" customHeight="1">
      <c r="A35" s="47">
        <f t="shared" si="0"/>
        <v>34</v>
      </c>
      <c r="B35" s="271"/>
      <c r="C35" s="6"/>
      <c r="D35" s="6" t="s">
        <v>184</v>
      </c>
      <c r="E35" s="38" t="s">
        <v>24</v>
      </c>
      <c r="F35" s="17" t="s">
        <v>35</v>
      </c>
      <c r="G35" s="6"/>
      <c r="H35" s="17"/>
      <c r="I35" s="12"/>
    </row>
    <row r="36" spans="1:9" ht="15" customHeight="1">
      <c r="A36" s="47">
        <f t="shared" si="0"/>
        <v>35</v>
      </c>
      <c r="B36" s="271"/>
      <c r="C36" s="6" t="s">
        <v>76</v>
      </c>
      <c r="D36" s="6" t="s">
        <v>77</v>
      </c>
      <c r="E36" s="38" t="s">
        <v>24</v>
      </c>
      <c r="F36" s="17" t="s">
        <v>35</v>
      </c>
      <c r="G36" s="6"/>
      <c r="H36" s="17"/>
      <c r="I36" s="12"/>
    </row>
    <row r="37" spans="1:9" ht="15" customHeight="1">
      <c r="A37" s="48">
        <f t="shared" si="0"/>
        <v>36</v>
      </c>
      <c r="B37" s="271"/>
      <c r="C37" s="23"/>
      <c r="D37" s="23" t="s">
        <v>78</v>
      </c>
      <c r="E37" s="39" t="s">
        <v>24</v>
      </c>
      <c r="F37" s="40" t="s">
        <v>35</v>
      </c>
      <c r="G37" s="23"/>
      <c r="H37" s="40"/>
      <c r="I37" s="41"/>
    </row>
    <row r="38" spans="1:9" ht="15" customHeight="1" thickBot="1">
      <c r="A38" s="48">
        <f t="shared" si="0"/>
        <v>37</v>
      </c>
      <c r="B38" s="271"/>
      <c r="C38" s="23" t="s">
        <v>79</v>
      </c>
      <c r="D38" s="23" t="s">
        <v>80</v>
      </c>
      <c r="E38" s="39" t="s">
        <v>24</v>
      </c>
      <c r="F38" s="40" t="s">
        <v>35</v>
      </c>
      <c r="G38" s="23"/>
      <c r="H38" s="40"/>
      <c r="I38" s="41"/>
    </row>
    <row r="39" spans="1:9">
      <c r="A39" s="55">
        <f t="shared" si="0"/>
        <v>38</v>
      </c>
      <c r="B39" s="273" t="s">
        <v>81</v>
      </c>
      <c r="C39" s="56" t="s">
        <v>82</v>
      </c>
      <c r="D39" s="56" t="s">
        <v>185</v>
      </c>
      <c r="E39" s="56" t="s">
        <v>35</v>
      </c>
      <c r="F39" s="57" t="s">
        <v>35</v>
      </c>
      <c r="G39" s="10"/>
      <c r="H39" s="10"/>
      <c r="I39" s="11"/>
    </row>
    <row r="40" spans="1:9">
      <c r="A40" s="58">
        <f t="shared" si="0"/>
        <v>39</v>
      </c>
      <c r="B40" s="274"/>
      <c r="C40" s="16"/>
      <c r="D40" s="16" t="s">
        <v>186</v>
      </c>
      <c r="E40" s="16" t="s">
        <v>35</v>
      </c>
      <c r="F40" s="20" t="s">
        <v>35</v>
      </c>
      <c r="G40" s="6"/>
      <c r="H40" s="6"/>
      <c r="I40" s="12"/>
    </row>
    <row r="41" spans="1:9">
      <c r="A41" s="58">
        <f t="shared" si="0"/>
        <v>40</v>
      </c>
      <c r="B41" s="274"/>
      <c r="C41" s="16"/>
      <c r="D41" s="16" t="s">
        <v>187</v>
      </c>
      <c r="E41" s="16" t="s">
        <v>35</v>
      </c>
      <c r="F41" s="20" t="s">
        <v>35</v>
      </c>
      <c r="G41" s="6"/>
      <c r="H41" s="6"/>
      <c r="I41" s="12"/>
    </row>
    <row r="42" spans="1:9">
      <c r="A42" s="58">
        <f t="shared" si="0"/>
        <v>41</v>
      </c>
      <c r="B42" s="274"/>
      <c r="C42" s="16"/>
      <c r="D42" s="16" t="s">
        <v>188</v>
      </c>
      <c r="E42" s="38" t="s">
        <v>24</v>
      </c>
      <c r="F42" s="20" t="s">
        <v>35</v>
      </c>
      <c r="G42" s="6"/>
      <c r="H42" s="6"/>
      <c r="I42" s="12"/>
    </row>
    <row r="43" spans="1:9">
      <c r="A43" s="58">
        <f t="shared" si="0"/>
        <v>42</v>
      </c>
      <c r="B43" s="274"/>
      <c r="C43" s="16"/>
      <c r="D43" s="16" t="s">
        <v>189</v>
      </c>
      <c r="E43" s="38" t="s">
        <v>24</v>
      </c>
      <c r="F43" s="20" t="s">
        <v>35</v>
      </c>
      <c r="G43" s="6"/>
      <c r="H43" s="6"/>
      <c r="I43" s="12"/>
    </row>
    <row r="44" spans="1:9">
      <c r="A44" s="58">
        <f t="shared" si="0"/>
        <v>43</v>
      </c>
      <c r="B44" s="274"/>
      <c r="C44" s="16"/>
      <c r="D44" s="16" t="s">
        <v>190</v>
      </c>
      <c r="E44" s="38" t="s">
        <v>24</v>
      </c>
      <c r="F44" s="20"/>
      <c r="G44" s="6"/>
      <c r="H44" s="6"/>
      <c r="I44" s="12"/>
    </row>
    <row r="45" spans="1:9">
      <c r="A45" s="58">
        <f t="shared" si="0"/>
        <v>44</v>
      </c>
      <c r="B45" s="274"/>
      <c r="C45" s="16"/>
      <c r="D45" s="16" t="s">
        <v>191</v>
      </c>
      <c r="E45" s="38" t="s">
        <v>24</v>
      </c>
      <c r="F45" s="20" t="s">
        <v>35</v>
      </c>
      <c r="G45" s="6"/>
      <c r="H45" s="6"/>
      <c r="I45" s="12"/>
    </row>
    <row r="46" spans="1:9">
      <c r="A46" s="58">
        <f t="shared" si="0"/>
        <v>45</v>
      </c>
      <c r="B46" s="274"/>
      <c r="C46" s="16" t="s">
        <v>90</v>
      </c>
      <c r="D46" s="16" t="s">
        <v>91</v>
      </c>
      <c r="E46" s="16" t="s">
        <v>35</v>
      </c>
      <c r="F46" s="20" t="s">
        <v>35</v>
      </c>
      <c r="G46" s="6"/>
      <c r="H46" s="6"/>
      <c r="I46" s="12"/>
    </row>
    <row r="47" spans="1:9">
      <c r="A47" s="58">
        <f t="shared" si="0"/>
        <v>46</v>
      </c>
      <c r="B47" s="274"/>
      <c r="C47" s="16"/>
      <c r="D47" s="16" t="s">
        <v>192</v>
      </c>
      <c r="E47" s="16" t="s">
        <v>35</v>
      </c>
      <c r="F47" s="20" t="s">
        <v>35</v>
      </c>
      <c r="G47" s="6"/>
      <c r="H47" s="6"/>
      <c r="I47" s="12"/>
    </row>
    <row r="48" spans="1:9">
      <c r="A48" s="58">
        <f t="shared" si="0"/>
        <v>47</v>
      </c>
      <c r="B48" s="274"/>
      <c r="C48" s="16"/>
      <c r="D48" s="16" t="s">
        <v>193</v>
      </c>
      <c r="E48" s="16" t="s">
        <v>35</v>
      </c>
      <c r="F48" s="20" t="s">
        <v>35</v>
      </c>
      <c r="G48" s="6"/>
      <c r="H48" s="6"/>
      <c r="I48" s="12"/>
    </row>
    <row r="49" spans="1:9">
      <c r="A49" s="58">
        <f t="shared" si="0"/>
        <v>48</v>
      </c>
      <c r="B49" s="274"/>
      <c r="C49" s="16"/>
      <c r="D49" s="16" t="s">
        <v>194</v>
      </c>
      <c r="E49" s="38" t="s">
        <v>24</v>
      </c>
      <c r="F49" s="20" t="s">
        <v>35</v>
      </c>
      <c r="G49" s="6"/>
      <c r="H49" s="6"/>
      <c r="I49" s="12"/>
    </row>
    <row r="50" spans="1:9">
      <c r="A50" s="58">
        <f t="shared" si="0"/>
        <v>49</v>
      </c>
      <c r="B50" s="274"/>
      <c r="C50" s="16"/>
      <c r="D50" s="16" t="s">
        <v>195</v>
      </c>
      <c r="E50" s="16" t="s">
        <v>35</v>
      </c>
      <c r="F50" s="20" t="s">
        <v>35</v>
      </c>
      <c r="G50" s="6"/>
      <c r="H50" s="6"/>
      <c r="I50" s="12"/>
    </row>
    <row r="51" spans="1:9">
      <c r="A51" s="58">
        <f t="shared" si="0"/>
        <v>50</v>
      </c>
      <c r="B51" s="274"/>
      <c r="C51" s="16"/>
      <c r="D51" s="16" t="s">
        <v>196</v>
      </c>
      <c r="E51" s="16" t="s">
        <v>35</v>
      </c>
      <c r="F51" s="20" t="s">
        <v>35</v>
      </c>
      <c r="G51" s="6"/>
      <c r="H51" s="6"/>
      <c r="I51" s="12"/>
    </row>
    <row r="52" spans="1:9">
      <c r="A52" s="58">
        <f t="shared" si="0"/>
        <v>51</v>
      </c>
      <c r="B52" s="274"/>
      <c r="C52" s="16"/>
      <c r="D52" s="16" t="s">
        <v>54</v>
      </c>
      <c r="E52" s="16" t="s">
        <v>35</v>
      </c>
      <c r="F52" s="20" t="s">
        <v>35</v>
      </c>
      <c r="G52" s="6"/>
      <c r="H52" s="6"/>
      <c r="I52" s="12"/>
    </row>
    <row r="53" spans="1:9">
      <c r="A53" s="58">
        <f t="shared" si="0"/>
        <v>52</v>
      </c>
      <c r="B53" s="274"/>
      <c r="C53" s="16"/>
      <c r="D53" s="16" t="s">
        <v>197</v>
      </c>
      <c r="E53" s="16" t="s">
        <v>35</v>
      </c>
      <c r="F53" s="20" t="s">
        <v>35</v>
      </c>
      <c r="G53" s="6"/>
      <c r="H53" s="6"/>
      <c r="I53" s="12"/>
    </row>
    <row r="54" spans="1:9">
      <c r="A54" s="58">
        <f t="shared" si="0"/>
        <v>53</v>
      </c>
      <c r="B54" s="274"/>
      <c r="C54" s="16"/>
      <c r="D54" s="16" t="s">
        <v>198</v>
      </c>
      <c r="E54" s="16" t="s">
        <v>35</v>
      </c>
      <c r="F54" s="20" t="s">
        <v>35</v>
      </c>
      <c r="G54" s="6"/>
      <c r="H54" s="6"/>
      <c r="I54" s="12"/>
    </row>
    <row r="55" spans="1:9">
      <c r="A55" s="58">
        <f t="shared" si="0"/>
        <v>54</v>
      </c>
      <c r="B55" s="274"/>
      <c r="C55" s="16"/>
      <c r="D55" s="16" t="s">
        <v>199</v>
      </c>
      <c r="E55" s="38" t="s">
        <v>24</v>
      </c>
      <c r="F55" s="20" t="s">
        <v>35</v>
      </c>
      <c r="G55" s="6"/>
      <c r="H55" s="6"/>
      <c r="I55" s="12"/>
    </row>
    <row r="56" spans="1:9">
      <c r="A56" s="58">
        <f t="shared" si="0"/>
        <v>55</v>
      </c>
      <c r="B56" s="274"/>
      <c r="C56" s="16" t="s">
        <v>101</v>
      </c>
      <c r="D56" s="16" t="s">
        <v>200</v>
      </c>
      <c r="E56" s="16" t="s">
        <v>35</v>
      </c>
      <c r="F56" s="20" t="s">
        <v>35</v>
      </c>
      <c r="G56" s="6"/>
      <c r="H56" s="6"/>
      <c r="I56" s="12"/>
    </row>
    <row r="57" spans="1:9">
      <c r="A57" s="58">
        <f>A56+1</f>
        <v>56</v>
      </c>
      <c r="B57" s="274"/>
      <c r="C57" s="16"/>
      <c r="D57" s="16" t="s">
        <v>201</v>
      </c>
      <c r="E57" s="16" t="s">
        <v>35</v>
      </c>
      <c r="F57" s="16" t="s">
        <v>35</v>
      </c>
      <c r="G57" s="6"/>
      <c r="H57" s="6"/>
      <c r="I57" s="12"/>
    </row>
    <row r="58" spans="1:9">
      <c r="A58" s="58">
        <f t="shared" si="0"/>
        <v>57</v>
      </c>
      <c r="B58" s="274"/>
      <c r="C58" s="16"/>
      <c r="D58" s="16" t="s">
        <v>202</v>
      </c>
      <c r="E58" s="16" t="s">
        <v>35</v>
      </c>
      <c r="F58" s="16" t="s">
        <v>35</v>
      </c>
      <c r="G58" s="6"/>
      <c r="H58" s="6"/>
      <c r="I58" s="12"/>
    </row>
    <row r="59" spans="1:9">
      <c r="A59" s="58">
        <f t="shared" si="0"/>
        <v>58</v>
      </c>
      <c r="B59" s="274"/>
      <c r="C59" s="16"/>
      <c r="D59" s="16" t="s">
        <v>203</v>
      </c>
      <c r="E59" s="38" t="s">
        <v>24</v>
      </c>
      <c r="F59" s="16" t="s">
        <v>35</v>
      </c>
      <c r="G59" s="6"/>
      <c r="H59" s="6"/>
      <c r="I59" s="12"/>
    </row>
    <row r="60" spans="1:9">
      <c r="A60" s="58">
        <f t="shared" si="0"/>
        <v>59</v>
      </c>
      <c r="B60" s="274"/>
      <c r="C60" s="16"/>
      <c r="D60" s="16" t="s">
        <v>204</v>
      </c>
      <c r="E60" s="38" t="s">
        <v>24</v>
      </c>
      <c r="F60" s="16" t="s">
        <v>35</v>
      </c>
      <c r="G60" s="6"/>
      <c r="H60" s="6"/>
      <c r="I60" s="12"/>
    </row>
    <row r="61" spans="1:9">
      <c r="A61" s="58">
        <f t="shared" si="0"/>
        <v>60</v>
      </c>
      <c r="B61" s="274"/>
      <c r="C61" s="16"/>
      <c r="D61" s="16" t="s">
        <v>205</v>
      </c>
      <c r="E61" s="38" t="s">
        <v>24</v>
      </c>
      <c r="F61" s="16" t="s">
        <v>35</v>
      </c>
      <c r="G61" s="6"/>
      <c r="H61" s="6"/>
      <c r="I61" s="12"/>
    </row>
    <row r="62" spans="1:9">
      <c r="A62" s="58">
        <f t="shared" si="0"/>
        <v>61</v>
      </c>
      <c r="B62" s="274"/>
      <c r="C62" s="16"/>
      <c r="D62" s="16" t="s">
        <v>206</v>
      </c>
      <c r="E62" s="16" t="s">
        <v>35</v>
      </c>
      <c r="F62" s="16" t="s">
        <v>35</v>
      </c>
      <c r="G62" s="6"/>
      <c r="H62" s="6"/>
      <c r="I62" s="12"/>
    </row>
    <row r="63" spans="1:9">
      <c r="A63" s="58">
        <f t="shared" si="0"/>
        <v>62</v>
      </c>
      <c r="B63" s="274"/>
      <c r="C63" s="16"/>
      <c r="D63" s="16" t="s">
        <v>207</v>
      </c>
      <c r="E63" s="38" t="s">
        <v>24</v>
      </c>
      <c r="F63" s="16" t="s">
        <v>35</v>
      </c>
      <c r="G63" s="6"/>
      <c r="H63" s="6"/>
      <c r="I63" s="12"/>
    </row>
    <row r="64" spans="1:9">
      <c r="A64" s="58">
        <f t="shared" ref="A64:A80" si="1">A63+1</f>
        <v>63</v>
      </c>
      <c r="B64" s="274"/>
      <c r="C64" s="16"/>
      <c r="D64" s="16" t="s">
        <v>208</v>
      </c>
      <c r="E64" s="16" t="s">
        <v>35</v>
      </c>
      <c r="F64" s="16" t="s">
        <v>35</v>
      </c>
      <c r="G64" s="6"/>
      <c r="H64" s="6"/>
      <c r="I64" s="12"/>
    </row>
    <row r="65" spans="1:9">
      <c r="A65" s="58">
        <f t="shared" si="1"/>
        <v>64</v>
      </c>
      <c r="B65" s="274"/>
      <c r="C65" s="16" t="s">
        <v>111</v>
      </c>
      <c r="D65" s="16" t="s">
        <v>209</v>
      </c>
      <c r="E65" s="16" t="s">
        <v>35</v>
      </c>
      <c r="F65" s="16" t="s">
        <v>35</v>
      </c>
      <c r="G65" s="6"/>
      <c r="H65" s="6"/>
      <c r="I65" s="12"/>
    </row>
    <row r="66" spans="1:9">
      <c r="A66" s="58">
        <f t="shared" si="1"/>
        <v>65</v>
      </c>
      <c r="B66" s="274"/>
      <c r="C66" s="16"/>
      <c r="D66" s="16" t="s">
        <v>210</v>
      </c>
      <c r="E66" s="16" t="s">
        <v>35</v>
      </c>
      <c r="F66" s="16" t="s">
        <v>35</v>
      </c>
      <c r="G66" s="6"/>
      <c r="H66" s="6"/>
      <c r="I66" s="12"/>
    </row>
    <row r="67" spans="1:9">
      <c r="A67" s="58">
        <f t="shared" si="1"/>
        <v>66</v>
      </c>
      <c r="B67" s="274"/>
      <c r="C67" s="16"/>
      <c r="D67" s="16" t="s">
        <v>211</v>
      </c>
      <c r="E67" s="38" t="s">
        <v>24</v>
      </c>
      <c r="F67" s="16" t="s">
        <v>35</v>
      </c>
      <c r="G67" s="6"/>
      <c r="H67" s="6"/>
      <c r="I67" s="12"/>
    </row>
    <row r="68" spans="1:9">
      <c r="A68" s="58">
        <f t="shared" si="1"/>
        <v>67</v>
      </c>
      <c r="B68" s="274"/>
      <c r="C68" s="16"/>
      <c r="D68" s="16" t="s">
        <v>212</v>
      </c>
      <c r="E68" s="38" t="s">
        <v>24</v>
      </c>
      <c r="F68" s="16" t="s">
        <v>35</v>
      </c>
      <c r="G68" s="6"/>
      <c r="H68" s="6"/>
      <c r="I68" s="12"/>
    </row>
    <row r="69" spans="1:9">
      <c r="A69" s="58">
        <f t="shared" si="1"/>
        <v>68</v>
      </c>
      <c r="B69" s="274"/>
      <c r="C69" s="16"/>
      <c r="D69" s="16" t="s">
        <v>213</v>
      </c>
      <c r="E69" s="38" t="s">
        <v>24</v>
      </c>
      <c r="F69" s="16" t="s">
        <v>35</v>
      </c>
      <c r="G69" s="6"/>
      <c r="H69" s="6"/>
      <c r="I69" s="12"/>
    </row>
    <row r="70" spans="1:9">
      <c r="A70" s="58">
        <f t="shared" si="1"/>
        <v>69</v>
      </c>
      <c r="B70" s="274"/>
      <c r="C70" s="16" t="s">
        <v>117</v>
      </c>
      <c r="D70" s="16" t="s">
        <v>214</v>
      </c>
      <c r="E70" s="16" t="s">
        <v>35</v>
      </c>
      <c r="F70" s="16" t="s">
        <v>35</v>
      </c>
      <c r="G70" s="6"/>
      <c r="H70" s="6"/>
      <c r="I70" s="12"/>
    </row>
    <row r="71" spans="1:9">
      <c r="A71" s="58">
        <f t="shared" si="1"/>
        <v>70</v>
      </c>
      <c r="B71" s="274"/>
      <c r="C71" s="16"/>
      <c r="D71" s="16" t="s">
        <v>215</v>
      </c>
      <c r="E71" s="16" t="s">
        <v>35</v>
      </c>
      <c r="F71" s="16" t="s">
        <v>35</v>
      </c>
      <c r="G71" s="6"/>
      <c r="H71" s="6"/>
      <c r="I71" s="12"/>
    </row>
    <row r="72" spans="1:9">
      <c r="A72" s="58">
        <f t="shared" si="1"/>
        <v>71</v>
      </c>
      <c r="B72" s="274"/>
      <c r="C72" s="16"/>
      <c r="D72" s="16" t="s">
        <v>216</v>
      </c>
      <c r="E72" s="16" t="s">
        <v>35</v>
      </c>
      <c r="F72" s="16" t="s">
        <v>35</v>
      </c>
      <c r="G72" s="6"/>
      <c r="H72" s="6"/>
      <c r="I72" s="12"/>
    </row>
    <row r="73" spans="1:9">
      <c r="A73" s="58">
        <f t="shared" si="1"/>
        <v>72</v>
      </c>
      <c r="B73" s="274"/>
      <c r="C73" s="16"/>
      <c r="D73" s="16" t="s">
        <v>217</v>
      </c>
      <c r="E73" s="38" t="s">
        <v>24</v>
      </c>
      <c r="F73" s="16" t="s">
        <v>35</v>
      </c>
      <c r="G73" s="6"/>
      <c r="H73" s="6"/>
      <c r="I73" s="12"/>
    </row>
    <row r="74" spans="1:9">
      <c r="A74" s="58">
        <f t="shared" si="1"/>
        <v>73</v>
      </c>
      <c r="B74" s="274"/>
      <c r="C74" s="16"/>
      <c r="D74" s="16" t="s">
        <v>218</v>
      </c>
      <c r="E74" s="38" t="s">
        <v>24</v>
      </c>
      <c r="F74" s="16" t="s">
        <v>35</v>
      </c>
      <c r="G74" s="6"/>
      <c r="H74" s="6"/>
      <c r="I74" s="12"/>
    </row>
    <row r="75" spans="1:9">
      <c r="A75" s="58">
        <f t="shared" si="1"/>
        <v>74</v>
      </c>
      <c r="B75" s="274"/>
      <c r="C75" s="16" t="s">
        <v>123</v>
      </c>
      <c r="D75" s="16" t="s">
        <v>124</v>
      </c>
      <c r="E75" s="16" t="s">
        <v>35</v>
      </c>
      <c r="F75" s="16" t="s">
        <v>35</v>
      </c>
      <c r="G75" s="6"/>
      <c r="H75" s="6"/>
      <c r="I75" s="12"/>
    </row>
    <row r="76" spans="1:9">
      <c r="A76" s="58">
        <f t="shared" si="1"/>
        <v>75</v>
      </c>
      <c r="B76" s="274"/>
      <c r="C76" s="16"/>
      <c r="D76" s="16" t="s">
        <v>125</v>
      </c>
      <c r="E76" s="38" t="s">
        <v>24</v>
      </c>
      <c r="F76" s="16" t="s">
        <v>35</v>
      </c>
      <c r="G76" s="6"/>
      <c r="H76" s="6"/>
      <c r="I76" s="12"/>
    </row>
    <row r="77" spans="1:9">
      <c r="A77" s="58">
        <f t="shared" si="1"/>
        <v>76</v>
      </c>
      <c r="B77" s="274"/>
      <c r="C77" s="16"/>
      <c r="D77" s="16" t="s">
        <v>126</v>
      </c>
      <c r="E77" s="38" t="s">
        <v>24</v>
      </c>
      <c r="F77" s="16" t="s">
        <v>35</v>
      </c>
      <c r="G77" s="6"/>
      <c r="H77" s="6"/>
      <c r="I77" s="12"/>
    </row>
    <row r="78" spans="1:9">
      <c r="A78" s="58">
        <f t="shared" si="1"/>
        <v>77</v>
      </c>
      <c r="B78" s="274"/>
      <c r="C78" s="16"/>
      <c r="D78" s="16" t="s">
        <v>127</v>
      </c>
      <c r="E78" s="16" t="s">
        <v>35</v>
      </c>
      <c r="F78" s="16" t="s">
        <v>35</v>
      </c>
      <c r="G78" s="6"/>
      <c r="H78" s="6"/>
      <c r="I78" s="12"/>
    </row>
    <row r="79" spans="1:9">
      <c r="A79" s="58">
        <f t="shared" si="1"/>
        <v>78</v>
      </c>
      <c r="B79" s="274"/>
      <c r="C79" s="16" t="s">
        <v>128</v>
      </c>
      <c r="D79" s="16" t="s">
        <v>219</v>
      </c>
      <c r="E79" s="38" t="s">
        <v>24</v>
      </c>
      <c r="F79" s="38" t="s">
        <v>220</v>
      </c>
      <c r="G79" s="6"/>
      <c r="H79" s="6"/>
      <c r="I79" s="12"/>
    </row>
    <row r="80" spans="1:9" ht="15.75" thickBot="1">
      <c r="A80" s="59">
        <f t="shared" si="1"/>
        <v>79</v>
      </c>
      <c r="B80" s="284"/>
      <c r="C80" s="60"/>
      <c r="D80" s="60" t="s">
        <v>130</v>
      </c>
      <c r="E80" s="61" t="s">
        <v>24</v>
      </c>
      <c r="F80" s="61" t="s">
        <v>220</v>
      </c>
      <c r="G80" s="13"/>
      <c r="H80" s="13"/>
      <c r="I80" s="14"/>
    </row>
  </sheetData>
  <mergeCells count="4">
    <mergeCell ref="B39:B80"/>
    <mergeCell ref="B15:B38"/>
    <mergeCell ref="B2:B14"/>
    <mergeCell ref="C10:C13"/>
  </mergeCells>
  <pageMargins left="0.7" right="0.7" top="0.75" bottom="0.75" header="0.3" footer="0.3"/>
  <pageSetup paperSize="8" scale="63"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EB1C0-A292-4235-A623-34408A63C59B}">
  <dimension ref="B3:B6"/>
  <sheetViews>
    <sheetView workbookViewId="0">
      <selection activeCell="I16" sqref="I16"/>
    </sheetView>
  </sheetViews>
  <sheetFormatPr defaultRowHeight="15"/>
  <sheetData>
    <row r="3" spans="2:2">
      <c r="B3" t="s">
        <v>221</v>
      </c>
    </row>
    <row r="4" spans="2:2">
      <c r="B4" t="s">
        <v>222</v>
      </c>
    </row>
    <row r="5" spans="2:2">
      <c r="B5" t="s">
        <v>223</v>
      </c>
    </row>
    <row r="6" spans="2:2">
      <c r="B6" t="s">
        <v>224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59D11-DFB3-4481-9EC2-25B1AC96AA88}">
  <dimension ref="B51:U152"/>
  <sheetViews>
    <sheetView topLeftCell="A8" zoomScale="85" zoomScaleNormal="85" workbookViewId="0">
      <selection activeCell="S93" sqref="S93"/>
    </sheetView>
  </sheetViews>
  <sheetFormatPr defaultRowHeight="15"/>
  <cols>
    <col min="14" max="14" width="11.42578125" customWidth="1"/>
    <col min="15" max="15" width="12.5703125" customWidth="1"/>
    <col min="16" max="16" width="10.85546875" customWidth="1"/>
    <col min="17" max="17" width="9.5703125" customWidth="1"/>
  </cols>
  <sheetData>
    <row r="51" spans="16:19">
      <c r="P51" s="311" t="s">
        <v>225</v>
      </c>
      <c r="Q51" s="311"/>
      <c r="R51" s="311"/>
      <c r="S51" s="311"/>
    </row>
    <row r="52" spans="16:19">
      <c r="P52" s="311"/>
      <c r="Q52" s="311"/>
      <c r="R52" s="311"/>
      <c r="S52" s="311"/>
    </row>
    <row r="53" spans="16:19">
      <c r="P53" s="311"/>
      <c r="Q53" s="311"/>
      <c r="R53" s="311"/>
      <c r="S53" s="311"/>
    </row>
    <row r="54" spans="16:19">
      <c r="P54" s="311"/>
      <c r="Q54" s="311"/>
      <c r="R54" s="311"/>
      <c r="S54" s="311"/>
    </row>
    <row r="55" spans="16:19">
      <c r="P55" s="311"/>
      <c r="Q55" s="311"/>
      <c r="R55" s="311"/>
      <c r="S55" s="311"/>
    </row>
    <row r="56" spans="16:19">
      <c r="P56" s="311"/>
      <c r="Q56" s="311"/>
      <c r="R56" s="311"/>
      <c r="S56" s="311"/>
    </row>
    <row r="57" spans="16:19">
      <c r="P57" s="311"/>
      <c r="Q57" s="311"/>
      <c r="R57" s="311"/>
      <c r="S57" s="311"/>
    </row>
    <row r="58" spans="16:19">
      <c r="P58" s="311"/>
      <c r="Q58" s="311"/>
      <c r="R58" s="311"/>
      <c r="S58" s="311"/>
    </row>
    <row r="59" spans="16:19">
      <c r="P59" s="311"/>
      <c r="Q59" s="311"/>
      <c r="R59" s="311"/>
      <c r="S59" s="311"/>
    </row>
    <row r="60" spans="16:19">
      <c r="P60" s="311"/>
      <c r="Q60" s="311"/>
      <c r="R60" s="311"/>
      <c r="S60" s="311"/>
    </row>
    <row r="61" spans="16:19">
      <c r="P61" s="311"/>
      <c r="Q61" s="311"/>
      <c r="R61" s="311"/>
      <c r="S61" s="311"/>
    </row>
    <row r="62" spans="16:19">
      <c r="P62" s="311"/>
      <c r="Q62" s="311"/>
      <c r="R62" s="311"/>
      <c r="S62" s="311"/>
    </row>
    <row r="65" spans="2:15" ht="15.75" thickBot="1"/>
    <row r="66" spans="2:15">
      <c r="B66" s="312" t="s">
        <v>226</v>
      </c>
      <c r="C66" s="313"/>
      <c r="D66" s="316" t="s">
        <v>227</v>
      </c>
      <c r="E66" s="317"/>
      <c r="F66" s="316" t="s">
        <v>228</v>
      </c>
      <c r="G66" s="317"/>
      <c r="H66" s="316" t="s">
        <v>229</v>
      </c>
      <c r="I66" s="317"/>
      <c r="J66" s="316" t="s">
        <v>230</v>
      </c>
      <c r="K66" s="317"/>
      <c r="L66" s="316" t="s">
        <v>226</v>
      </c>
      <c r="M66" s="317"/>
      <c r="N66" s="316" t="s">
        <v>231</v>
      </c>
      <c r="O66" s="317"/>
    </row>
    <row r="67" spans="2:15" ht="15.75" thickBot="1">
      <c r="B67" s="314"/>
      <c r="C67" s="315"/>
      <c r="D67" s="318"/>
      <c r="E67" s="319"/>
      <c r="F67" s="318"/>
      <c r="G67" s="319"/>
      <c r="H67" s="318"/>
      <c r="I67" s="319"/>
      <c r="J67" s="318"/>
      <c r="K67" s="319"/>
      <c r="L67" s="318"/>
      <c r="M67" s="319"/>
      <c r="N67" s="318"/>
      <c r="O67" s="319"/>
    </row>
    <row r="68" spans="2:15">
      <c r="D68" s="64"/>
      <c r="E68" s="64"/>
      <c r="F68" s="64"/>
      <c r="G68" s="64"/>
      <c r="H68" s="64"/>
      <c r="I68" s="64"/>
      <c r="J68" s="64"/>
      <c r="K68" s="64"/>
      <c r="L68" s="64"/>
      <c r="M68" s="64"/>
      <c r="N68" s="64"/>
      <c r="O68" s="64"/>
    </row>
    <row r="87" spans="2:18">
      <c r="B87" t="s">
        <v>232</v>
      </c>
    </row>
    <row r="88" spans="2:18" ht="15.75" thickBot="1"/>
    <row r="89" spans="2:18">
      <c r="B89" s="299" t="s">
        <v>233</v>
      </c>
      <c r="C89" s="300"/>
      <c r="D89" s="300"/>
      <c r="E89" s="300"/>
      <c r="F89" s="300"/>
      <c r="G89" s="300"/>
      <c r="H89" s="300"/>
      <c r="I89" s="300"/>
      <c r="J89" s="300"/>
      <c r="K89" s="301"/>
      <c r="L89" s="305" t="s">
        <v>234</v>
      </c>
      <c r="M89" s="306"/>
      <c r="N89" s="306"/>
      <c r="O89" s="306"/>
      <c r="P89" s="306"/>
      <c r="Q89" s="306"/>
      <c r="R89" s="307"/>
    </row>
    <row r="90" spans="2:18" ht="15.75" thickBot="1">
      <c r="B90" s="302"/>
      <c r="C90" s="303"/>
      <c r="D90" s="303"/>
      <c r="E90" s="303"/>
      <c r="F90" s="303"/>
      <c r="G90" s="303"/>
      <c r="H90" s="303"/>
      <c r="I90" s="303"/>
      <c r="J90" s="303"/>
      <c r="K90" s="304"/>
      <c r="L90" s="308"/>
      <c r="M90" s="309"/>
      <c r="N90" s="309"/>
      <c r="O90" s="309"/>
      <c r="P90" s="309"/>
      <c r="Q90" s="309"/>
      <c r="R90" s="310"/>
    </row>
    <row r="91" spans="2:18">
      <c r="B91" s="290"/>
      <c r="C91" s="291"/>
      <c r="D91" s="291"/>
      <c r="E91" s="291"/>
      <c r="F91" s="291"/>
      <c r="G91" s="291"/>
      <c r="H91" s="291"/>
      <c r="I91" s="291"/>
      <c r="J91" s="291"/>
      <c r="K91" s="292"/>
      <c r="L91" s="65"/>
      <c r="M91" s="66"/>
      <c r="N91" s="66"/>
      <c r="O91" s="66"/>
      <c r="P91" s="66"/>
      <c r="Q91" s="66"/>
      <c r="R91" s="67"/>
    </row>
    <row r="92" spans="2:18">
      <c r="B92" s="293"/>
      <c r="C92" s="294"/>
      <c r="D92" s="294"/>
      <c r="E92" s="294"/>
      <c r="F92" s="294"/>
      <c r="G92" s="294"/>
      <c r="H92" s="294"/>
      <c r="I92" s="294"/>
      <c r="J92" s="294"/>
      <c r="K92" s="295"/>
      <c r="L92" s="68" t="s">
        <v>235</v>
      </c>
      <c r="R92" s="69"/>
    </row>
    <row r="93" spans="2:18">
      <c r="B93" s="293"/>
      <c r="C93" s="294"/>
      <c r="D93" s="294"/>
      <c r="E93" s="294"/>
      <c r="F93" s="294"/>
      <c r="G93" s="294"/>
      <c r="H93" s="294"/>
      <c r="I93" s="294"/>
      <c r="J93" s="294"/>
      <c r="K93" s="295"/>
      <c r="L93" s="68" t="s">
        <v>236</v>
      </c>
      <c r="R93" s="69"/>
    </row>
    <row r="94" spans="2:18">
      <c r="B94" s="293"/>
      <c r="C94" s="294"/>
      <c r="D94" s="294"/>
      <c r="E94" s="294"/>
      <c r="F94" s="294"/>
      <c r="G94" s="294"/>
      <c r="H94" s="294"/>
      <c r="I94" s="294"/>
      <c r="J94" s="294"/>
      <c r="K94" s="295"/>
      <c r="L94" s="73" t="s">
        <v>237</v>
      </c>
      <c r="R94" s="69"/>
    </row>
    <row r="95" spans="2:18">
      <c r="B95" s="293"/>
      <c r="C95" s="294"/>
      <c r="D95" s="294"/>
      <c r="E95" s="294"/>
      <c r="F95" s="294"/>
      <c r="G95" s="294"/>
      <c r="H95" s="294"/>
      <c r="I95" s="294"/>
      <c r="J95" s="294"/>
      <c r="K95" s="295"/>
      <c r="L95" s="68"/>
      <c r="R95" s="69"/>
    </row>
    <row r="96" spans="2:18">
      <c r="B96" s="293"/>
      <c r="C96" s="294"/>
      <c r="D96" s="294"/>
      <c r="E96" s="294"/>
      <c r="F96" s="294"/>
      <c r="G96" s="294"/>
      <c r="H96" s="294"/>
      <c r="I96" s="294"/>
      <c r="J96" s="294"/>
      <c r="K96" s="295"/>
      <c r="L96" s="68"/>
      <c r="M96" s="75" t="s">
        <v>24</v>
      </c>
      <c r="N96" s="75" t="s">
        <v>238</v>
      </c>
      <c r="O96" s="75" t="s">
        <v>239</v>
      </c>
      <c r="P96" s="75" t="s">
        <v>240</v>
      </c>
      <c r="Q96" s="75" t="s">
        <v>241</v>
      </c>
      <c r="R96" s="69"/>
    </row>
    <row r="97" spans="2:18">
      <c r="B97" s="293"/>
      <c r="C97" s="294"/>
      <c r="D97" s="294"/>
      <c r="E97" s="294"/>
      <c r="F97" s="294"/>
      <c r="G97" s="294"/>
      <c r="H97" s="294"/>
      <c r="I97" s="294"/>
      <c r="J97" s="294"/>
      <c r="K97" s="295"/>
      <c r="L97" s="68"/>
      <c r="M97" s="74">
        <v>1</v>
      </c>
      <c r="N97" s="6" t="s">
        <v>242</v>
      </c>
      <c r="O97" s="6">
        <v>20</v>
      </c>
      <c r="P97" s="6">
        <v>23</v>
      </c>
      <c r="Q97" s="6">
        <f>P97-O97</f>
        <v>3</v>
      </c>
      <c r="R97" s="69"/>
    </row>
    <row r="98" spans="2:18">
      <c r="B98" s="293"/>
      <c r="C98" s="294"/>
      <c r="D98" s="294"/>
      <c r="E98" s="294"/>
      <c r="F98" s="294"/>
      <c r="G98" s="294"/>
      <c r="H98" s="294"/>
      <c r="I98" s="294"/>
      <c r="J98" s="294"/>
      <c r="K98" s="295"/>
      <c r="L98" s="68"/>
      <c r="M98" s="74">
        <f>M97+1</f>
        <v>2</v>
      </c>
      <c r="N98" s="6" t="s">
        <v>243</v>
      </c>
      <c r="O98" s="6">
        <v>12</v>
      </c>
      <c r="P98" s="6">
        <v>11</v>
      </c>
      <c r="Q98" s="6">
        <f t="shared" ref="Q98:Q104" si="0">P98-O98</f>
        <v>-1</v>
      </c>
      <c r="R98" s="69"/>
    </row>
    <row r="99" spans="2:18">
      <c r="B99" s="293"/>
      <c r="C99" s="294"/>
      <c r="D99" s="294"/>
      <c r="E99" s="294"/>
      <c r="F99" s="294"/>
      <c r="G99" s="294"/>
      <c r="H99" s="294"/>
      <c r="I99" s="294"/>
      <c r="J99" s="294"/>
      <c r="K99" s="295"/>
      <c r="L99" s="68"/>
      <c r="M99" s="74">
        <f t="shared" ref="M99:M104" si="1">M98+1</f>
        <v>3</v>
      </c>
      <c r="N99" s="6" t="s">
        <v>244</v>
      </c>
      <c r="O99" s="6">
        <v>11</v>
      </c>
      <c r="P99" s="6">
        <v>11</v>
      </c>
      <c r="Q99" s="6">
        <f t="shared" si="0"/>
        <v>0</v>
      </c>
      <c r="R99" s="69"/>
    </row>
    <row r="100" spans="2:18">
      <c r="B100" s="293"/>
      <c r="C100" s="294"/>
      <c r="D100" s="294"/>
      <c r="E100" s="294"/>
      <c r="F100" s="294"/>
      <c r="G100" s="294"/>
      <c r="H100" s="294"/>
      <c r="I100" s="294"/>
      <c r="J100" s="294"/>
      <c r="K100" s="295"/>
      <c r="L100" s="68"/>
      <c r="M100" s="74">
        <f t="shared" si="1"/>
        <v>4</v>
      </c>
      <c r="N100" s="6" t="s">
        <v>245</v>
      </c>
      <c r="O100" s="6">
        <v>11</v>
      </c>
      <c r="P100" s="6">
        <v>10</v>
      </c>
      <c r="Q100" s="6">
        <f t="shared" si="0"/>
        <v>-1</v>
      </c>
      <c r="R100" s="69"/>
    </row>
    <row r="101" spans="2:18">
      <c r="B101" s="293"/>
      <c r="C101" s="294"/>
      <c r="D101" s="294"/>
      <c r="E101" s="294"/>
      <c r="F101" s="294"/>
      <c r="G101" s="294"/>
      <c r="H101" s="294"/>
      <c r="I101" s="294"/>
      <c r="J101" s="294"/>
      <c r="K101" s="295"/>
      <c r="L101" s="68"/>
      <c r="M101" s="74">
        <f t="shared" si="1"/>
        <v>5</v>
      </c>
      <c r="N101" s="6" t="s">
        <v>246</v>
      </c>
      <c r="O101" s="6">
        <v>10</v>
      </c>
      <c r="P101" s="6">
        <v>12</v>
      </c>
      <c r="Q101" s="6">
        <f t="shared" si="0"/>
        <v>2</v>
      </c>
      <c r="R101" s="69"/>
    </row>
    <row r="102" spans="2:18">
      <c r="B102" s="293"/>
      <c r="C102" s="294"/>
      <c r="D102" s="294"/>
      <c r="E102" s="294"/>
      <c r="F102" s="294"/>
      <c r="G102" s="294"/>
      <c r="H102" s="294"/>
      <c r="I102" s="294"/>
      <c r="J102" s="294"/>
      <c r="K102" s="295"/>
      <c r="L102" s="68"/>
      <c r="M102" s="74">
        <f t="shared" si="1"/>
        <v>6</v>
      </c>
      <c r="N102" s="6" t="s">
        <v>247</v>
      </c>
      <c r="O102" s="6">
        <v>5</v>
      </c>
      <c r="P102" s="6">
        <v>6</v>
      </c>
      <c r="Q102" s="6">
        <f t="shared" si="0"/>
        <v>1</v>
      </c>
      <c r="R102" s="69"/>
    </row>
    <row r="103" spans="2:18">
      <c r="B103" s="293"/>
      <c r="C103" s="294"/>
      <c r="D103" s="294"/>
      <c r="E103" s="294"/>
      <c r="F103" s="294"/>
      <c r="G103" s="294"/>
      <c r="H103" s="294"/>
      <c r="I103" s="294"/>
      <c r="J103" s="294"/>
      <c r="K103" s="295"/>
      <c r="L103" s="68"/>
      <c r="M103" s="74">
        <f t="shared" si="1"/>
        <v>7</v>
      </c>
      <c r="N103" s="6" t="s">
        <v>248</v>
      </c>
      <c r="O103" s="6">
        <v>5</v>
      </c>
      <c r="P103" s="6">
        <v>7</v>
      </c>
      <c r="Q103" s="6">
        <f t="shared" si="0"/>
        <v>2</v>
      </c>
      <c r="R103" s="69"/>
    </row>
    <row r="104" spans="2:18">
      <c r="B104" s="293"/>
      <c r="C104" s="294"/>
      <c r="D104" s="294"/>
      <c r="E104" s="294"/>
      <c r="F104" s="294"/>
      <c r="G104" s="294"/>
      <c r="H104" s="294"/>
      <c r="I104" s="294"/>
      <c r="J104" s="294"/>
      <c r="K104" s="295"/>
      <c r="L104" s="68"/>
      <c r="M104" s="74">
        <f t="shared" si="1"/>
        <v>8</v>
      </c>
      <c r="N104" s="6" t="s">
        <v>249</v>
      </c>
      <c r="O104" s="6">
        <v>6</v>
      </c>
      <c r="P104" s="6">
        <v>4</v>
      </c>
      <c r="Q104" s="6">
        <f t="shared" si="0"/>
        <v>-2</v>
      </c>
      <c r="R104" s="69"/>
    </row>
    <row r="105" spans="2:18">
      <c r="B105" s="293"/>
      <c r="C105" s="294"/>
      <c r="D105" s="294"/>
      <c r="E105" s="294"/>
      <c r="F105" s="294"/>
      <c r="G105" s="294"/>
      <c r="H105" s="294"/>
      <c r="I105" s="294"/>
      <c r="J105" s="294"/>
      <c r="K105" s="295"/>
      <c r="L105" s="68"/>
      <c r="M105" s="6" t="s">
        <v>250</v>
      </c>
      <c r="N105" s="6"/>
      <c r="O105" s="6">
        <f>SUM(O97:O104)</f>
        <v>80</v>
      </c>
      <c r="P105" s="6">
        <f t="shared" ref="P105:Q105" si="2">SUM(P97:P104)</f>
        <v>84</v>
      </c>
      <c r="Q105" s="76">
        <f t="shared" si="2"/>
        <v>4</v>
      </c>
      <c r="R105" s="69"/>
    </row>
    <row r="106" spans="2:18" ht="15.75" thickBot="1">
      <c r="B106" s="296"/>
      <c r="C106" s="297"/>
      <c r="D106" s="297"/>
      <c r="E106" s="297"/>
      <c r="F106" s="297"/>
      <c r="G106" s="297"/>
      <c r="H106" s="297"/>
      <c r="I106" s="297"/>
      <c r="J106" s="297"/>
      <c r="K106" s="298"/>
      <c r="L106" s="70"/>
      <c r="M106" s="71"/>
      <c r="N106" s="71"/>
      <c r="O106" s="71"/>
      <c r="P106" s="71"/>
      <c r="Q106" s="71"/>
      <c r="R106" s="72"/>
    </row>
    <row r="109" spans="2:18">
      <c r="B109" t="s">
        <v>251</v>
      </c>
    </row>
    <row r="113" spans="2:21">
      <c r="B113" t="s">
        <v>252</v>
      </c>
    </row>
    <row r="117" spans="2:21">
      <c r="U117" t="s">
        <v>253</v>
      </c>
    </row>
    <row r="152" spans="2:2">
      <c r="B152" t="s">
        <v>254</v>
      </c>
    </row>
  </sheetData>
  <mergeCells count="11">
    <mergeCell ref="B91:K106"/>
    <mergeCell ref="B89:K90"/>
    <mergeCell ref="L89:R90"/>
    <mergeCell ref="P51:S62"/>
    <mergeCell ref="B66:C67"/>
    <mergeCell ref="D66:E67"/>
    <mergeCell ref="F66:G67"/>
    <mergeCell ref="H66:I67"/>
    <mergeCell ref="J66:K67"/>
    <mergeCell ref="L66:M67"/>
    <mergeCell ref="N66:O6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9975A-43BB-4AA1-909F-7DBCEAAADD0D}">
  <dimension ref="A1:Y169"/>
  <sheetViews>
    <sheetView topLeftCell="A20" workbookViewId="0">
      <selection activeCell="H20" sqref="H20"/>
    </sheetView>
  </sheetViews>
  <sheetFormatPr defaultRowHeight="15"/>
  <cols>
    <col min="2" max="2" width="24" customWidth="1"/>
    <col min="3" max="3" width="12.28515625" customWidth="1"/>
    <col min="4" max="4" width="11.140625" customWidth="1"/>
    <col min="5" max="5" width="12.28515625" customWidth="1"/>
    <col min="6" max="6" width="11.140625" customWidth="1"/>
    <col min="7" max="7" width="12.28515625" customWidth="1"/>
    <col min="8" max="8" width="11.140625" customWidth="1"/>
    <col min="9" max="9" width="12.28515625" customWidth="1"/>
    <col min="10" max="10" width="11.140625" customWidth="1"/>
    <col min="11" max="11" width="12.28515625" customWidth="1"/>
    <col min="12" max="12" width="11.140625" customWidth="1"/>
    <col min="13" max="13" width="12.28515625" customWidth="1"/>
    <col min="14" max="14" width="11.140625" customWidth="1"/>
    <col min="15" max="15" width="12.42578125" customWidth="1"/>
    <col min="16" max="16" width="11.42578125" customWidth="1"/>
    <col min="17" max="17" width="10.7109375" customWidth="1"/>
    <col min="18" max="18" width="11.140625" customWidth="1"/>
    <col min="19" max="19" width="10.7109375" customWidth="1"/>
    <col min="22" max="22" width="11.85546875" customWidth="1"/>
    <col min="25" max="25" width="21.42578125" bestFit="1" customWidth="1"/>
  </cols>
  <sheetData>
    <row r="1" spans="1:25">
      <c r="A1" t="s">
        <v>255</v>
      </c>
      <c r="X1" t="s">
        <v>256</v>
      </c>
      <c r="Y1" t="s">
        <v>257</v>
      </c>
    </row>
    <row r="3" spans="1:25">
      <c r="A3" t="s">
        <v>258</v>
      </c>
      <c r="Y3" t="s">
        <v>259</v>
      </c>
    </row>
    <row r="4" spans="1:25">
      <c r="Y4" t="s">
        <v>260</v>
      </c>
    </row>
    <row r="5" spans="1:25" ht="20.25" customHeight="1">
      <c r="A5" s="63" t="s">
        <v>24</v>
      </c>
      <c r="B5" s="63" t="s">
        <v>261</v>
      </c>
      <c r="C5" s="63" t="s">
        <v>91</v>
      </c>
      <c r="D5" s="63" t="s">
        <v>262</v>
      </c>
      <c r="E5" s="63" t="s">
        <v>91</v>
      </c>
      <c r="F5" s="63" t="s">
        <v>262</v>
      </c>
      <c r="G5" s="63" t="s">
        <v>91</v>
      </c>
      <c r="H5" s="63" t="s">
        <v>262</v>
      </c>
      <c r="I5" s="63" t="s">
        <v>91</v>
      </c>
      <c r="J5" s="63" t="s">
        <v>262</v>
      </c>
      <c r="K5" s="63" t="s">
        <v>91</v>
      </c>
      <c r="L5" s="63" t="s">
        <v>262</v>
      </c>
      <c r="M5" s="63" t="s">
        <v>91</v>
      </c>
      <c r="N5" s="63" t="s">
        <v>262</v>
      </c>
      <c r="Y5" t="s">
        <v>263</v>
      </c>
    </row>
    <row r="6" spans="1:25">
      <c r="A6" s="6">
        <v>1</v>
      </c>
      <c r="B6" s="6" t="s">
        <v>242</v>
      </c>
      <c r="C6" s="6" t="s">
        <v>242</v>
      </c>
      <c r="D6" s="6" t="s">
        <v>264</v>
      </c>
      <c r="E6" s="6" t="s">
        <v>242</v>
      </c>
      <c r="F6" s="6" t="s">
        <v>264</v>
      </c>
      <c r="G6" s="6" t="s">
        <v>242</v>
      </c>
      <c r="H6" s="6" t="s">
        <v>264</v>
      </c>
      <c r="I6" s="6" t="s">
        <v>242</v>
      </c>
      <c r="J6" s="6" t="s">
        <v>264</v>
      </c>
      <c r="K6" s="6" t="s">
        <v>242</v>
      </c>
      <c r="L6" s="6" t="s">
        <v>264</v>
      </c>
      <c r="M6" s="6" t="s">
        <v>242</v>
      </c>
      <c r="N6" s="6" t="s">
        <v>264</v>
      </c>
    </row>
    <row r="7" spans="1:25">
      <c r="A7" s="6">
        <f>A6+1</f>
        <v>2</v>
      </c>
      <c r="B7" s="6" t="s">
        <v>242</v>
      </c>
      <c r="C7" s="6" t="s">
        <v>265</v>
      </c>
      <c r="D7" s="6" t="s">
        <v>266</v>
      </c>
      <c r="E7" s="6" t="s">
        <v>265</v>
      </c>
      <c r="F7" s="6" t="s">
        <v>266</v>
      </c>
      <c r="G7" s="6" t="s">
        <v>265</v>
      </c>
      <c r="H7" s="6" t="s">
        <v>266</v>
      </c>
      <c r="I7" s="6" t="s">
        <v>265</v>
      </c>
      <c r="J7" s="6" t="s">
        <v>266</v>
      </c>
      <c r="K7" s="6" t="s">
        <v>265</v>
      </c>
      <c r="L7" s="6" t="s">
        <v>266</v>
      </c>
      <c r="M7" s="6" t="s">
        <v>265</v>
      </c>
      <c r="N7" s="6" t="s">
        <v>266</v>
      </c>
    </row>
    <row r="8" spans="1:25">
      <c r="A8" s="6">
        <f t="shared" ref="A8:A16" si="0">A7+1</f>
        <v>3</v>
      </c>
      <c r="B8" s="6" t="s">
        <v>242</v>
      </c>
      <c r="C8" s="6" t="s">
        <v>267</v>
      </c>
      <c r="D8" s="6" t="s">
        <v>264</v>
      </c>
      <c r="E8" s="6" t="s">
        <v>267</v>
      </c>
      <c r="F8" s="6" t="s">
        <v>264</v>
      </c>
      <c r="G8" s="6" t="s">
        <v>267</v>
      </c>
      <c r="H8" s="6" t="s">
        <v>264</v>
      </c>
      <c r="I8" s="6" t="s">
        <v>267</v>
      </c>
      <c r="J8" s="6" t="s">
        <v>264</v>
      </c>
      <c r="K8" s="6" t="s">
        <v>267</v>
      </c>
      <c r="L8" s="6" t="s">
        <v>264</v>
      </c>
      <c r="M8" s="6" t="s">
        <v>267</v>
      </c>
      <c r="N8" s="6" t="s">
        <v>264</v>
      </c>
    </row>
    <row r="9" spans="1:25">
      <c r="A9" s="6">
        <f t="shared" si="0"/>
        <v>4</v>
      </c>
      <c r="B9" s="6" t="s">
        <v>268</v>
      </c>
      <c r="C9" s="6" t="s">
        <v>269</v>
      </c>
      <c r="D9" s="6" t="s">
        <v>264</v>
      </c>
      <c r="E9" s="6" t="s">
        <v>269</v>
      </c>
      <c r="F9" s="6" t="s">
        <v>264</v>
      </c>
      <c r="G9" s="6" t="s">
        <v>269</v>
      </c>
      <c r="H9" s="6" t="s">
        <v>264</v>
      </c>
      <c r="I9" s="6" t="s">
        <v>269</v>
      </c>
      <c r="J9" s="6" t="s">
        <v>264</v>
      </c>
      <c r="K9" s="6" t="s">
        <v>269</v>
      </c>
      <c r="L9" s="6" t="s">
        <v>264</v>
      </c>
      <c r="M9" s="6" t="s">
        <v>269</v>
      </c>
      <c r="N9" s="6" t="s">
        <v>264</v>
      </c>
    </row>
    <row r="10" spans="1:25">
      <c r="A10" s="6">
        <f t="shared" si="0"/>
        <v>5</v>
      </c>
      <c r="B10" s="6" t="s">
        <v>268</v>
      </c>
      <c r="C10" s="6" t="s">
        <v>270</v>
      </c>
      <c r="D10" s="6" t="s">
        <v>264</v>
      </c>
      <c r="E10" s="6" t="s">
        <v>270</v>
      </c>
      <c r="F10" s="6" t="s">
        <v>264</v>
      </c>
      <c r="G10" s="6" t="s">
        <v>270</v>
      </c>
      <c r="H10" s="6" t="s">
        <v>264</v>
      </c>
      <c r="I10" s="6" t="s">
        <v>270</v>
      </c>
      <c r="J10" s="6" t="s">
        <v>264</v>
      </c>
      <c r="K10" s="6" t="s">
        <v>270</v>
      </c>
      <c r="L10" s="6" t="s">
        <v>264</v>
      </c>
      <c r="M10" s="6" t="s">
        <v>270</v>
      </c>
      <c r="N10" s="6" t="s">
        <v>264</v>
      </c>
    </row>
    <row r="11" spans="1:25">
      <c r="A11" s="6">
        <f t="shared" si="0"/>
        <v>6</v>
      </c>
      <c r="B11" s="6" t="s">
        <v>268</v>
      </c>
      <c r="C11" s="6" t="s">
        <v>271</v>
      </c>
      <c r="D11" s="6"/>
      <c r="E11" s="6" t="s">
        <v>271</v>
      </c>
      <c r="F11" s="6"/>
      <c r="G11" s="6" t="s">
        <v>271</v>
      </c>
      <c r="H11" s="6"/>
      <c r="I11" s="6" t="s">
        <v>271</v>
      </c>
      <c r="J11" s="6"/>
      <c r="K11" s="6" t="s">
        <v>271</v>
      </c>
      <c r="L11" s="6"/>
      <c r="M11" s="6" t="s">
        <v>271</v>
      </c>
      <c r="N11" s="6"/>
    </row>
    <row r="12" spans="1:25">
      <c r="A12" s="6">
        <f t="shared" si="0"/>
        <v>7</v>
      </c>
      <c r="B12" s="6" t="s">
        <v>272</v>
      </c>
      <c r="C12" s="6" t="s">
        <v>273</v>
      </c>
      <c r="D12" s="6"/>
      <c r="E12" s="6" t="s">
        <v>273</v>
      </c>
      <c r="F12" s="6"/>
      <c r="G12" s="6" t="s">
        <v>273</v>
      </c>
      <c r="H12" s="6"/>
      <c r="I12" s="6" t="s">
        <v>273</v>
      </c>
      <c r="J12" s="6"/>
      <c r="K12" s="6" t="s">
        <v>273</v>
      </c>
      <c r="L12" s="6"/>
      <c r="M12" s="6" t="s">
        <v>273</v>
      </c>
      <c r="N12" s="6"/>
    </row>
    <row r="13" spans="1:25">
      <c r="A13" s="6">
        <f t="shared" si="0"/>
        <v>8</v>
      </c>
      <c r="B13" s="6" t="s">
        <v>272</v>
      </c>
      <c r="C13" s="6" t="s">
        <v>274</v>
      </c>
      <c r="D13" s="6"/>
      <c r="E13" s="6" t="s">
        <v>274</v>
      </c>
      <c r="F13" s="6"/>
      <c r="G13" s="6" t="s">
        <v>274</v>
      </c>
      <c r="H13" s="6"/>
      <c r="I13" s="6" t="s">
        <v>274</v>
      </c>
      <c r="J13" s="6"/>
      <c r="K13" s="6" t="s">
        <v>274</v>
      </c>
      <c r="L13" s="6"/>
      <c r="M13" s="6" t="s">
        <v>274</v>
      </c>
      <c r="N13" s="6"/>
    </row>
    <row r="14" spans="1:25">
      <c r="A14" s="6">
        <f t="shared" si="0"/>
        <v>9</v>
      </c>
      <c r="B14" s="6" t="s">
        <v>272</v>
      </c>
      <c r="C14" s="6" t="s">
        <v>275</v>
      </c>
      <c r="D14" s="6"/>
      <c r="E14" s="6" t="s">
        <v>275</v>
      </c>
      <c r="F14" s="6"/>
      <c r="G14" s="6" t="s">
        <v>275</v>
      </c>
      <c r="H14" s="6"/>
      <c r="I14" s="6" t="s">
        <v>275</v>
      </c>
      <c r="J14" s="6"/>
      <c r="K14" s="6" t="s">
        <v>275</v>
      </c>
      <c r="L14" s="6"/>
      <c r="M14" s="6" t="s">
        <v>275</v>
      </c>
      <c r="N14" s="6"/>
    </row>
    <row r="15" spans="1:25">
      <c r="A15" s="6">
        <f t="shared" si="0"/>
        <v>10</v>
      </c>
      <c r="B15" s="6" t="s">
        <v>272</v>
      </c>
      <c r="C15" s="6" t="s">
        <v>276</v>
      </c>
      <c r="D15" s="6"/>
      <c r="E15" s="6" t="s">
        <v>276</v>
      </c>
      <c r="F15" s="6"/>
      <c r="G15" s="6" t="s">
        <v>276</v>
      </c>
      <c r="H15" s="6"/>
      <c r="I15" s="6" t="s">
        <v>276</v>
      </c>
      <c r="J15" s="6"/>
      <c r="K15" s="6" t="s">
        <v>276</v>
      </c>
      <c r="L15" s="6"/>
      <c r="M15" s="6" t="s">
        <v>276</v>
      </c>
      <c r="N15" s="6"/>
    </row>
    <row r="16" spans="1:25">
      <c r="A16" s="6">
        <f t="shared" si="0"/>
        <v>11</v>
      </c>
      <c r="B16" s="6" t="s">
        <v>272</v>
      </c>
      <c r="C16" s="6"/>
      <c r="D16" s="6"/>
      <c r="E16" s="6"/>
      <c r="F16" s="6"/>
      <c r="G16" s="6"/>
      <c r="H16" s="6"/>
      <c r="I16" s="6"/>
      <c r="J16" s="6"/>
      <c r="K16" s="6"/>
      <c r="L16" s="6"/>
      <c r="M16" s="6"/>
      <c r="N16" s="6"/>
    </row>
    <row r="18" spans="1:6">
      <c r="A18" s="327" t="s">
        <v>277</v>
      </c>
      <c r="B18" s="327"/>
      <c r="C18" s="327"/>
      <c r="D18" s="327"/>
      <c r="E18" s="327"/>
      <c r="F18" s="327"/>
    </row>
    <row r="19" spans="1:6">
      <c r="A19" s="327"/>
      <c r="B19" s="327"/>
      <c r="C19" s="327"/>
      <c r="D19" s="327"/>
      <c r="E19" s="327"/>
      <c r="F19" s="327"/>
    </row>
    <row r="20" spans="1:6">
      <c r="A20" s="327"/>
      <c r="B20" s="327"/>
      <c r="C20" s="327"/>
      <c r="D20" s="327"/>
      <c r="E20" s="327"/>
      <c r="F20" s="327"/>
    </row>
    <row r="41" spans="1:15">
      <c r="A41" t="s">
        <v>278</v>
      </c>
    </row>
    <row r="42" spans="1:15" ht="15.75" thickBot="1"/>
    <row r="43" spans="1:15">
      <c r="B43" s="290"/>
      <c r="C43" s="291"/>
      <c r="D43" s="291"/>
      <c r="E43" s="291"/>
      <c r="F43" s="291"/>
      <c r="G43" s="291"/>
      <c r="H43" s="291"/>
      <c r="I43" s="291"/>
      <c r="J43" s="291"/>
      <c r="K43" s="291"/>
      <c r="L43" s="291"/>
      <c r="M43" s="291"/>
      <c r="N43" s="292"/>
    </row>
    <row r="44" spans="1:15">
      <c r="B44" s="293"/>
      <c r="C44" s="294"/>
      <c r="D44" s="294"/>
      <c r="E44" s="294"/>
      <c r="F44" s="294"/>
      <c r="G44" s="294"/>
      <c r="H44" s="294"/>
      <c r="I44" s="294"/>
      <c r="J44" s="294"/>
      <c r="K44" s="294"/>
      <c r="L44" s="294"/>
      <c r="M44" s="294"/>
      <c r="N44" s="295"/>
    </row>
    <row r="45" spans="1:15" ht="15.75" thickBot="1">
      <c r="B45" s="296"/>
      <c r="C45" s="297"/>
      <c r="D45" s="297"/>
      <c r="E45" s="297"/>
      <c r="F45" s="297"/>
      <c r="G45" s="297"/>
      <c r="H45" s="297"/>
      <c r="I45" s="297"/>
      <c r="J45" s="297"/>
      <c r="K45" s="297"/>
      <c r="L45" s="297"/>
      <c r="M45" s="297"/>
      <c r="N45" s="298"/>
    </row>
    <row r="47" spans="1:15">
      <c r="B47" s="74" t="s">
        <v>261</v>
      </c>
      <c r="C47" s="74">
        <v>1</v>
      </c>
      <c r="D47" s="74">
        <f>C47+1</f>
        <v>2</v>
      </c>
      <c r="E47" s="74">
        <f t="shared" ref="E47:N47" si="1">D47+1</f>
        <v>3</v>
      </c>
      <c r="F47" s="74">
        <f t="shared" si="1"/>
        <v>4</v>
      </c>
      <c r="G47" s="74">
        <f t="shared" si="1"/>
        <v>5</v>
      </c>
      <c r="H47" s="74">
        <f t="shared" si="1"/>
        <v>6</v>
      </c>
      <c r="I47" s="74">
        <f t="shared" si="1"/>
        <v>7</v>
      </c>
      <c r="J47" s="74">
        <f t="shared" si="1"/>
        <v>8</v>
      </c>
      <c r="K47" s="74">
        <f t="shared" si="1"/>
        <v>9</v>
      </c>
      <c r="L47" s="74">
        <f t="shared" si="1"/>
        <v>10</v>
      </c>
      <c r="M47" s="74">
        <f t="shared" si="1"/>
        <v>11</v>
      </c>
      <c r="N47" s="74">
        <f t="shared" si="1"/>
        <v>12</v>
      </c>
    </row>
    <row r="48" spans="1:15">
      <c r="A48" s="323">
        <v>1</v>
      </c>
      <c r="B48" s="324" t="s">
        <v>242</v>
      </c>
      <c r="C48" s="321" t="s">
        <v>265</v>
      </c>
      <c r="D48" s="321" t="s">
        <v>279</v>
      </c>
      <c r="E48" s="320" t="s">
        <v>280</v>
      </c>
      <c r="F48" s="321" t="s">
        <v>281</v>
      </c>
      <c r="G48" s="320" t="s">
        <v>282</v>
      </c>
      <c r="H48" s="320" t="s">
        <v>283</v>
      </c>
      <c r="I48" s="321" t="s">
        <v>284</v>
      </c>
      <c r="J48" s="321" t="s">
        <v>285</v>
      </c>
      <c r="K48" s="321" t="s">
        <v>286</v>
      </c>
      <c r="L48" s="321" t="s">
        <v>287</v>
      </c>
      <c r="M48" s="320" t="s">
        <v>288</v>
      </c>
      <c r="N48" s="320" t="s">
        <v>289</v>
      </c>
      <c r="O48" s="326"/>
    </row>
    <row r="49" spans="1:15">
      <c r="A49" s="323"/>
      <c r="B49" s="324"/>
      <c r="C49" s="321"/>
      <c r="D49" s="321"/>
      <c r="E49" s="321"/>
      <c r="F49" s="321"/>
      <c r="G49" s="321"/>
      <c r="H49" s="321"/>
      <c r="I49" s="321"/>
      <c r="J49" s="321"/>
      <c r="K49" s="321"/>
      <c r="L49" s="321"/>
      <c r="M49" s="321"/>
      <c r="N49" s="321"/>
      <c r="O49" s="326"/>
    </row>
    <row r="50" spans="1:15">
      <c r="A50" s="323"/>
      <c r="B50" s="324"/>
      <c r="C50" s="321"/>
      <c r="D50" s="321"/>
      <c r="E50" s="321"/>
      <c r="F50" s="321"/>
      <c r="G50" s="321"/>
      <c r="H50" s="321"/>
      <c r="I50" s="321"/>
      <c r="J50" s="321"/>
      <c r="K50" s="321"/>
      <c r="L50" s="321"/>
      <c r="M50" s="321"/>
      <c r="N50" s="321"/>
      <c r="O50" s="326"/>
    </row>
    <row r="51" spans="1:15">
      <c r="A51" s="323"/>
      <c r="B51" s="324"/>
      <c r="C51" s="321"/>
      <c r="D51" s="321"/>
      <c r="E51" s="321"/>
      <c r="F51" s="321"/>
      <c r="G51" s="321"/>
      <c r="H51" s="321"/>
      <c r="I51" s="321"/>
      <c r="J51" s="321"/>
      <c r="K51" s="321"/>
      <c r="L51" s="321"/>
      <c r="M51" s="321"/>
      <c r="N51" s="321"/>
      <c r="O51" s="326"/>
    </row>
    <row r="52" spans="1:15">
      <c r="A52" s="323"/>
      <c r="B52" s="324"/>
      <c r="C52" s="321"/>
      <c r="D52" s="321"/>
      <c r="E52" s="321"/>
      <c r="F52" s="321"/>
      <c r="G52" s="321"/>
      <c r="H52" s="321"/>
      <c r="I52" s="321"/>
      <c r="J52" s="321"/>
      <c r="K52" s="321"/>
      <c r="L52" s="321"/>
      <c r="M52" s="321"/>
      <c r="N52" s="321"/>
      <c r="O52" s="326"/>
    </row>
    <row r="53" spans="1:15">
      <c r="A53" s="323"/>
      <c r="B53" s="324"/>
      <c r="C53" s="321"/>
      <c r="D53" s="321"/>
      <c r="E53" s="321"/>
      <c r="F53" s="321"/>
      <c r="G53" s="321"/>
      <c r="H53" s="321"/>
      <c r="I53" s="321"/>
      <c r="J53" s="321"/>
      <c r="K53" s="321"/>
      <c r="L53" s="321"/>
      <c r="M53" s="321"/>
      <c r="N53" s="321"/>
      <c r="O53" s="326"/>
    </row>
    <row r="54" spans="1:15">
      <c r="B54" s="6" t="s">
        <v>290</v>
      </c>
      <c r="C54" s="78">
        <v>1001</v>
      </c>
      <c r="D54" s="78">
        <v>1002</v>
      </c>
      <c r="E54" s="78">
        <v>1003</v>
      </c>
      <c r="F54" s="78">
        <v>1004</v>
      </c>
      <c r="G54" s="78">
        <v>1005</v>
      </c>
      <c r="H54" s="78">
        <v>1006</v>
      </c>
      <c r="I54" s="78">
        <v>1007</v>
      </c>
      <c r="J54" s="78">
        <v>1008</v>
      </c>
      <c r="K54" s="78">
        <v>1009</v>
      </c>
      <c r="L54" s="78">
        <v>1010</v>
      </c>
      <c r="M54" s="78">
        <v>1011</v>
      </c>
      <c r="N54" s="78">
        <v>1012</v>
      </c>
    </row>
    <row r="56" spans="1:15">
      <c r="B56" s="74" t="s">
        <v>261</v>
      </c>
      <c r="C56" s="74">
        <v>1</v>
      </c>
      <c r="D56" s="74">
        <f>C56+1</f>
        <v>2</v>
      </c>
      <c r="E56" s="74">
        <f t="shared" ref="E56:L56" si="2">D56+1</f>
        <v>3</v>
      </c>
      <c r="F56" s="74">
        <f t="shared" si="2"/>
        <v>4</v>
      </c>
      <c r="G56" s="74">
        <f t="shared" si="2"/>
        <v>5</v>
      </c>
      <c r="H56" s="74">
        <f t="shared" si="2"/>
        <v>6</v>
      </c>
      <c r="I56" s="74">
        <f t="shared" si="2"/>
        <v>7</v>
      </c>
      <c r="J56" s="74">
        <f t="shared" si="2"/>
        <v>8</v>
      </c>
      <c r="K56" s="74">
        <f t="shared" si="2"/>
        <v>9</v>
      </c>
      <c r="L56" s="74">
        <f t="shared" si="2"/>
        <v>10</v>
      </c>
      <c r="M56" s="52"/>
      <c r="N56" s="52"/>
    </row>
    <row r="57" spans="1:15">
      <c r="A57" s="323">
        <v>2</v>
      </c>
      <c r="B57" s="324" t="s">
        <v>291</v>
      </c>
      <c r="C57" s="320" t="s">
        <v>292</v>
      </c>
      <c r="D57" s="320" t="s">
        <v>293</v>
      </c>
      <c r="E57" s="320" t="s">
        <v>294</v>
      </c>
      <c r="F57" s="320" t="s">
        <v>295</v>
      </c>
      <c r="G57" s="321" t="s">
        <v>296</v>
      </c>
      <c r="H57" s="320" t="s">
        <v>297</v>
      </c>
      <c r="I57" s="320" t="s">
        <v>298</v>
      </c>
      <c r="J57" s="320" t="s">
        <v>299</v>
      </c>
      <c r="K57" s="320" t="s">
        <v>300</v>
      </c>
      <c r="L57" s="320" t="s">
        <v>301</v>
      </c>
      <c r="M57" s="322"/>
      <c r="N57" s="294"/>
    </row>
    <row r="58" spans="1:15">
      <c r="A58" s="323"/>
      <c r="B58" s="324"/>
      <c r="C58" s="320"/>
      <c r="D58" s="321"/>
      <c r="E58" s="321"/>
      <c r="F58" s="321"/>
      <c r="G58" s="321"/>
      <c r="H58" s="321"/>
      <c r="I58" s="321"/>
      <c r="J58" s="320"/>
      <c r="K58" s="321"/>
      <c r="L58" s="321"/>
      <c r="M58" s="322"/>
      <c r="N58" s="294"/>
    </row>
    <row r="59" spans="1:15">
      <c r="A59" s="323"/>
      <c r="B59" s="324"/>
      <c r="C59" s="320"/>
      <c r="D59" s="321"/>
      <c r="E59" s="321"/>
      <c r="F59" s="321"/>
      <c r="G59" s="321"/>
      <c r="H59" s="321"/>
      <c r="I59" s="321"/>
      <c r="J59" s="320"/>
      <c r="K59" s="321"/>
      <c r="L59" s="321"/>
      <c r="M59" s="322"/>
      <c r="N59" s="294"/>
    </row>
    <row r="60" spans="1:15">
      <c r="A60" s="323"/>
      <c r="B60" s="324"/>
      <c r="C60" s="320"/>
      <c r="D60" s="321"/>
      <c r="E60" s="321"/>
      <c r="F60" s="321"/>
      <c r="G60" s="321"/>
      <c r="H60" s="321"/>
      <c r="I60" s="321"/>
      <c r="J60" s="320"/>
      <c r="K60" s="321"/>
      <c r="L60" s="321"/>
      <c r="M60" s="322"/>
      <c r="N60" s="294"/>
    </row>
    <row r="61" spans="1:15">
      <c r="A61" s="323"/>
      <c r="B61" s="324"/>
      <c r="C61" s="320"/>
      <c r="D61" s="321"/>
      <c r="E61" s="321"/>
      <c r="F61" s="321"/>
      <c r="G61" s="321"/>
      <c r="H61" s="321"/>
      <c r="I61" s="321"/>
      <c r="J61" s="320"/>
      <c r="K61" s="321"/>
      <c r="L61" s="321"/>
      <c r="M61" s="322"/>
      <c r="N61" s="294"/>
    </row>
    <row r="62" spans="1:15">
      <c r="A62" s="323"/>
      <c r="B62" s="324"/>
      <c r="C62" s="320"/>
      <c r="D62" s="321"/>
      <c r="E62" s="321"/>
      <c r="F62" s="321"/>
      <c r="G62" s="321"/>
      <c r="H62" s="321"/>
      <c r="I62" s="321"/>
      <c r="J62" s="320"/>
      <c r="K62" s="321"/>
      <c r="L62" s="321"/>
      <c r="M62" s="322"/>
      <c r="N62" s="294"/>
    </row>
    <row r="63" spans="1:15">
      <c r="B63" s="6" t="s">
        <v>302</v>
      </c>
      <c r="C63" s="78">
        <v>1001</v>
      </c>
      <c r="D63" s="78">
        <v>1001</v>
      </c>
      <c r="E63" s="78">
        <v>1001</v>
      </c>
      <c r="F63" s="78">
        <v>1001</v>
      </c>
      <c r="G63" s="78">
        <v>1001</v>
      </c>
      <c r="H63" s="78">
        <v>1001</v>
      </c>
      <c r="I63" s="78">
        <v>1001</v>
      </c>
      <c r="J63" s="78">
        <v>1001</v>
      </c>
      <c r="K63" s="78">
        <v>1001</v>
      </c>
      <c r="L63" s="78">
        <v>1001</v>
      </c>
      <c r="M63" s="77"/>
      <c r="N63" s="77"/>
    </row>
    <row r="65" spans="1:16">
      <c r="B65" s="74" t="s">
        <v>261</v>
      </c>
      <c r="C65" s="74">
        <v>1</v>
      </c>
      <c r="D65" s="74">
        <f>C65+1</f>
        <v>2</v>
      </c>
      <c r="E65" s="74">
        <f t="shared" ref="E65:N65" si="3">D65+1</f>
        <v>3</v>
      </c>
      <c r="F65" s="74">
        <f t="shared" si="3"/>
        <v>4</v>
      </c>
      <c r="G65" s="74">
        <f t="shared" si="3"/>
        <v>5</v>
      </c>
      <c r="H65" s="74">
        <f t="shared" si="3"/>
        <v>6</v>
      </c>
      <c r="I65" s="74">
        <f t="shared" si="3"/>
        <v>7</v>
      </c>
      <c r="J65" s="74">
        <f t="shared" si="3"/>
        <v>8</v>
      </c>
      <c r="K65" s="74">
        <f t="shared" si="3"/>
        <v>9</v>
      </c>
      <c r="L65" s="74">
        <f t="shared" si="3"/>
        <v>10</v>
      </c>
      <c r="M65" s="74">
        <f t="shared" si="3"/>
        <v>11</v>
      </c>
      <c r="N65" s="74">
        <f t="shared" si="3"/>
        <v>12</v>
      </c>
      <c r="O65" s="74">
        <f t="shared" ref="O65" si="4">N65+1</f>
        <v>13</v>
      </c>
    </row>
    <row r="66" spans="1:16">
      <c r="A66" s="323">
        <v>3</v>
      </c>
      <c r="B66" s="324" t="s">
        <v>303</v>
      </c>
      <c r="C66" s="321" t="s">
        <v>304</v>
      </c>
      <c r="D66" s="320" t="s">
        <v>305</v>
      </c>
      <c r="E66" s="320" t="s">
        <v>306</v>
      </c>
      <c r="F66" s="321" t="s">
        <v>307</v>
      </c>
      <c r="G66" s="320" t="s">
        <v>308</v>
      </c>
      <c r="H66" s="320" t="s">
        <v>309</v>
      </c>
      <c r="I66" s="320" t="s">
        <v>310</v>
      </c>
      <c r="J66" s="320" t="s">
        <v>311</v>
      </c>
      <c r="K66" s="320" t="s">
        <v>312</v>
      </c>
      <c r="L66" s="320" t="s">
        <v>313</v>
      </c>
      <c r="M66" s="320" t="s">
        <v>314</v>
      </c>
      <c r="N66" s="320" t="s">
        <v>315</v>
      </c>
      <c r="O66" s="320" t="s">
        <v>316</v>
      </c>
      <c r="P66" s="322"/>
    </row>
    <row r="67" spans="1:16">
      <c r="A67" s="323"/>
      <c r="B67" s="324"/>
      <c r="C67" s="321"/>
      <c r="D67" s="321"/>
      <c r="E67" s="321"/>
      <c r="F67" s="321"/>
      <c r="G67" s="321"/>
      <c r="H67" s="321"/>
      <c r="I67" s="321"/>
      <c r="J67" s="320"/>
      <c r="K67" s="321"/>
      <c r="L67" s="320"/>
      <c r="M67" s="321"/>
      <c r="N67" s="321"/>
      <c r="O67" s="321"/>
      <c r="P67" s="322"/>
    </row>
    <row r="68" spans="1:16">
      <c r="A68" s="323"/>
      <c r="B68" s="324"/>
      <c r="C68" s="321"/>
      <c r="D68" s="321"/>
      <c r="E68" s="321"/>
      <c r="F68" s="321"/>
      <c r="G68" s="321"/>
      <c r="H68" s="321"/>
      <c r="I68" s="321"/>
      <c r="J68" s="320"/>
      <c r="K68" s="321"/>
      <c r="L68" s="320"/>
      <c r="M68" s="321"/>
      <c r="N68" s="321"/>
      <c r="O68" s="321"/>
      <c r="P68" s="322"/>
    </row>
    <row r="69" spans="1:16">
      <c r="A69" s="323"/>
      <c r="B69" s="324"/>
      <c r="C69" s="321"/>
      <c r="D69" s="321"/>
      <c r="E69" s="321"/>
      <c r="F69" s="321"/>
      <c r="G69" s="321"/>
      <c r="H69" s="321"/>
      <c r="I69" s="321"/>
      <c r="J69" s="320"/>
      <c r="K69" s="321"/>
      <c r="L69" s="320"/>
      <c r="M69" s="321"/>
      <c r="N69" s="321"/>
      <c r="O69" s="321"/>
      <c r="P69" s="322"/>
    </row>
    <row r="70" spans="1:16">
      <c r="A70" s="323"/>
      <c r="B70" s="324"/>
      <c r="C70" s="321"/>
      <c r="D70" s="321"/>
      <c r="E70" s="321"/>
      <c r="F70" s="321"/>
      <c r="G70" s="321"/>
      <c r="H70" s="321"/>
      <c r="I70" s="321"/>
      <c r="J70" s="320"/>
      <c r="K70" s="321"/>
      <c r="L70" s="320"/>
      <c r="M70" s="321"/>
      <c r="N70" s="321"/>
      <c r="O70" s="321"/>
      <c r="P70" s="322"/>
    </row>
    <row r="71" spans="1:16">
      <c r="A71" s="323"/>
      <c r="B71" s="324"/>
      <c r="C71" s="321"/>
      <c r="D71" s="321"/>
      <c r="E71" s="321"/>
      <c r="F71" s="321"/>
      <c r="G71" s="321"/>
      <c r="H71" s="321"/>
      <c r="I71" s="321"/>
      <c r="J71" s="320"/>
      <c r="K71" s="321"/>
      <c r="L71" s="320"/>
      <c r="M71" s="321"/>
      <c r="N71" s="321"/>
      <c r="O71" s="321"/>
      <c r="P71" s="322"/>
    </row>
    <row r="72" spans="1:16">
      <c r="B72" s="6" t="s">
        <v>290</v>
      </c>
      <c r="C72" s="78">
        <v>1001</v>
      </c>
      <c r="D72" s="78">
        <v>1001</v>
      </c>
      <c r="E72" s="78">
        <v>1001</v>
      </c>
      <c r="F72" s="78">
        <v>1001</v>
      </c>
      <c r="G72" s="78">
        <v>1001</v>
      </c>
      <c r="H72" s="78">
        <v>1001</v>
      </c>
      <c r="I72" s="78">
        <v>1001</v>
      </c>
      <c r="J72" s="78">
        <v>1001</v>
      </c>
      <c r="K72" s="78">
        <v>1001</v>
      </c>
      <c r="L72" s="78">
        <v>1001</v>
      </c>
      <c r="M72" s="78">
        <v>1001</v>
      </c>
      <c r="N72" s="78">
        <v>1001</v>
      </c>
      <c r="O72" s="78">
        <v>1001</v>
      </c>
    </row>
    <row r="74" spans="1:16">
      <c r="B74" s="74" t="s">
        <v>261</v>
      </c>
      <c r="C74" s="74">
        <v>1</v>
      </c>
      <c r="D74" s="74">
        <f>C74+1</f>
        <v>2</v>
      </c>
      <c r="E74" s="74">
        <f t="shared" ref="E74:I74" si="5">D74+1</f>
        <v>3</v>
      </c>
      <c r="F74" s="74">
        <f t="shared" si="5"/>
        <v>4</v>
      </c>
      <c r="G74" s="74">
        <f t="shared" si="5"/>
        <v>5</v>
      </c>
      <c r="H74" s="74">
        <f t="shared" si="5"/>
        <v>6</v>
      </c>
      <c r="I74" s="74">
        <f t="shared" si="5"/>
        <v>7</v>
      </c>
      <c r="M74" s="52"/>
      <c r="N74" s="52"/>
    </row>
    <row r="75" spans="1:16">
      <c r="A75" s="323">
        <v>4</v>
      </c>
      <c r="B75" s="324" t="s">
        <v>244</v>
      </c>
      <c r="C75" s="320" t="s">
        <v>317</v>
      </c>
      <c r="D75" s="320" t="s">
        <v>318</v>
      </c>
      <c r="E75" s="320" t="s">
        <v>319</v>
      </c>
      <c r="F75" s="320" t="s">
        <v>320</v>
      </c>
      <c r="G75" s="320" t="s">
        <v>321</v>
      </c>
      <c r="H75" s="320" t="s">
        <v>322</v>
      </c>
      <c r="I75" s="320" t="s">
        <v>323</v>
      </c>
      <c r="J75" s="322"/>
      <c r="N75" s="294"/>
    </row>
    <row r="76" spans="1:16">
      <c r="A76" s="323"/>
      <c r="B76" s="324"/>
      <c r="C76" s="320"/>
      <c r="D76" s="321"/>
      <c r="E76" s="321"/>
      <c r="F76" s="321"/>
      <c r="G76" s="320"/>
      <c r="H76" s="321"/>
      <c r="I76" s="321"/>
      <c r="J76" s="322"/>
      <c r="N76" s="294"/>
    </row>
    <row r="77" spans="1:16">
      <c r="A77" s="323"/>
      <c r="B77" s="324"/>
      <c r="C77" s="320"/>
      <c r="D77" s="321"/>
      <c r="E77" s="321"/>
      <c r="F77" s="321"/>
      <c r="G77" s="320"/>
      <c r="H77" s="321"/>
      <c r="I77" s="321"/>
      <c r="J77" s="322"/>
      <c r="N77" s="294"/>
    </row>
    <row r="78" spans="1:16">
      <c r="A78" s="323"/>
      <c r="B78" s="324"/>
      <c r="C78" s="320"/>
      <c r="D78" s="321"/>
      <c r="E78" s="321"/>
      <c r="F78" s="321"/>
      <c r="G78" s="320"/>
      <c r="H78" s="321"/>
      <c r="I78" s="321"/>
      <c r="J78" s="322"/>
      <c r="N78" s="294"/>
    </row>
    <row r="79" spans="1:16">
      <c r="A79" s="323"/>
      <c r="B79" s="324"/>
      <c r="C79" s="320"/>
      <c r="D79" s="321"/>
      <c r="E79" s="321"/>
      <c r="F79" s="321"/>
      <c r="G79" s="320"/>
      <c r="H79" s="321"/>
      <c r="I79" s="321"/>
      <c r="J79" s="322"/>
      <c r="N79" s="294"/>
    </row>
    <row r="80" spans="1:16">
      <c r="A80" s="323"/>
      <c r="B80" s="324"/>
      <c r="C80" s="320"/>
      <c r="D80" s="321"/>
      <c r="E80" s="321"/>
      <c r="F80" s="321"/>
      <c r="G80" s="320"/>
      <c r="H80" s="321"/>
      <c r="I80" s="321"/>
      <c r="J80" s="322"/>
      <c r="N80" s="294"/>
    </row>
    <row r="81" spans="1:22">
      <c r="B81" s="6" t="s">
        <v>302</v>
      </c>
      <c r="C81" s="78">
        <v>1001</v>
      </c>
      <c r="D81" s="78">
        <v>1001</v>
      </c>
      <c r="E81" s="78">
        <v>1001</v>
      </c>
      <c r="F81" s="78">
        <v>1001</v>
      </c>
      <c r="G81" s="78">
        <v>1001</v>
      </c>
      <c r="H81" s="78">
        <v>1001</v>
      </c>
      <c r="I81" s="78">
        <v>1001</v>
      </c>
      <c r="M81" s="77"/>
      <c r="N81" s="77"/>
    </row>
    <row r="84" spans="1:22">
      <c r="B84" s="74" t="s">
        <v>261</v>
      </c>
      <c r="C84" s="74">
        <v>1</v>
      </c>
      <c r="D84" s="74">
        <f>C84+1</f>
        <v>2</v>
      </c>
      <c r="E84" s="74">
        <f t="shared" ref="E84:O84" si="6">D84+1</f>
        <v>3</v>
      </c>
      <c r="F84" s="74">
        <f t="shared" si="6"/>
        <v>4</v>
      </c>
      <c r="G84" s="74">
        <f t="shared" si="6"/>
        <v>5</v>
      </c>
      <c r="H84" s="74">
        <f t="shared" si="6"/>
        <v>6</v>
      </c>
      <c r="I84" s="74">
        <f t="shared" si="6"/>
        <v>7</v>
      </c>
      <c r="J84" s="74">
        <f t="shared" si="6"/>
        <v>8</v>
      </c>
      <c r="K84" s="74">
        <f t="shared" si="6"/>
        <v>9</v>
      </c>
      <c r="L84" s="74">
        <f t="shared" si="6"/>
        <v>10</v>
      </c>
      <c r="M84" s="74">
        <f t="shared" si="6"/>
        <v>11</v>
      </c>
      <c r="N84" s="74">
        <f t="shared" si="6"/>
        <v>12</v>
      </c>
      <c r="O84" s="74">
        <f t="shared" si="6"/>
        <v>13</v>
      </c>
    </row>
    <row r="85" spans="1:22">
      <c r="A85" s="323">
        <v>5</v>
      </c>
      <c r="B85" s="324" t="s">
        <v>324</v>
      </c>
      <c r="C85" s="321" t="s">
        <v>270</v>
      </c>
      <c r="D85" s="320" t="s">
        <v>269</v>
      </c>
      <c r="E85" s="320" t="s">
        <v>325</v>
      </c>
      <c r="F85" s="320" t="s">
        <v>326</v>
      </c>
      <c r="G85" s="320" t="s">
        <v>327</v>
      </c>
      <c r="H85" s="320" t="s">
        <v>328</v>
      </c>
      <c r="I85" s="320" t="s">
        <v>329</v>
      </c>
      <c r="J85" s="320" t="s">
        <v>330</v>
      </c>
      <c r="K85" s="320" t="s">
        <v>331</v>
      </c>
      <c r="L85" s="320" t="s">
        <v>332</v>
      </c>
      <c r="M85" s="320" t="s">
        <v>333</v>
      </c>
      <c r="N85" s="320" t="s">
        <v>334</v>
      </c>
      <c r="O85" s="320" t="s">
        <v>335</v>
      </c>
      <c r="P85" s="322"/>
    </row>
    <row r="86" spans="1:22">
      <c r="A86" s="323"/>
      <c r="B86" s="324"/>
      <c r="C86" s="321"/>
      <c r="D86" s="321"/>
      <c r="E86" s="321"/>
      <c r="F86" s="320"/>
      <c r="G86" s="321"/>
      <c r="H86" s="321"/>
      <c r="I86" s="321"/>
      <c r="J86" s="320"/>
      <c r="K86" s="321"/>
      <c r="L86" s="320"/>
      <c r="M86" s="321"/>
      <c r="N86" s="321"/>
      <c r="O86" s="321"/>
      <c r="P86" s="322"/>
    </row>
    <row r="87" spans="1:22">
      <c r="A87" s="323"/>
      <c r="B87" s="324"/>
      <c r="C87" s="321"/>
      <c r="D87" s="321"/>
      <c r="E87" s="321"/>
      <c r="F87" s="320"/>
      <c r="G87" s="321"/>
      <c r="H87" s="321"/>
      <c r="I87" s="321"/>
      <c r="J87" s="320"/>
      <c r="K87" s="321"/>
      <c r="L87" s="320"/>
      <c r="M87" s="321"/>
      <c r="N87" s="321"/>
      <c r="O87" s="321"/>
      <c r="P87" s="322"/>
    </row>
    <row r="88" spans="1:22">
      <c r="A88" s="323"/>
      <c r="B88" s="324"/>
      <c r="C88" s="321"/>
      <c r="D88" s="321"/>
      <c r="E88" s="321"/>
      <c r="F88" s="320"/>
      <c r="G88" s="321"/>
      <c r="H88" s="321"/>
      <c r="I88" s="321"/>
      <c r="J88" s="320"/>
      <c r="K88" s="321"/>
      <c r="L88" s="320"/>
      <c r="M88" s="321"/>
      <c r="N88" s="321"/>
      <c r="O88" s="321"/>
      <c r="P88" s="322"/>
    </row>
    <row r="89" spans="1:22">
      <c r="A89" s="323"/>
      <c r="B89" s="324"/>
      <c r="C89" s="321"/>
      <c r="D89" s="321"/>
      <c r="E89" s="321"/>
      <c r="F89" s="320"/>
      <c r="G89" s="321"/>
      <c r="H89" s="321"/>
      <c r="I89" s="321"/>
      <c r="J89" s="320"/>
      <c r="K89" s="321"/>
      <c r="L89" s="320"/>
      <c r="M89" s="321"/>
      <c r="N89" s="321"/>
      <c r="O89" s="321"/>
      <c r="P89" s="322"/>
    </row>
    <row r="90" spans="1:22">
      <c r="A90" s="323"/>
      <c r="B90" s="324"/>
      <c r="C90" s="321"/>
      <c r="D90" s="321"/>
      <c r="E90" s="321"/>
      <c r="F90" s="320"/>
      <c r="G90" s="321"/>
      <c r="H90" s="321"/>
      <c r="I90" s="321"/>
      <c r="J90" s="320"/>
      <c r="K90" s="321"/>
      <c r="L90" s="320"/>
      <c r="M90" s="321"/>
      <c r="N90" s="321"/>
      <c r="O90" s="321"/>
      <c r="P90" s="322"/>
    </row>
    <row r="91" spans="1:22">
      <c r="B91" s="6" t="s">
        <v>290</v>
      </c>
      <c r="C91" s="78">
        <v>1001</v>
      </c>
      <c r="D91" s="78">
        <v>1001</v>
      </c>
      <c r="E91" s="78">
        <v>1001</v>
      </c>
      <c r="F91" s="78">
        <v>1001</v>
      </c>
      <c r="G91" s="78">
        <v>1001</v>
      </c>
      <c r="H91" s="78">
        <v>1001</v>
      </c>
      <c r="I91" s="78">
        <v>1001</v>
      </c>
      <c r="J91" s="78">
        <v>1001</v>
      </c>
      <c r="K91" s="78">
        <v>1001</v>
      </c>
      <c r="L91" s="78">
        <v>1001</v>
      </c>
      <c r="M91" s="78">
        <v>1001</v>
      </c>
      <c r="N91" s="78">
        <v>1001</v>
      </c>
      <c r="O91" s="78">
        <v>1001</v>
      </c>
    </row>
    <row r="94" spans="1:22">
      <c r="B94" s="74" t="s">
        <v>261</v>
      </c>
      <c r="C94" s="74">
        <v>1</v>
      </c>
      <c r="D94" s="74">
        <f>C94+1</f>
        <v>2</v>
      </c>
      <c r="E94" s="74">
        <f t="shared" ref="E94:O94" si="7">D94+1</f>
        <v>3</v>
      </c>
      <c r="F94" s="74">
        <f t="shared" si="7"/>
        <v>4</v>
      </c>
      <c r="G94" s="74">
        <f t="shared" si="7"/>
        <v>5</v>
      </c>
      <c r="H94" s="74">
        <f t="shared" si="7"/>
        <v>6</v>
      </c>
      <c r="I94" s="74">
        <f t="shared" si="7"/>
        <v>7</v>
      </c>
      <c r="J94" s="74">
        <f t="shared" si="7"/>
        <v>8</v>
      </c>
      <c r="K94" s="74">
        <f t="shared" si="7"/>
        <v>9</v>
      </c>
      <c r="L94" s="74">
        <f t="shared" si="7"/>
        <v>10</v>
      </c>
      <c r="M94" s="74">
        <f t="shared" si="7"/>
        <v>11</v>
      </c>
      <c r="N94" s="74">
        <f t="shared" si="7"/>
        <v>12</v>
      </c>
      <c r="O94" s="74">
        <f t="shared" si="7"/>
        <v>13</v>
      </c>
      <c r="P94" s="74">
        <f t="shared" ref="P94:U94" si="8">O94+1</f>
        <v>14</v>
      </c>
      <c r="Q94" s="74">
        <f t="shared" si="8"/>
        <v>15</v>
      </c>
      <c r="R94" s="74">
        <f t="shared" si="8"/>
        <v>16</v>
      </c>
      <c r="S94" s="74">
        <f t="shared" si="8"/>
        <v>17</v>
      </c>
      <c r="T94" s="74">
        <f t="shared" si="8"/>
        <v>18</v>
      </c>
      <c r="U94" s="74">
        <f t="shared" si="8"/>
        <v>19</v>
      </c>
    </row>
    <row r="95" spans="1:22">
      <c r="A95" s="323">
        <v>6</v>
      </c>
      <c r="B95" s="324" t="s">
        <v>336</v>
      </c>
      <c r="C95" s="320" t="s">
        <v>337</v>
      </c>
      <c r="D95" s="320" t="s">
        <v>338</v>
      </c>
      <c r="E95" s="320" t="s">
        <v>339</v>
      </c>
      <c r="F95" s="320" t="s">
        <v>340</v>
      </c>
      <c r="G95" s="320" t="s">
        <v>341</v>
      </c>
      <c r="H95" s="320" t="s">
        <v>342</v>
      </c>
      <c r="I95" s="320" t="s">
        <v>343</v>
      </c>
      <c r="J95" s="320" t="s">
        <v>344</v>
      </c>
      <c r="K95" s="320" t="s">
        <v>345</v>
      </c>
      <c r="L95" s="320" t="s">
        <v>346</v>
      </c>
      <c r="M95" s="320" t="s">
        <v>347</v>
      </c>
      <c r="N95" s="320" t="s">
        <v>348</v>
      </c>
      <c r="O95" s="320" t="s">
        <v>349</v>
      </c>
      <c r="P95" s="320" t="s">
        <v>350</v>
      </c>
      <c r="Q95" s="320" t="s">
        <v>351</v>
      </c>
      <c r="R95" s="320" t="s">
        <v>352</v>
      </c>
      <c r="S95" s="320" t="s">
        <v>353</v>
      </c>
      <c r="T95" s="320" t="s">
        <v>354</v>
      </c>
      <c r="U95" s="320" t="s">
        <v>355</v>
      </c>
      <c r="V95" s="322"/>
    </row>
    <row r="96" spans="1:22">
      <c r="A96" s="323"/>
      <c r="B96" s="324"/>
      <c r="C96" s="320"/>
      <c r="D96" s="321"/>
      <c r="E96" s="321"/>
      <c r="F96" s="320"/>
      <c r="G96" s="321"/>
      <c r="H96" s="321"/>
      <c r="I96" s="321"/>
      <c r="J96" s="320"/>
      <c r="K96" s="321"/>
      <c r="L96" s="320"/>
      <c r="M96" s="321"/>
      <c r="N96" s="321"/>
      <c r="O96" s="321"/>
      <c r="P96" s="320"/>
      <c r="Q96" s="321"/>
      <c r="R96" s="320"/>
      <c r="S96" s="321"/>
      <c r="T96" s="321"/>
      <c r="U96" s="321"/>
      <c r="V96" s="322"/>
    </row>
    <row r="97" spans="1:22">
      <c r="A97" s="323"/>
      <c r="B97" s="324"/>
      <c r="C97" s="320"/>
      <c r="D97" s="321"/>
      <c r="E97" s="321"/>
      <c r="F97" s="320"/>
      <c r="G97" s="321"/>
      <c r="H97" s="321"/>
      <c r="I97" s="321"/>
      <c r="J97" s="320"/>
      <c r="K97" s="321"/>
      <c r="L97" s="320"/>
      <c r="M97" s="321"/>
      <c r="N97" s="321"/>
      <c r="O97" s="321"/>
      <c r="P97" s="320"/>
      <c r="Q97" s="321"/>
      <c r="R97" s="320"/>
      <c r="S97" s="321"/>
      <c r="T97" s="321"/>
      <c r="U97" s="321"/>
      <c r="V97" s="322"/>
    </row>
    <row r="98" spans="1:22">
      <c r="A98" s="323"/>
      <c r="B98" s="324"/>
      <c r="C98" s="320"/>
      <c r="D98" s="321"/>
      <c r="E98" s="321"/>
      <c r="F98" s="320"/>
      <c r="G98" s="321"/>
      <c r="H98" s="321"/>
      <c r="I98" s="321"/>
      <c r="J98" s="320"/>
      <c r="K98" s="321"/>
      <c r="L98" s="320"/>
      <c r="M98" s="321"/>
      <c r="N98" s="321"/>
      <c r="O98" s="321"/>
      <c r="P98" s="320"/>
      <c r="Q98" s="321"/>
      <c r="R98" s="320"/>
      <c r="S98" s="321"/>
      <c r="T98" s="321"/>
      <c r="U98" s="321"/>
      <c r="V98" s="322"/>
    </row>
    <row r="99" spans="1:22">
      <c r="A99" s="323"/>
      <c r="B99" s="324"/>
      <c r="C99" s="320"/>
      <c r="D99" s="321"/>
      <c r="E99" s="321"/>
      <c r="F99" s="320"/>
      <c r="G99" s="321"/>
      <c r="H99" s="321"/>
      <c r="I99" s="321"/>
      <c r="J99" s="320"/>
      <c r="K99" s="321"/>
      <c r="L99" s="320"/>
      <c r="M99" s="321"/>
      <c r="N99" s="321"/>
      <c r="O99" s="321"/>
      <c r="P99" s="320"/>
      <c r="Q99" s="321"/>
      <c r="R99" s="320"/>
      <c r="S99" s="321"/>
      <c r="T99" s="321"/>
      <c r="U99" s="321"/>
      <c r="V99" s="322"/>
    </row>
    <row r="100" spans="1:22">
      <c r="A100" s="323"/>
      <c r="B100" s="324"/>
      <c r="C100" s="320"/>
      <c r="D100" s="321"/>
      <c r="E100" s="321"/>
      <c r="F100" s="320"/>
      <c r="G100" s="321"/>
      <c r="H100" s="321"/>
      <c r="I100" s="321"/>
      <c r="J100" s="320"/>
      <c r="K100" s="321"/>
      <c r="L100" s="320"/>
      <c r="M100" s="321"/>
      <c r="N100" s="321"/>
      <c r="O100" s="321"/>
      <c r="P100" s="320"/>
      <c r="Q100" s="321"/>
      <c r="R100" s="320"/>
      <c r="S100" s="321"/>
      <c r="T100" s="321"/>
      <c r="U100" s="321"/>
      <c r="V100" s="322"/>
    </row>
    <row r="101" spans="1:22">
      <c r="B101" s="6" t="s">
        <v>290</v>
      </c>
      <c r="C101" s="78">
        <v>1001</v>
      </c>
      <c r="D101" s="78">
        <v>1001</v>
      </c>
      <c r="E101" s="78">
        <v>1001</v>
      </c>
      <c r="F101" s="78">
        <v>1001</v>
      </c>
      <c r="G101" s="78">
        <v>1001</v>
      </c>
      <c r="H101" s="78">
        <v>1001</v>
      </c>
      <c r="I101" s="78">
        <v>1001</v>
      </c>
      <c r="J101" s="78">
        <v>1001</v>
      </c>
      <c r="K101" s="78">
        <v>1001</v>
      </c>
      <c r="L101" s="78">
        <v>1001</v>
      </c>
      <c r="M101" s="78">
        <v>1001</v>
      </c>
      <c r="N101" s="78">
        <v>1001</v>
      </c>
      <c r="O101" s="78">
        <v>1001</v>
      </c>
      <c r="P101" s="78">
        <v>1001</v>
      </c>
      <c r="Q101" s="78">
        <v>1001</v>
      </c>
      <c r="R101" s="78">
        <v>1001</v>
      </c>
      <c r="S101" s="78">
        <v>1001</v>
      </c>
      <c r="T101" s="78">
        <v>1001</v>
      </c>
      <c r="U101" s="78">
        <v>1001</v>
      </c>
    </row>
    <row r="103" spans="1:22">
      <c r="B103" s="74" t="s">
        <v>261</v>
      </c>
      <c r="C103" s="74">
        <v>1</v>
      </c>
      <c r="D103" s="74">
        <f>C103+1</f>
        <v>2</v>
      </c>
      <c r="E103" s="74">
        <f t="shared" ref="E103:N103" si="9">D103+1</f>
        <v>3</v>
      </c>
      <c r="F103" s="74">
        <f t="shared" si="9"/>
        <v>4</v>
      </c>
      <c r="G103" s="74">
        <f t="shared" si="9"/>
        <v>5</v>
      </c>
      <c r="H103" s="74">
        <f t="shared" si="9"/>
        <v>6</v>
      </c>
      <c r="I103" s="74">
        <f t="shared" si="9"/>
        <v>7</v>
      </c>
      <c r="J103" s="74">
        <f t="shared" si="9"/>
        <v>8</v>
      </c>
      <c r="K103" s="74">
        <f t="shared" si="9"/>
        <v>9</v>
      </c>
      <c r="L103" s="74">
        <f t="shared" si="9"/>
        <v>10</v>
      </c>
      <c r="M103" s="74">
        <f t="shared" si="9"/>
        <v>11</v>
      </c>
      <c r="N103" s="74">
        <f t="shared" si="9"/>
        <v>12</v>
      </c>
    </row>
    <row r="104" spans="1:22">
      <c r="A104" s="323">
        <v>7</v>
      </c>
      <c r="B104" s="325" t="s">
        <v>356</v>
      </c>
      <c r="C104" s="321" t="s">
        <v>357</v>
      </c>
      <c r="D104" s="320" t="s">
        <v>358</v>
      </c>
      <c r="E104" s="320" t="s">
        <v>359</v>
      </c>
      <c r="F104" s="320" t="s">
        <v>360</v>
      </c>
      <c r="G104" s="320" t="s">
        <v>361</v>
      </c>
      <c r="H104" s="320" t="s">
        <v>362</v>
      </c>
      <c r="I104" s="320" t="s">
        <v>363</v>
      </c>
      <c r="J104" s="320" t="s">
        <v>364</v>
      </c>
      <c r="K104" s="320" t="s">
        <v>365</v>
      </c>
      <c r="L104" s="320" t="s">
        <v>366</v>
      </c>
      <c r="M104" s="320" t="s">
        <v>367</v>
      </c>
      <c r="N104" s="320" t="s">
        <v>368</v>
      </c>
      <c r="O104" s="322"/>
    </row>
    <row r="105" spans="1:22">
      <c r="A105" s="323"/>
      <c r="B105" s="324"/>
      <c r="C105" s="321"/>
      <c r="D105" s="321"/>
      <c r="E105" s="321"/>
      <c r="F105" s="320"/>
      <c r="G105" s="321"/>
      <c r="H105" s="321"/>
      <c r="I105" s="321"/>
      <c r="J105" s="320"/>
      <c r="K105" s="321"/>
      <c r="L105" s="320"/>
      <c r="M105" s="321"/>
      <c r="N105" s="321"/>
      <c r="O105" s="322"/>
    </row>
    <row r="106" spans="1:22">
      <c r="A106" s="323"/>
      <c r="B106" s="324"/>
      <c r="C106" s="321"/>
      <c r="D106" s="321"/>
      <c r="E106" s="321"/>
      <c r="F106" s="320"/>
      <c r="G106" s="321"/>
      <c r="H106" s="321"/>
      <c r="I106" s="321"/>
      <c r="J106" s="320"/>
      <c r="K106" s="321"/>
      <c r="L106" s="320"/>
      <c r="M106" s="321"/>
      <c r="N106" s="321"/>
      <c r="O106" s="322"/>
    </row>
    <row r="107" spans="1:22">
      <c r="A107" s="323"/>
      <c r="B107" s="324"/>
      <c r="C107" s="321"/>
      <c r="D107" s="321"/>
      <c r="E107" s="321"/>
      <c r="F107" s="320"/>
      <c r="G107" s="321"/>
      <c r="H107" s="321"/>
      <c r="I107" s="321"/>
      <c r="J107" s="320"/>
      <c r="K107" s="321"/>
      <c r="L107" s="320"/>
      <c r="M107" s="321"/>
      <c r="N107" s="321"/>
      <c r="O107" s="322"/>
    </row>
    <row r="108" spans="1:22">
      <c r="A108" s="323"/>
      <c r="B108" s="324"/>
      <c r="C108" s="321"/>
      <c r="D108" s="321"/>
      <c r="E108" s="321"/>
      <c r="F108" s="320"/>
      <c r="G108" s="321"/>
      <c r="H108" s="321"/>
      <c r="I108" s="321"/>
      <c r="J108" s="320"/>
      <c r="K108" s="321"/>
      <c r="L108" s="320"/>
      <c r="M108" s="321"/>
      <c r="N108" s="321"/>
      <c r="O108" s="322"/>
    </row>
    <row r="109" spans="1:22">
      <c r="A109" s="323"/>
      <c r="B109" s="324"/>
      <c r="C109" s="321"/>
      <c r="D109" s="321"/>
      <c r="E109" s="321"/>
      <c r="F109" s="320"/>
      <c r="G109" s="321"/>
      <c r="H109" s="321"/>
      <c r="I109" s="321"/>
      <c r="J109" s="320"/>
      <c r="K109" s="321"/>
      <c r="L109" s="320"/>
      <c r="M109" s="321"/>
      <c r="N109" s="321"/>
      <c r="O109" s="322"/>
    </row>
    <row r="110" spans="1:22">
      <c r="B110" s="6" t="s">
        <v>290</v>
      </c>
      <c r="C110" s="78">
        <v>1001</v>
      </c>
      <c r="D110" s="78">
        <v>1001</v>
      </c>
      <c r="E110" s="78">
        <v>1001</v>
      </c>
      <c r="F110" s="78">
        <v>1001</v>
      </c>
      <c r="G110" s="78">
        <v>1001</v>
      </c>
      <c r="H110" s="78">
        <v>1001</v>
      </c>
      <c r="I110" s="78">
        <v>1001</v>
      </c>
      <c r="J110" s="78">
        <v>1001</v>
      </c>
      <c r="K110" s="78">
        <v>1001</v>
      </c>
      <c r="L110" s="78">
        <v>1001</v>
      </c>
      <c r="M110" s="78">
        <v>1001</v>
      </c>
      <c r="N110" s="78">
        <v>1001</v>
      </c>
    </row>
    <row r="112" spans="1:22">
      <c r="B112" s="74" t="s">
        <v>261</v>
      </c>
      <c r="C112" s="74">
        <v>1</v>
      </c>
      <c r="D112" s="74">
        <f>C112+1</f>
        <v>2</v>
      </c>
      <c r="E112" s="74">
        <f t="shared" ref="E112:G112" si="10">D112+1</f>
        <v>3</v>
      </c>
      <c r="F112" s="74">
        <f t="shared" si="10"/>
        <v>4</v>
      </c>
      <c r="G112" s="74">
        <f t="shared" si="10"/>
        <v>5</v>
      </c>
      <c r="M112" s="52"/>
      <c r="N112" s="52"/>
    </row>
    <row r="113" spans="1:19">
      <c r="A113" s="323">
        <v>8</v>
      </c>
      <c r="B113" s="324" t="s">
        <v>246</v>
      </c>
      <c r="C113" s="320" t="s">
        <v>369</v>
      </c>
      <c r="D113" s="320" t="s">
        <v>370</v>
      </c>
      <c r="E113" s="320" t="s">
        <v>371</v>
      </c>
      <c r="F113" s="320" t="s">
        <v>372</v>
      </c>
      <c r="G113" s="320" t="s">
        <v>373</v>
      </c>
      <c r="H113" s="322"/>
    </row>
    <row r="114" spans="1:19">
      <c r="A114" s="323"/>
      <c r="B114" s="324"/>
      <c r="C114" s="320"/>
      <c r="D114" s="321"/>
      <c r="E114" s="321"/>
      <c r="F114" s="321"/>
      <c r="G114" s="320"/>
      <c r="H114" s="322"/>
    </row>
    <row r="115" spans="1:19">
      <c r="A115" s="323"/>
      <c r="B115" s="324"/>
      <c r="C115" s="320"/>
      <c r="D115" s="321"/>
      <c r="E115" s="321"/>
      <c r="F115" s="321"/>
      <c r="G115" s="320"/>
      <c r="H115" s="322"/>
    </row>
    <row r="116" spans="1:19">
      <c r="A116" s="323"/>
      <c r="B116" s="324"/>
      <c r="C116" s="320"/>
      <c r="D116" s="321"/>
      <c r="E116" s="321"/>
      <c r="F116" s="321"/>
      <c r="G116" s="320"/>
      <c r="H116" s="322"/>
    </row>
    <row r="117" spans="1:19">
      <c r="A117" s="323"/>
      <c r="B117" s="324"/>
      <c r="C117" s="320"/>
      <c r="D117" s="321"/>
      <c r="E117" s="321"/>
      <c r="F117" s="321"/>
      <c r="G117" s="320"/>
      <c r="H117" s="322"/>
    </row>
    <row r="118" spans="1:19">
      <c r="A118" s="323"/>
      <c r="B118" s="324"/>
      <c r="C118" s="320"/>
      <c r="D118" s="321"/>
      <c r="E118" s="321"/>
      <c r="F118" s="321"/>
      <c r="G118" s="320"/>
      <c r="H118" s="322"/>
    </row>
    <row r="119" spans="1:19">
      <c r="B119" s="6" t="s">
        <v>302</v>
      </c>
      <c r="C119" s="78">
        <v>1001</v>
      </c>
      <c r="D119" s="78">
        <v>1001</v>
      </c>
      <c r="E119" s="78">
        <v>1001</v>
      </c>
      <c r="F119" s="78">
        <v>1001</v>
      </c>
      <c r="G119" s="78">
        <v>1001</v>
      </c>
    </row>
    <row r="121" spans="1:19">
      <c r="B121" s="74" t="s">
        <v>261</v>
      </c>
      <c r="C121" s="74">
        <v>1</v>
      </c>
      <c r="D121" s="74">
        <f>C121+1</f>
        <v>2</v>
      </c>
      <c r="E121" s="74">
        <f t="shared" ref="E121:R121" si="11">D121+1</f>
        <v>3</v>
      </c>
      <c r="F121" s="74">
        <f t="shared" si="11"/>
        <v>4</v>
      </c>
      <c r="G121" s="74">
        <f t="shared" si="11"/>
        <v>5</v>
      </c>
      <c r="H121" s="74">
        <f t="shared" si="11"/>
        <v>6</v>
      </c>
      <c r="I121" s="74">
        <f t="shared" si="11"/>
        <v>7</v>
      </c>
      <c r="J121" s="74">
        <f t="shared" si="11"/>
        <v>8</v>
      </c>
      <c r="K121" s="74">
        <f t="shared" si="11"/>
        <v>9</v>
      </c>
      <c r="L121" s="74">
        <f t="shared" si="11"/>
        <v>10</v>
      </c>
      <c r="M121" s="74">
        <f t="shared" si="11"/>
        <v>11</v>
      </c>
      <c r="N121" s="74">
        <f t="shared" si="11"/>
        <v>12</v>
      </c>
      <c r="O121" s="74">
        <f t="shared" si="11"/>
        <v>13</v>
      </c>
      <c r="P121" s="74">
        <f t="shared" si="11"/>
        <v>14</v>
      </c>
      <c r="Q121" s="74">
        <f t="shared" si="11"/>
        <v>15</v>
      </c>
      <c r="R121" s="74">
        <f t="shared" si="11"/>
        <v>16</v>
      </c>
    </row>
    <row r="122" spans="1:19">
      <c r="A122" s="323">
        <v>9</v>
      </c>
      <c r="B122" s="324" t="s">
        <v>374</v>
      </c>
      <c r="C122" s="320" t="s">
        <v>375</v>
      </c>
      <c r="D122" s="320" t="s">
        <v>376</v>
      </c>
      <c r="E122" s="320" t="s">
        <v>377</v>
      </c>
      <c r="F122" s="320" t="s">
        <v>378</v>
      </c>
      <c r="G122" s="320" t="s">
        <v>379</v>
      </c>
      <c r="H122" s="320" t="s">
        <v>380</v>
      </c>
      <c r="I122" s="320" t="s">
        <v>381</v>
      </c>
      <c r="J122" s="320" t="s">
        <v>382</v>
      </c>
      <c r="K122" s="320" t="s">
        <v>383</v>
      </c>
      <c r="L122" s="320" t="s">
        <v>384</v>
      </c>
      <c r="M122" s="320" t="s">
        <v>334</v>
      </c>
      <c r="N122" s="320" t="s">
        <v>385</v>
      </c>
      <c r="O122" s="320" t="s">
        <v>386</v>
      </c>
      <c r="P122" s="320" t="s">
        <v>387</v>
      </c>
      <c r="Q122" s="320" t="s">
        <v>388</v>
      </c>
      <c r="R122" s="320" t="s">
        <v>389</v>
      </c>
      <c r="S122" s="322"/>
    </row>
    <row r="123" spans="1:19">
      <c r="A123" s="323"/>
      <c r="B123" s="324"/>
      <c r="C123" s="320"/>
      <c r="D123" s="321"/>
      <c r="E123" s="321"/>
      <c r="F123" s="320"/>
      <c r="G123" s="321"/>
      <c r="H123" s="321"/>
      <c r="I123" s="321"/>
      <c r="J123" s="320"/>
      <c r="K123" s="321"/>
      <c r="L123" s="320"/>
      <c r="M123" s="321"/>
      <c r="N123" s="321"/>
      <c r="O123" s="321"/>
      <c r="P123" s="320"/>
      <c r="Q123" s="321"/>
      <c r="R123" s="320"/>
      <c r="S123" s="322"/>
    </row>
    <row r="124" spans="1:19">
      <c r="A124" s="323"/>
      <c r="B124" s="324"/>
      <c r="C124" s="320"/>
      <c r="D124" s="321"/>
      <c r="E124" s="321"/>
      <c r="F124" s="320"/>
      <c r="G124" s="321"/>
      <c r="H124" s="321"/>
      <c r="I124" s="321"/>
      <c r="J124" s="320"/>
      <c r="K124" s="321"/>
      <c r="L124" s="320"/>
      <c r="M124" s="321"/>
      <c r="N124" s="321"/>
      <c r="O124" s="321"/>
      <c r="P124" s="320"/>
      <c r="Q124" s="321"/>
      <c r="R124" s="320"/>
      <c r="S124" s="322"/>
    </row>
    <row r="125" spans="1:19">
      <c r="A125" s="323"/>
      <c r="B125" s="324"/>
      <c r="C125" s="320"/>
      <c r="D125" s="321"/>
      <c r="E125" s="321"/>
      <c r="F125" s="320"/>
      <c r="G125" s="321"/>
      <c r="H125" s="321"/>
      <c r="I125" s="321"/>
      <c r="J125" s="320"/>
      <c r="K125" s="321"/>
      <c r="L125" s="320"/>
      <c r="M125" s="321"/>
      <c r="N125" s="321"/>
      <c r="O125" s="321"/>
      <c r="P125" s="320"/>
      <c r="Q125" s="321"/>
      <c r="R125" s="320"/>
      <c r="S125" s="322"/>
    </row>
    <row r="126" spans="1:19">
      <c r="A126" s="323"/>
      <c r="B126" s="324"/>
      <c r="C126" s="320"/>
      <c r="D126" s="321"/>
      <c r="E126" s="321"/>
      <c r="F126" s="320"/>
      <c r="G126" s="321"/>
      <c r="H126" s="321"/>
      <c r="I126" s="321"/>
      <c r="J126" s="320"/>
      <c r="K126" s="321"/>
      <c r="L126" s="320"/>
      <c r="M126" s="321"/>
      <c r="N126" s="321"/>
      <c r="O126" s="321"/>
      <c r="P126" s="320"/>
      <c r="Q126" s="321"/>
      <c r="R126" s="320"/>
      <c r="S126" s="322"/>
    </row>
    <row r="127" spans="1:19">
      <c r="A127" s="323"/>
      <c r="B127" s="324"/>
      <c r="C127" s="320"/>
      <c r="D127" s="321"/>
      <c r="E127" s="321"/>
      <c r="F127" s="320"/>
      <c r="G127" s="321"/>
      <c r="H127" s="321"/>
      <c r="I127" s="321"/>
      <c r="J127" s="320"/>
      <c r="K127" s="321"/>
      <c r="L127" s="320"/>
      <c r="M127" s="321"/>
      <c r="N127" s="321"/>
      <c r="O127" s="321"/>
      <c r="P127" s="320"/>
      <c r="Q127" s="321"/>
      <c r="R127" s="320"/>
      <c r="S127" s="322"/>
    </row>
    <row r="128" spans="1:19">
      <c r="B128" s="6" t="s">
        <v>290</v>
      </c>
      <c r="C128" s="78">
        <v>1001</v>
      </c>
      <c r="D128" s="78">
        <v>1001</v>
      </c>
      <c r="E128" s="78">
        <v>1001</v>
      </c>
      <c r="F128" s="78">
        <v>1001</v>
      </c>
      <c r="G128" s="78">
        <v>1001</v>
      </c>
      <c r="H128" s="78">
        <v>1001</v>
      </c>
      <c r="I128" s="78">
        <v>1001</v>
      </c>
      <c r="J128" s="78">
        <v>1001</v>
      </c>
      <c r="K128" s="78">
        <v>1001</v>
      </c>
      <c r="L128" s="78">
        <v>1001</v>
      </c>
      <c r="M128" s="78">
        <v>1001</v>
      </c>
      <c r="N128" s="78">
        <v>1001</v>
      </c>
      <c r="O128" s="78">
        <v>1001</v>
      </c>
      <c r="P128" s="78">
        <v>1001</v>
      </c>
      <c r="Q128" s="78">
        <v>1001</v>
      </c>
      <c r="R128" s="78">
        <v>1001</v>
      </c>
    </row>
    <row r="141" spans="5:5">
      <c r="E141" s="294"/>
    </row>
    <row r="142" spans="5:5">
      <c r="E142" s="294"/>
    </row>
    <row r="162" spans="8:10">
      <c r="H162" s="74">
        <f>R121+1</f>
        <v>17</v>
      </c>
      <c r="I162" s="74">
        <f>H162+1</f>
        <v>18</v>
      </c>
      <c r="J162" s="74">
        <f>I162+1</f>
        <v>19</v>
      </c>
    </row>
    <row r="163" spans="8:10">
      <c r="H163" s="320"/>
      <c r="I163" s="320"/>
      <c r="J163" s="320"/>
    </row>
    <row r="164" spans="8:10">
      <c r="H164" s="321"/>
      <c r="I164" s="321"/>
      <c r="J164" s="321"/>
    </row>
    <row r="165" spans="8:10">
      <c r="H165" s="321"/>
      <c r="I165" s="321"/>
      <c r="J165" s="321"/>
    </row>
    <row r="166" spans="8:10">
      <c r="H166" s="321"/>
      <c r="I166" s="321"/>
      <c r="J166" s="321"/>
    </row>
    <row r="167" spans="8:10">
      <c r="H167" s="321"/>
      <c r="I167" s="321"/>
      <c r="J167" s="321"/>
    </row>
    <row r="168" spans="8:10">
      <c r="H168" s="321"/>
      <c r="I168" s="321"/>
      <c r="J168" s="321"/>
    </row>
    <row r="169" spans="8:10">
      <c r="H169" s="78">
        <v>1001</v>
      </c>
      <c r="I169" s="78">
        <v>1001</v>
      </c>
      <c r="J169" s="78">
        <v>1001</v>
      </c>
    </row>
  </sheetData>
  <mergeCells count="142">
    <mergeCell ref="A18:F20"/>
    <mergeCell ref="B48:B53"/>
    <mergeCell ref="C48:C53"/>
    <mergeCell ref="D48:D53"/>
    <mergeCell ref="E48:E53"/>
    <mergeCell ref="F48:F53"/>
    <mergeCell ref="A57:A62"/>
    <mergeCell ref="B57:B62"/>
    <mergeCell ref="C57:C62"/>
    <mergeCell ref="D57:D62"/>
    <mergeCell ref="E57:E62"/>
    <mergeCell ref="F57:F62"/>
    <mergeCell ref="A48:A53"/>
    <mergeCell ref="O48:O53"/>
    <mergeCell ref="K57:K62"/>
    <mergeCell ref="L57:L62"/>
    <mergeCell ref="M57:M62"/>
    <mergeCell ref="G57:G62"/>
    <mergeCell ref="H57:H62"/>
    <mergeCell ref="I57:I62"/>
    <mergeCell ref="J57:J62"/>
    <mergeCell ref="N57:N62"/>
    <mergeCell ref="K48:K53"/>
    <mergeCell ref="L48:L53"/>
    <mergeCell ref="M48:M53"/>
    <mergeCell ref="J48:J53"/>
    <mergeCell ref="N48:N53"/>
    <mergeCell ref="G48:G53"/>
    <mergeCell ref="H48:H53"/>
    <mergeCell ref="I48:I53"/>
    <mergeCell ref="N75:N80"/>
    <mergeCell ref="A85:A90"/>
    <mergeCell ref="B85:B90"/>
    <mergeCell ref="C85:C90"/>
    <mergeCell ref="D85:D90"/>
    <mergeCell ref="E85:E90"/>
    <mergeCell ref="P66:P71"/>
    <mergeCell ref="A75:A80"/>
    <mergeCell ref="B75:B80"/>
    <mergeCell ref="C75:C80"/>
    <mergeCell ref="D75:D80"/>
    <mergeCell ref="E75:E80"/>
    <mergeCell ref="F75:F80"/>
    <mergeCell ref="G75:G80"/>
    <mergeCell ref="H75:H80"/>
    <mergeCell ref="I75:I80"/>
    <mergeCell ref="J66:J71"/>
    <mergeCell ref="K66:K71"/>
    <mergeCell ref="L66:L71"/>
    <mergeCell ref="M66:M71"/>
    <mergeCell ref="N66:N71"/>
    <mergeCell ref="O66:O71"/>
    <mergeCell ref="A66:A71"/>
    <mergeCell ref="I66:I71"/>
    <mergeCell ref="M85:M90"/>
    <mergeCell ref="N85:N90"/>
    <mergeCell ref="O85:O90"/>
    <mergeCell ref="P85:P90"/>
    <mergeCell ref="A95:A100"/>
    <mergeCell ref="B95:B100"/>
    <mergeCell ref="C95:C100"/>
    <mergeCell ref="D95:D100"/>
    <mergeCell ref="E95:E100"/>
    <mergeCell ref="F85:F90"/>
    <mergeCell ref="G85:G90"/>
    <mergeCell ref="H85:H90"/>
    <mergeCell ref="I85:I90"/>
    <mergeCell ref="J85:J90"/>
    <mergeCell ref="K85:K90"/>
    <mergeCell ref="B66:B71"/>
    <mergeCell ref="C66:C71"/>
    <mergeCell ref="D66:D71"/>
    <mergeCell ref="E66:E71"/>
    <mergeCell ref="F66:F71"/>
    <mergeCell ref="G66:G71"/>
    <mergeCell ref="H66:H71"/>
    <mergeCell ref="K104:K109"/>
    <mergeCell ref="L104:L109"/>
    <mergeCell ref="L85:L90"/>
    <mergeCell ref="J75:J80"/>
    <mergeCell ref="R95:R100"/>
    <mergeCell ref="S95:S100"/>
    <mergeCell ref="T95:T100"/>
    <mergeCell ref="U95:U100"/>
    <mergeCell ref="A104:A109"/>
    <mergeCell ref="B104:B109"/>
    <mergeCell ref="C104:C109"/>
    <mergeCell ref="D104:D109"/>
    <mergeCell ref="E104:E109"/>
    <mergeCell ref="F104:F109"/>
    <mergeCell ref="L95:L100"/>
    <mergeCell ref="M95:M100"/>
    <mergeCell ref="N95:N100"/>
    <mergeCell ref="O95:O100"/>
    <mergeCell ref="P95:P100"/>
    <mergeCell ref="Q95:Q100"/>
    <mergeCell ref="F95:F100"/>
    <mergeCell ref="G95:G100"/>
    <mergeCell ref="H95:H100"/>
    <mergeCell ref="I95:I100"/>
    <mergeCell ref="J95:J100"/>
    <mergeCell ref="K95:K100"/>
    <mergeCell ref="A122:A127"/>
    <mergeCell ref="B122:B127"/>
    <mergeCell ref="C122:C127"/>
    <mergeCell ref="D122:D127"/>
    <mergeCell ref="E122:E127"/>
    <mergeCell ref="F122:F127"/>
    <mergeCell ref="F113:F118"/>
    <mergeCell ref="G113:G118"/>
    <mergeCell ref="H113:H118"/>
    <mergeCell ref="G122:G127"/>
    <mergeCell ref="H122:H127"/>
    <mergeCell ref="A113:A118"/>
    <mergeCell ref="B113:B118"/>
    <mergeCell ref="C113:C118"/>
    <mergeCell ref="D113:D118"/>
    <mergeCell ref="E113:E118"/>
    <mergeCell ref="J163:J168"/>
    <mergeCell ref="V95:V100"/>
    <mergeCell ref="S122:S127"/>
    <mergeCell ref="B43:N45"/>
    <mergeCell ref="O122:O127"/>
    <mergeCell ref="P122:P127"/>
    <mergeCell ref="Q122:Q127"/>
    <mergeCell ref="R122:R127"/>
    <mergeCell ref="H163:H168"/>
    <mergeCell ref="I163:I168"/>
    <mergeCell ref="I122:I127"/>
    <mergeCell ref="J122:J127"/>
    <mergeCell ref="K122:K127"/>
    <mergeCell ref="L122:L127"/>
    <mergeCell ref="M122:M127"/>
    <mergeCell ref="N122:N127"/>
    <mergeCell ref="E141:E142"/>
    <mergeCell ref="M104:M109"/>
    <mergeCell ref="N104:N109"/>
    <mergeCell ref="O104:O109"/>
    <mergeCell ref="G104:G109"/>
    <mergeCell ref="H104:H109"/>
    <mergeCell ref="I104:I109"/>
    <mergeCell ref="J104:J10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57EBB-DDBD-49CA-8550-91F88CA34175}">
  <dimension ref="A1:C1"/>
  <sheetViews>
    <sheetView workbookViewId="0">
      <selection activeCell="D13" sqref="D13"/>
    </sheetView>
  </sheetViews>
  <sheetFormatPr defaultRowHeight="15"/>
  <cols>
    <col min="2" max="2" width="17.42578125" customWidth="1"/>
    <col min="3" max="3" width="19.7109375" customWidth="1"/>
  </cols>
  <sheetData>
    <row r="1" spans="1:3">
      <c r="A1" t="s">
        <v>24</v>
      </c>
      <c r="B1" t="s">
        <v>390</v>
      </c>
      <c r="C1" t="s">
        <v>391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907E5-1837-4F6E-B936-C77A81CAC52A}">
  <dimension ref="A1:I214"/>
  <sheetViews>
    <sheetView topLeftCell="A9" workbookViewId="0">
      <selection activeCell="D18" sqref="D18"/>
    </sheetView>
  </sheetViews>
  <sheetFormatPr defaultRowHeight="15"/>
  <cols>
    <col min="1" max="1" width="9.140625" style="52"/>
    <col min="2" max="2" width="17.28515625" customWidth="1"/>
    <col min="3" max="3" width="24.5703125" customWidth="1"/>
    <col min="4" max="4" width="54.140625" customWidth="1"/>
    <col min="5" max="5" width="22.85546875" customWidth="1"/>
    <col min="6" max="6" width="22.7109375" customWidth="1"/>
    <col min="7" max="8" width="16.42578125" customWidth="1"/>
    <col min="9" max="9" width="33.140625" customWidth="1"/>
  </cols>
  <sheetData>
    <row r="1" spans="1:9" ht="28.5" customHeight="1" thickBot="1">
      <c r="A1" s="7" t="s">
        <v>24</v>
      </c>
      <c r="B1" s="7" t="s">
        <v>25</v>
      </c>
      <c r="C1" s="7" t="s">
        <v>26</v>
      </c>
      <c r="D1" s="7" t="s">
        <v>27</v>
      </c>
      <c r="E1" s="8" t="s">
        <v>28</v>
      </c>
      <c r="F1" s="9" t="s">
        <v>29</v>
      </c>
      <c r="G1" s="7" t="s">
        <v>30</v>
      </c>
      <c r="H1" s="7" t="s">
        <v>31</v>
      </c>
      <c r="I1" s="7" t="s">
        <v>32</v>
      </c>
    </row>
    <row r="2" spans="1:9">
      <c r="A2" s="42">
        <v>1</v>
      </c>
      <c r="B2" s="267" t="s">
        <v>33</v>
      </c>
      <c r="C2" s="25" t="s">
        <v>34</v>
      </c>
      <c r="D2" s="25"/>
      <c r="E2" s="25" t="s">
        <v>35</v>
      </c>
      <c r="F2" s="25" t="s">
        <v>35</v>
      </c>
      <c r="G2" s="25"/>
      <c r="H2" s="33"/>
      <c r="I2" s="26"/>
    </row>
    <row r="3" spans="1:9">
      <c r="A3" s="43">
        <f>A2+1</f>
        <v>2</v>
      </c>
      <c r="B3" s="268"/>
      <c r="C3" s="27" t="s">
        <v>36</v>
      </c>
      <c r="D3" s="27"/>
      <c r="E3" s="27" t="s">
        <v>35</v>
      </c>
      <c r="F3" s="27" t="s">
        <v>35</v>
      </c>
      <c r="G3" s="27"/>
      <c r="H3" s="34"/>
      <c r="I3" s="28"/>
    </row>
    <row r="4" spans="1:9">
      <c r="A4" s="43">
        <f t="shared" ref="A4:A67" si="0">A3+1</f>
        <v>3</v>
      </c>
      <c r="B4" s="268"/>
      <c r="C4" s="27" t="s">
        <v>37</v>
      </c>
      <c r="D4" s="27"/>
      <c r="E4" s="38" t="s">
        <v>24</v>
      </c>
      <c r="F4" s="27" t="s">
        <v>35</v>
      </c>
      <c r="G4" s="27"/>
      <c r="H4" s="34"/>
      <c r="I4" s="28"/>
    </row>
    <row r="5" spans="1:9">
      <c r="A5" s="43">
        <f t="shared" si="0"/>
        <v>4</v>
      </c>
      <c r="B5" s="268"/>
      <c r="C5" s="27" t="s">
        <v>38</v>
      </c>
      <c r="D5" s="27"/>
      <c r="E5" s="38" t="s">
        <v>24</v>
      </c>
      <c r="F5" s="27" t="s">
        <v>35</v>
      </c>
      <c r="G5" s="27"/>
      <c r="H5" s="34"/>
      <c r="I5" s="28"/>
    </row>
    <row r="6" spans="1:9">
      <c r="A6" s="43">
        <f t="shared" si="0"/>
        <v>5</v>
      </c>
      <c r="B6" s="268"/>
      <c r="C6" s="27" t="s">
        <v>39</v>
      </c>
      <c r="D6" s="27"/>
      <c r="E6" s="27" t="s">
        <v>35</v>
      </c>
      <c r="F6" s="27" t="s">
        <v>35</v>
      </c>
      <c r="G6" s="27"/>
      <c r="H6" s="34"/>
      <c r="I6" s="28"/>
    </row>
    <row r="7" spans="1:9">
      <c r="A7" s="43">
        <f t="shared" si="0"/>
        <v>6</v>
      </c>
      <c r="B7" s="268"/>
      <c r="C7" s="27" t="s">
        <v>40</v>
      </c>
      <c r="D7" s="27"/>
      <c r="E7" s="38" t="s">
        <v>24</v>
      </c>
      <c r="F7" s="27" t="s">
        <v>35</v>
      </c>
      <c r="G7" s="27"/>
      <c r="H7" s="34"/>
      <c r="I7" s="28"/>
    </row>
    <row r="8" spans="1:9">
      <c r="A8" s="43">
        <f t="shared" si="0"/>
        <v>7</v>
      </c>
      <c r="B8" s="268"/>
      <c r="C8" s="27" t="s">
        <v>41</v>
      </c>
      <c r="D8" s="27"/>
      <c r="E8" s="38" t="s">
        <v>24</v>
      </c>
      <c r="F8" s="27" t="s">
        <v>35</v>
      </c>
      <c r="G8" s="27"/>
      <c r="H8" s="34"/>
      <c r="I8" s="28"/>
    </row>
    <row r="9" spans="1:9">
      <c r="A9" s="43">
        <f t="shared" si="0"/>
        <v>8</v>
      </c>
      <c r="B9" s="268"/>
      <c r="C9" s="27" t="s">
        <v>42</v>
      </c>
      <c r="D9" s="27"/>
      <c r="E9" s="38" t="s">
        <v>24</v>
      </c>
      <c r="F9" s="27" t="s">
        <v>35</v>
      </c>
      <c r="G9" s="27"/>
      <c r="H9" s="34"/>
      <c r="I9" s="28"/>
    </row>
    <row r="10" spans="1:9">
      <c r="A10" s="44">
        <f t="shared" si="0"/>
        <v>9</v>
      </c>
      <c r="B10" s="268"/>
      <c r="C10" s="31" t="s">
        <v>43</v>
      </c>
      <c r="D10" s="37" t="s">
        <v>44</v>
      </c>
      <c r="E10" s="31" t="s">
        <v>35</v>
      </c>
      <c r="F10" s="31" t="s">
        <v>35</v>
      </c>
      <c r="G10" s="31"/>
      <c r="H10" s="35"/>
      <c r="I10" s="32"/>
    </row>
    <row r="11" spans="1:9">
      <c r="A11" s="44">
        <f t="shared" si="0"/>
        <v>10</v>
      </c>
      <c r="B11" s="268"/>
      <c r="C11" s="31"/>
      <c r="D11" s="31" t="s">
        <v>45</v>
      </c>
      <c r="E11" s="39" t="s">
        <v>24</v>
      </c>
      <c r="F11" s="31" t="s">
        <v>35</v>
      </c>
      <c r="G11" s="31"/>
      <c r="H11" s="35"/>
      <c r="I11" s="32"/>
    </row>
    <row r="12" spans="1:9">
      <c r="A12" s="44">
        <f t="shared" si="0"/>
        <v>11</v>
      </c>
      <c r="B12" s="268"/>
      <c r="C12" s="31"/>
      <c r="D12" s="31" t="s">
        <v>46</v>
      </c>
      <c r="E12" s="39" t="s">
        <v>24</v>
      </c>
      <c r="F12" s="31" t="s">
        <v>35</v>
      </c>
      <c r="G12" s="31"/>
      <c r="H12" s="35"/>
      <c r="I12" s="32"/>
    </row>
    <row r="13" spans="1:9">
      <c r="A13" s="44">
        <f t="shared" si="0"/>
        <v>12</v>
      </c>
      <c r="B13" s="268"/>
      <c r="C13" s="31"/>
      <c r="D13" s="31" t="s">
        <v>47</v>
      </c>
      <c r="E13" s="39" t="s">
        <v>24</v>
      </c>
      <c r="F13" s="31" t="s">
        <v>35</v>
      </c>
      <c r="G13" s="31"/>
      <c r="H13" s="35"/>
      <c r="I13" s="32"/>
    </row>
    <row r="14" spans="1:9">
      <c r="A14" s="44">
        <f t="shared" si="0"/>
        <v>13</v>
      </c>
      <c r="B14" s="268"/>
      <c r="C14" s="31" t="s">
        <v>48</v>
      </c>
      <c r="D14" s="27" t="s">
        <v>49</v>
      </c>
      <c r="E14" s="31" t="s">
        <v>35</v>
      </c>
      <c r="F14" s="31" t="s">
        <v>35</v>
      </c>
      <c r="G14" s="31"/>
      <c r="H14" s="35"/>
      <c r="I14" s="32"/>
    </row>
    <row r="15" spans="1:9">
      <c r="A15" s="44">
        <f t="shared" si="0"/>
        <v>14</v>
      </c>
      <c r="B15" s="268"/>
      <c r="C15" s="31"/>
      <c r="D15" s="27"/>
      <c r="E15" s="31"/>
      <c r="F15" s="31" t="s">
        <v>35</v>
      </c>
      <c r="G15" s="31"/>
      <c r="H15" s="35"/>
      <c r="I15" s="32"/>
    </row>
    <row r="16" spans="1:9">
      <c r="A16" s="44">
        <f t="shared" si="0"/>
        <v>15</v>
      </c>
      <c r="B16" s="268"/>
      <c r="C16" s="31"/>
      <c r="D16" s="27"/>
      <c r="E16" s="31"/>
      <c r="F16" s="31" t="s">
        <v>35</v>
      </c>
      <c r="G16" s="31"/>
      <c r="H16" s="35"/>
      <c r="I16" s="32"/>
    </row>
    <row r="17" spans="1:9" ht="15.75" thickBot="1">
      <c r="A17" s="45">
        <f t="shared" si="0"/>
        <v>16</v>
      </c>
      <c r="B17" s="269"/>
      <c r="C17" s="29"/>
      <c r="D17" s="29"/>
      <c r="E17" s="29"/>
      <c r="F17" s="29" t="s">
        <v>35</v>
      </c>
      <c r="G17" s="29"/>
      <c r="H17" s="36"/>
      <c r="I17" s="30"/>
    </row>
    <row r="18" spans="1:9" ht="60">
      <c r="A18" s="46">
        <f t="shared" si="0"/>
        <v>17</v>
      </c>
      <c r="B18" s="270" t="s">
        <v>2</v>
      </c>
      <c r="C18" s="21" t="s">
        <v>50</v>
      </c>
      <c r="D18" s="53" t="s">
        <v>392</v>
      </c>
      <c r="E18" s="21" t="s">
        <v>35</v>
      </c>
      <c r="F18" s="21" t="s">
        <v>35</v>
      </c>
      <c r="G18" s="21"/>
      <c r="H18" s="22"/>
      <c r="I18" s="24"/>
    </row>
    <row r="19" spans="1:9">
      <c r="A19" s="47">
        <f t="shared" si="0"/>
        <v>18</v>
      </c>
      <c r="B19" s="271"/>
      <c r="C19" s="6"/>
      <c r="E19" s="6" t="s">
        <v>24</v>
      </c>
      <c r="F19" s="6" t="s">
        <v>35</v>
      </c>
      <c r="G19" s="6"/>
      <c r="H19" s="17"/>
      <c r="I19" s="12"/>
    </row>
    <row r="20" spans="1:9">
      <c r="A20" s="47">
        <f t="shared" si="0"/>
        <v>19</v>
      </c>
      <c r="B20" s="271"/>
      <c r="C20" s="6"/>
      <c r="E20" s="6" t="s">
        <v>24</v>
      </c>
      <c r="F20" s="6" t="s">
        <v>35</v>
      </c>
      <c r="G20" s="6"/>
      <c r="H20" s="17"/>
      <c r="I20" s="12"/>
    </row>
    <row r="21" spans="1:9" ht="30">
      <c r="A21" s="47">
        <f t="shared" si="0"/>
        <v>20</v>
      </c>
      <c r="B21" s="271"/>
      <c r="C21" s="6"/>
      <c r="D21" s="53" t="s">
        <v>393</v>
      </c>
      <c r="E21" s="6" t="s">
        <v>35</v>
      </c>
      <c r="F21" s="6" t="s">
        <v>35</v>
      </c>
      <c r="G21" s="6"/>
      <c r="H21" s="17"/>
      <c r="I21" s="12"/>
    </row>
    <row r="22" spans="1:9">
      <c r="A22" s="47">
        <f t="shared" si="0"/>
        <v>21</v>
      </c>
      <c r="B22" s="271"/>
      <c r="C22" s="6"/>
      <c r="D22" t="s">
        <v>394</v>
      </c>
      <c r="E22" s="6" t="s">
        <v>35</v>
      </c>
      <c r="F22" s="6" t="s">
        <v>35</v>
      </c>
      <c r="G22" s="6"/>
      <c r="H22" s="17"/>
      <c r="I22" s="12"/>
    </row>
    <row r="23" spans="1:9">
      <c r="A23" s="47">
        <f t="shared" si="0"/>
        <v>22</v>
      </c>
      <c r="B23" s="271"/>
      <c r="C23" s="6"/>
      <c r="E23" s="6" t="s">
        <v>24</v>
      </c>
      <c r="F23" s="6" t="s">
        <v>35</v>
      </c>
      <c r="G23" s="6"/>
      <c r="H23" s="17"/>
      <c r="I23" s="12"/>
    </row>
    <row r="24" spans="1:9">
      <c r="A24" s="47">
        <f t="shared" si="0"/>
        <v>23</v>
      </c>
      <c r="B24" s="271"/>
      <c r="C24" s="6"/>
      <c r="D24" t="s">
        <v>173</v>
      </c>
      <c r="E24" s="6" t="s">
        <v>24</v>
      </c>
      <c r="F24" s="6" t="s">
        <v>35</v>
      </c>
      <c r="G24" s="6"/>
      <c r="H24" s="17"/>
      <c r="I24" s="12"/>
    </row>
    <row r="25" spans="1:9">
      <c r="A25" s="47">
        <f t="shared" si="0"/>
        <v>24</v>
      </c>
      <c r="B25" s="271"/>
      <c r="C25" s="6"/>
      <c r="D25" t="s">
        <v>395</v>
      </c>
      <c r="E25" s="6" t="s">
        <v>59</v>
      </c>
      <c r="F25" s="6" t="s">
        <v>60</v>
      </c>
      <c r="G25" s="6"/>
      <c r="H25" s="17"/>
      <c r="I25" s="12"/>
    </row>
    <row r="26" spans="1:9">
      <c r="A26" s="47">
        <f t="shared" si="0"/>
        <v>25</v>
      </c>
      <c r="B26" s="271"/>
      <c r="C26" s="6"/>
      <c r="E26" s="6" t="s">
        <v>35</v>
      </c>
      <c r="F26" s="17" t="s">
        <v>35</v>
      </c>
      <c r="G26" s="6"/>
      <c r="H26" s="17"/>
      <c r="I26" s="12"/>
    </row>
    <row r="27" spans="1:9">
      <c r="A27" s="47">
        <f t="shared" si="0"/>
        <v>26</v>
      </c>
      <c r="B27" s="271"/>
      <c r="C27" s="6"/>
      <c r="D27" t="s">
        <v>396</v>
      </c>
      <c r="E27" s="6" t="s">
        <v>35</v>
      </c>
      <c r="F27" s="17" t="s">
        <v>35</v>
      </c>
      <c r="G27" s="6"/>
      <c r="H27" s="17"/>
      <c r="I27" s="12"/>
    </row>
    <row r="28" spans="1:9">
      <c r="A28" s="47">
        <f t="shared" si="0"/>
        <v>27</v>
      </c>
      <c r="B28" s="271"/>
      <c r="C28" s="6"/>
      <c r="D28" t="s">
        <v>397</v>
      </c>
      <c r="E28" s="6"/>
      <c r="F28" s="17" t="s">
        <v>35</v>
      </c>
      <c r="G28" s="6"/>
      <c r="H28" s="17"/>
      <c r="I28" s="12"/>
    </row>
    <row r="29" spans="1:9">
      <c r="A29" s="47">
        <f t="shared" si="0"/>
        <v>28</v>
      </c>
      <c r="B29" s="271"/>
      <c r="C29" s="6"/>
      <c r="E29" s="6"/>
      <c r="F29" s="17" t="s">
        <v>35</v>
      </c>
      <c r="G29" s="6"/>
      <c r="H29" s="17"/>
      <c r="I29" s="12"/>
    </row>
    <row r="30" spans="1:9">
      <c r="A30" s="47">
        <f t="shared" si="0"/>
        <v>29</v>
      </c>
      <c r="B30" s="271"/>
      <c r="C30" s="6"/>
      <c r="D30" t="s">
        <v>174</v>
      </c>
      <c r="E30" s="6" t="s">
        <v>24</v>
      </c>
      <c r="F30" s="17" t="s">
        <v>35</v>
      </c>
      <c r="G30" s="6"/>
      <c r="H30" s="17"/>
      <c r="I30" s="12"/>
    </row>
    <row r="31" spans="1:9">
      <c r="A31" s="47">
        <f t="shared" si="0"/>
        <v>30</v>
      </c>
      <c r="B31" s="271"/>
      <c r="C31" s="6" t="s">
        <v>66</v>
      </c>
      <c r="D31" t="s">
        <v>55</v>
      </c>
      <c r="E31" s="6" t="s">
        <v>24</v>
      </c>
      <c r="F31" s="17" t="s">
        <v>35</v>
      </c>
      <c r="G31" s="6"/>
      <c r="H31" s="17"/>
      <c r="I31" s="12"/>
    </row>
    <row r="32" spans="1:9">
      <c r="A32" s="47">
        <f t="shared" si="0"/>
        <v>31</v>
      </c>
      <c r="B32" s="271"/>
      <c r="C32" s="6"/>
      <c r="E32" s="6" t="s">
        <v>24</v>
      </c>
      <c r="F32" s="17" t="s">
        <v>35</v>
      </c>
      <c r="G32" s="6"/>
      <c r="H32" s="17"/>
      <c r="I32" s="12"/>
    </row>
    <row r="33" spans="1:9">
      <c r="A33" s="47">
        <f t="shared" si="0"/>
        <v>32</v>
      </c>
      <c r="B33" s="271"/>
      <c r="C33" s="6"/>
      <c r="D33" t="s">
        <v>398</v>
      </c>
      <c r="E33" s="6" t="s">
        <v>35</v>
      </c>
      <c r="F33" s="17" t="s">
        <v>35</v>
      </c>
      <c r="G33" s="6"/>
      <c r="H33" s="17"/>
      <c r="I33" s="12"/>
    </row>
    <row r="34" spans="1:9">
      <c r="A34" s="47">
        <f t="shared" si="0"/>
        <v>33</v>
      </c>
      <c r="B34" s="271"/>
      <c r="C34" s="6"/>
      <c r="D34" t="s">
        <v>56</v>
      </c>
      <c r="E34" s="6" t="s">
        <v>35</v>
      </c>
      <c r="F34" s="17" t="s">
        <v>35</v>
      </c>
      <c r="G34" s="6"/>
      <c r="H34" s="17"/>
      <c r="I34" s="12"/>
    </row>
    <row r="35" spans="1:9">
      <c r="A35" s="47">
        <f t="shared" si="0"/>
        <v>34</v>
      </c>
      <c r="B35" s="271"/>
      <c r="C35" s="6"/>
      <c r="E35" s="6" t="s">
        <v>24</v>
      </c>
      <c r="F35" s="17" t="s">
        <v>35</v>
      </c>
      <c r="G35" s="6"/>
      <c r="H35" s="17"/>
      <c r="I35" s="12"/>
    </row>
    <row r="36" spans="1:9">
      <c r="A36" s="47">
        <f t="shared" si="0"/>
        <v>35</v>
      </c>
      <c r="B36" s="271"/>
      <c r="C36" s="6" t="s">
        <v>72</v>
      </c>
      <c r="D36" t="s">
        <v>399</v>
      </c>
      <c r="E36" s="6" t="s">
        <v>35</v>
      </c>
      <c r="F36" s="17" t="s">
        <v>35</v>
      </c>
      <c r="G36" s="6"/>
      <c r="H36" s="17"/>
      <c r="I36" s="12"/>
    </row>
    <row r="37" spans="1:9">
      <c r="A37" s="47">
        <f t="shared" si="0"/>
        <v>36</v>
      </c>
      <c r="B37" s="271"/>
      <c r="C37" s="6"/>
      <c r="D37" t="s">
        <v>400</v>
      </c>
      <c r="E37" s="6" t="s">
        <v>24</v>
      </c>
      <c r="F37" s="17" t="s">
        <v>35</v>
      </c>
      <c r="G37" s="6"/>
      <c r="H37" s="17"/>
      <c r="I37" s="12"/>
    </row>
    <row r="38" spans="1:9">
      <c r="A38" s="47">
        <f t="shared" si="0"/>
        <v>37</v>
      </c>
      <c r="B38" s="271"/>
      <c r="C38" s="6"/>
      <c r="E38" s="6" t="s">
        <v>24</v>
      </c>
      <c r="F38" s="17" t="s">
        <v>35</v>
      </c>
      <c r="G38" s="6"/>
      <c r="H38" s="17"/>
      <c r="I38" s="12"/>
    </row>
    <row r="39" spans="1:9">
      <c r="A39" s="47">
        <f t="shared" si="0"/>
        <v>38</v>
      </c>
      <c r="B39" s="271"/>
      <c r="C39" s="6" t="s">
        <v>76</v>
      </c>
      <c r="D39" t="s">
        <v>401</v>
      </c>
      <c r="E39" s="6" t="s">
        <v>24</v>
      </c>
      <c r="F39" s="17" t="s">
        <v>35</v>
      </c>
      <c r="G39" s="6"/>
      <c r="H39" s="17"/>
      <c r="I39" s="12"/>
    </row>
    <row r="40" spans="1:9">
      <c r="A40" s="48">
        <f t="shared" si="0"/>
        <v>39</v>
      </c>
      <c r="B40" s="271"/>
      <c r="C40" s="23"/>
      <c r="D40" t="s">
        <v>402</v>
      </c>
      <c r="E40" s="23"/>
      <c r="F40" s="40"/>
      <c r="G40" s="23"/>
      <c r="H40" s="40"/>
      <c r="I40" s="41"/>
    </row>
    <row r="41" spans="1:9">
      <c r="A41" s="48">
        <f t="shared" si="0"/>
        <v>40</v>
      </c>
      <c r="B41" s="271"/>
      <c r="C41" s="23" t="s">
        <v>79</v>
      </c>
      <c r="E41" s="23" t="s">
        <v>24</v>
      </c>
      <c r="F41" s="40"/>
      <c r="G41" s="23"/>
      <c r="H41" s="40"/>
      <c r="I41" s="41"/>
    </row>
    <row r="42" spans="1:9" ht="15.75" thickBot="1">
      <c r="A42" s="49">
        <f t="shared" si="0"/>
        <v>41</v>
      </c>
      <c r="B42" s="272"/>
      <c r="C42" s="13"/>
      <c r="D42" t="s">
        <v>403</v>
      </c>
      <c r="E42" s="13" t="s">
        <v>24</v>
      </c>
      <c r="F42" s="18" t="s">
        <v>35</v>
      </c>
      <c r="G42" s="13"/>
      <c r="H42" s="18"/>
      <c r="I42" s="14"/>
    </row>
    <row r="43" spans="1:9">
      <c r="A43" s="50">
        <f t="shared" si="0"/>
        <v>42</v>
      </c>
      <c r="B43" s="273" t="s">
        <v>81</v>
      </c>
      <c r="C43" s="15" t="s">
        <v>82</v>
      </c>
      <c r="D43" t="s">
        <v>61</v>
      </c>
      <c r="E43" s="15"/>
      <c r="F43" s="19"/>
      <c r="G43" s="21"/>
      <c r="H43" s="21"/>
      <c r="I43" s="21"/>
    </row>
    <row r="44" spans="1:9">
      <c r="A44" s="51">
        <f t="shared" si="0"/>
        <v>43</v>
      </c>
      <c r="B44" s="274"/>
      <c r="C44" s="16"/>
      <c r="E44" s="16"/>
      <c r="F44" s="20"/>
      <c r="G44" s="6"/>
      <c r="H44" s="6"/>
      <c r="I44" s="6"/>
    </row>
    <row r="45" spans="1:9">
      <c r="A45" s="51">
        <f t="shared" si="0"/>
        <v>44</v>
      </c>
      <c r="B45" s="274"/>
      <c r="C45" s="16"/>
      <c r="D45" t="s">
        <v>62</v>
      </c>
      <c r="E45" s="16"/>
      <c r="F45" s="20"/>
      <c r="G45" s="6"/>
      <c r="H45" s="6"/>
      <c r="I45" s="6"/>
    </row>
    <row r="46" spans="1:9">
      <c r="A46" s="51">
        <f t="shared" si="0"/>
        <v>45</v>
      </c>
      <c r="B46" s="274"/>
      <c r="C46" s="16"/>
      <c r="D46" t="s">
        <v>404</v>
      </c>
      <c r="E46" s="16"/>
      <c r="F46" s="20"/>
      <c r="G46" s="6"/>
      <c r="H46" s="6"/>
      <c r="I46" s="6"/>
    </row>
    <row r="47" spans="1:9">
      <c r="A47" s="51">
        <f t="shared" si="0"/>
        <v>46</v>
      </c>
      <c r="B47" s="274"/>
      <c r="C47" s="16"/>
      <c r="E47" s="16"/>
      <c r="F47" s="20"/>
      <c r="G47" s="6"/>
      <c r="H47" s="6"/>
      <c r="I47" s="6"/>
    </row>
    <row r="48" spans="1:9">
      <c r="A48" s="51">
        <f t="shared" si="0"/>
        <v>47</v>
      </c>
      <c r="B48" s="274"/>
      <c r="C48" s="16"/>
      <c r="D48" t="s">
        <v>63</v>
      </c>
      <c r="E48" s="16"/>
      <c r="F48" s="20"/>
      <c r="G48" s="6"/>
      <c r="H48" s="6"/>
      <c r="I48" s="6"/>
    </row>
    <row r="49" spans="1:9">
      <c r="A49" s="51">
        <f t="shared" si="0"/>
        <v>48</v>
      </c>
      <c r="B49" s="274"/>
      <c r="C49" s="16"/>
      <c r="D49" t="s">
        <v>405</v>
      </c>
      <c r="E49" s="16"/>
      <c r="F49" s="20"/>
      <c r="G49" s="6"/>
      <c r="H49" s="6"/>
      <c r="I49" s="6"/>
    </row>
    <row r="50" spans="1:9">
      <c r="A50" s="51">
        <f t="shared" si="0"/>
        <v>49</v>
      </c>
      <c r="B50" s="274"/>
      <c r="C50" s="16" t="s">
        <v>90</v>
      </c>
      <c r="E50" s="16"/>
      <c r="F50" s="20"/>
      <c r="G50" s="6"/>
      <c r="H50" s="6"/>
      <c r="I50" s="6"/>
    </row>
    <row r="51" spans="1:9">
      <c r="A51" s="51">
        <f t="shared" si="0"/>
        <v>50</v>
      </c>
      <c r="B51" s="274"/>
      <c r="C51" s="16"/>
      <c r="D51" t="s">
        <v>406</v>
      </c>
      <c r="E51" s="16"/>
      <c r="F51" s="20"/>
      <c r="G51" s="6"/>
      <c r="H51" s="6"/>
      <c r="I51" s="6"/>
    </row>
    <row r="52" spans="1:9">
      <c r="A52" s="51">
        <f t="shared" si="0"/>
        <v>51</v>
      </c>
      <c r="B52" s="274"/>
      <c r="C52" s="16"/>
      <c r="D52" t="s">
        <v>407</v>
      </c>
      <c r="E52" s="16"/>
      <c r="F52" s="20"/>
      <c r="G52" s="6"/>
      <c r="H52" s="6"/>
      <c r="I52" s="6"/>
    </row>
    <row r="53" spans="1:9">
      <c r="A53" s="51">
        <f t="shared" si="0"/>
        <v>52</v>
      </c>
      <c r="B53" s="274"/>
      <c r="C53" s="16"/>
      <c r="E53" s="16"/>
      <c r="F53" s="20"/>
      <c r="G53" s="6"/>
      <c r="H53" s="6"/>
      <c r="I53" s="6"/>
    </row>
    <row r="54" spans="1:9">
      <c r="A54" s="51">
        <f t="shared" si="0"/>
        <v>53</v>
      </c>
      <c r="B54" s="274"/>
      <c r="C54" s="16"/>
      <c r="D54" t="s">
        <v>408</v>
      </c>
      <c r="E54" s="16"/>
      <c r="F54" s="20"/>
      <c r="G54" s="6"/>
      <c r="H54" s="6"/>
      <c r="I54" s="6"/>
    </row>
    <row r="55" spans="1:9">
      <c r="A55" s="51">
        <f t="shared" si="0"/>
        <v>54</v>
      </c>
      <c r="B55" s="274"/>
      <c r="C55" s="16"/>
      <c r="D55" t="s">
        <v>409</v>
      </c>
      <c r="E55" s="16"/>
      <c r="F55" s="20"/>
      <c r="G55" s="6"/>
      <c r="H55" s="6"/>
      <c r="I55" s="6"/>
    </row>
    <row r="56" spans="1:9">
      <c r="A56" s="51">
        <f t="shared" si="0"/>
        <v>55</v>
      </c>
      <c r="B56" s="274"/>
      <c r="C56" s="16"/>
      <c r="E56" s="16"/>
      <c r="F56" s="20"/>
      <c r="G56" s="6"/>
      <c r="H56" s="6"/>
      <c r="I56" s="6"/>
    </row>
    <row r="57" spans="1:9">
      <c r="A57" s="51">
        <f t="shared" si="0"/>
        <v>56</v>
      </c>
      <c r="B57" s="274"/>
      <c r="C57" s="16"/>
      <c r="D57" t="s">
        <v>410</v>
      </c>
      <c r="E57" s="16"/>
      <c r="F57" s="20"/>
      <c r="G57" s="6"/>
      <c r="H57" s="6"/>
      <c r="I57" s="6"/>
    </row>
    <row r="58" spans="1:9">
      <c r="A58" s="51">
        <f t="shared" si="0"/>
        <v>57</v>
      </c>
      <c r="B58" s="274"/>
      <c r="C58" s="16"/>
      <c r="D58" t="s">
        <v>67</v>
      </c>
      <c r="E58" s="16"/>
      <c r="F58" s="20"/>
      <c r="G58" s="6"/>
      <c r="H58" s="6"/>
      <c r="I58" s="6"/>
    </row>
    <row r="59" spans="1:9">
      <c r="A59" s="51">
        <f t="shared" si="0"/>
        <v>58</v>
      </c>
      <c r="B59" s="274"/>
      <c r="C59" s="16"/>
      <c r="E59" s="16"/>
      <c r="F59" s="20"/>
      <c r="G59" s="6"/>
      <c r="H59" s="6"/>
      <c r="I59" s="6"/>
    </row>
    <row r="60" spans="1:9">
      <c r="A60" s="51">
        <f t="shared" si="0"/>
        <v>59</v>
      </c>
      <c r="B60" s="274"/>
      <c r="C60" s="16" t="s">
        <v>101</v>
      </c>
      <c r="D60" t="s">
        <v>411</v>
      </c>
      <c r="E60" s="16"/>
      <c r="F60" s="20"/>
      <c r="G60" s="6"/>
      <c r="H60" s="6"/>
      <c r="I60" s="6"/>
    </row>
    <row r="61" spans="1:9">
      <c r="A61" s="51">
        <f t="shared" si="0"/>
        <v>60</v>
      </c>
      <c r="B61" s="274"/>
      <c r="C61" s="16"/>
      <c r="D61" t="s">
        <v>68</v>
      </c>
      <c r="E61" s="16"/>
      <c r="F61" s="16"/>
      <c r="G61" s="6"/>
      <c r="H61" s="6"/>
      <c r="I61" s="6"/>
    </row>
    <row r="62" spans="1:9">
      <c r="A62" s="51">
        <f t="shared" si="0"/>
        <v>61</v>
      </c>
      <c r="B62" s="274"/>
      <c r="C62" s="16"/>
      <c r="E62" s="16"/>
      <c r="F62" s="16"/>
      <c r="G62" s="6"/>
      <c r="H62" s="6"/>
      <c r="I62" s="6"/>
    </row>
    <row r="63" spans="1:9">
      <c r="A63" s="51">
        <f t="shared" si="0"/>
        <v>62</v>
      </c>
      <c r="B63" s="274"/>
      <c r="C63" s="16"/>
      <c r="D63" t="s">
        <v>412</v>
      </c>
      <c r="E63" s="16"/>
      <c r="F63" s="16"/>
      <c r="G63" s="6"/>
      <c r="H63" s="6"/>
      <c r="I63" s="6"/>
    </row>
    <row r="64" spans="1:9">
      <c r="A64" s="51">
        <f t="shared" si="0"/>
        <v>63</v>
      </c>
      <c r="B64" s="274"/>
      <c r="C64" s="16"/>
      <c r="D64" t="s">
        <v>69</v>
      </c>
      <c r="E64" s="16"/>
      <c r="F64" s="16"/>
      <c r="G64" s="6"/>
      <c r="H64" s="6"/>
      <c r="I64" s="6"/>
    </row>
    <row r="65" spans="1:9">
      <c r="A65" s="51">
        <f t="shared" si="0"/>
        <v>64</v>
      </c>
      <c r="B65" s="274"/>
      <c r="C65" s="16"/>
      <c r="E65" s="16"/>
      <c r="F65" s="16"/>
      <c r="G65" s="6"/>
      <c r="H65" s="6"/>
      <c r="I65" s="6"/>
    </row>
    <row r="66" spans="1:9">
      <c r="A66" s="51">
        <f t="shared" si="0"/>
        <v>65</v>
      </c>
      <c r="B66" s="274"/>
      <c r="C66" s="16"/>
      <c r="D66" t="s">
        <v>413</v>
      </c>
      <c r="E66" s="16"/>
      <c r="F66" s="16"/>
      <c r="G66" s="6"/>
      <c r="H66" s="6"/>
      <c r="I66" s="6"/>
    </row>
    <row r="67" spans="1:9">
      <c r="A67" s="51">
        <f t="shared" si="0"/>
        <v>66</v>
      </c>
      <c r="B67" s="274"/>
      <c r="C67" s="16"/>
      <c r="D67" t="s">
        <v>70</v>
      </c>
      <c r="E67" s="16"/>
      <c r="F67" s="16"/>
      <c r="G67" s="6"/>
      <c r="H67" s="6"/>
      <c r="I67" s="6"/>
    </row>
    <row r="68" spans="1:9">
      <c r="A68" s="51">
        <f t="shared" ref="A68:A84" si="1">A67+1</f>
        <v>67</v>
      </c>
      <c r="B68" s="274"/>
      <c r="C68" s="16"/>
      <c r="E68" s="16"/>
      <c r="F68" s="16"/>
      <c r="G68" s="6"/>
      <c r="H68" s="6"/>
      <c r="I68" s="6"/>
    </row>
    <row r="69" spans="1:9">
      <c r="A69" s="51">
        <f t="shared" si="1"/>
        <v>68</v>
      </c>
      <c r="B69" s="274"/>
      <c r="C69" s="16" t="s">
        <v>111</v>
      </c>
      <c r="D69" t="s">
        <v>414</v>
      </c>
      <c r="E69" s="16"/>
      <c r="F69" s="16"/>
      <c r="G69" s="6"/>
      <c r="H69" s="6"/>
      <c r="I69" s="6"/>
    </row>
    <row r="70" spans="1:9">
      <c r="A70" s="51">
        <f t="shared" si="1"/>
        <v>69</v>
      </c>
      <c r="B70" s="274"/>
      <c r="C70" s="16"/>
      <c r="D70" t="s">
        <v>71</v>
      </c>
      <c r="E70" s="16"/>
      <c r="F70" s="16"/>
      <c r="G70" s="6"/>
      <c r="H70" s="6"/>
      <c r="I70" s="6"/>
    </row>
    <row r="71" spans="1:9">
      <c r="A71" s="51">
        <f t="shared" si="1"/>
        <v>70</v>
      </c>
      <c r="B71" s="274"/>
      <c r="C71" s="16"/>
      <c r="E71" s="16"/>
      <c r="F71" s="16"/>
      <c r="G71" s="6"/>
      <c r="H71" s="6"/>
      <c r="I71" s="6"/>
    </row>
    <row r="72" spans="1:9">
      <c r="A72" s="51">
        <f t="shared" si="1"/>
        <v>71</v>
      </c>
      <c r="B72" s="274"/>
      <c r="C72" s="16"/>
      <c r="D72" t="s">
        <v>415</v>
      </c>
      <c r="E72" s="16"/>
      <c r="F72" s="16"/>
      <c r="G72" s="6"/>
      <c r="H72" s="6"/>
      <c r="I72" s="6"/>
    </row>
    <row r="73" spans="1:9">
      <c r="A73" s="51">
        <f t="shared" si="1"/>
        <v>72</v>
      </c>
      <c r="B73" s="274"/>
      <c r="C73" s="16"/>
      <c r="D73" t="s">
        <v>416</v>
      </c>
      <c r="E73" s="16"/>
      <c r="F73" s="16"/>
      <c r="G73" s="6"/>
      <c r="H73" s="6"/>
      <c r="I73" s="6"/>
    </row>
    <row r="74" spans="1:9">
      <c r="A74" s="51">
        <f t="shared" si="1"/>
        <v>73</v>
      </c>
      <c r="B74" s="274"/>
      <c r="C74" s="16" t="s">
        <v>117</v>
      </c>
      <c r="E74" s="16"/>
      <c r="F74" s="16"/>
      <c r="G74" s="6"/>
      <c r="H74" s="6"/>
      <c r="I74" s="6"/>
    </row>
    <row r="75" spans="1:9">
      <c r="A75" s="51">
        <f t="shared" si="1"/>
        <v>74</v>
      </c>
      <c r="B75" s="274"/>
      <c r="C75" s="16"/>
      <c r="D75" t="s">
        <v>417</v>
      </c>
      <c r="E75" s="16"/>
      <c r="F75" s="16"/>
      <c r="G75" s="6"/>
      <c r="H75" s="6"/>
      <c r="I75" s="6"/>
    </row>
    <row r="76" spans="1:9">
      <c r="A76" s="51">
        <f t="shared" si="1"/>
        <v>75</v>
      </c>
      <c r="B76" s="274"/>
      <c r="C76" s="16"/>
      <c r="D76" t="s">
        <v>418</v>
      </c>
      <c r="E76" s="16"/>
      <c r="F76" s="16"/>
      <c r="G76" s="6"/>
      <c r="H76" s="6"/>
      <c r="I76" s="6"/>
    </row>
    <row r="77" spans="1:9">
      <c r="A77" s="51">
        <f t="shared" si="1"/>
        <v>76</v>
      </c>
      <c r="B77" s="274"/>
      <c r="C77" s="16"/>
      <c r="E77" s="16"/>
      <c r="F77" s="16"/>
      <c r="G77" s="6"/>
      <c r="H77" s="6"/>
      <c r="I77" s="6"/>
    </row>
    <row r="78" spans="1:9">
      <c r="A78" s="51">
        <f t="shared" si="1"/>
        <v>77</v>
      </c>
      <c r="B78" s="274"/>
      <c r="C78" s="16"/>
      <c r="D78" t="s">
        <v>184</v>
      </c>
      <c r="E78" s="16"/>
      <c r="F78" s="16"/>
      <c r="G78" s="6"/>
      <c r="H78" s="6"/>
      <c r="I78" s="6"/>
    </row>
    <row r="79" spans="1:9">
      <c r="A79" s="51">
        <f t="shared" si="1"/>
        <v>78</v>
      </c>
      <c r="B79" s="274"/>
      <c r="C79" s="16" t="s">
        <v>123</v>
      </c>
      <c r="D79" t="s">
        <v>419</v>
      </c>
      <c r="E79" s="16" t="s">
        <v>35</v>
      </c>
      <c r="F79" s="16" t="s">
        <v>24</v>
      </c>
      <c r="G79" s="6"/>
      <c r="H79" s="6"/>
      <c r="I79" s="6"/>
    </row>
    <row r="80" spans="1:9">
      <c r="A80" s="51">
        <f t="shared" si="1"/>
        <v>79</v>
      </c>
      <c r="B80" s="274"/>
      <c r="C80" s="16"/>
      <c r="E80" s="16"/>
      <c r="F80" s="16"/>
      <c r="G80" s="6"/>
      <c r="H80" s="6"/>
      <c r="I80" s="6"/>
    </row>
    <row r="81" spans="1:9">
      <c r="A81" s="51">
        <f t="shared" si="1"/>
        <v>80</v>
      </c>
      <c r="B81" s="274"/>
      <c r="C81" s="16"/>
      <c r="D81" t="s">
        <v>420</v>
      </c>
      <c r="E81" s="16"/>
      <c r="F81" s="16"/>
      <c r="G81" s="6"/>
      <c r="H81" s="6"/>
      <c r="I81" s="6"/>
    </row>
    <row r="82" spans="1:9">
      <c r="A82" s="51">
        <f t="shared" si="1"/>
        <v>81</v>
      </c>
      <c r="B82" s="274"/>
      <c r="C82" s="16"/>
      <c r="D82" t="s">
        <v>421</v>
      </c>
      <c r="E82" s="16"/>
      <c r="F82" s="16"/>
      <c r="G82" s="6"/>
      <c r="H82" s="6"/>
      <c r="I82" s="6"/>
    </row>
    <row r="83" spans="1:9">
      <c r="A83" s="51">
        <f t="shared" si="1"/>
        <v>82</v>
      </c>
      <c r="B83" s="274"/>
      <c r="C83" s="16" t="s">
        <v>128</v>
      </c>
      <c r="E83" s="16"/>
      <c r="F83" s="16"/>
      <c r="G83" s="6"/>
      <c r="H83" s="6"/>
      <c r="I83" s="6"/>
    </row>
    <row r="84" spans="1:9">
      <c r="A84" s="51">
        <f t="shared" si="1"/>
        <v>83</v>
      </c>
      <c r="B84" s="274"/>
      <c r="C84" s="16"/>
      <c r="D84" t="s">
        <v>422</v>
      </c>
      <c r="E84" s="16"/>
      <c r="F84" s="16"/>
      <c r="G84" s="6"/>
      <c r="H84" s="6"/>
      <c r="I84" s="6"/>
    </row>
    <row r="85" spans="1:9">
      <c r="D85" t="s">
        <v>423</v>
      </c>
    </row>
    <row r="87" spans="1:9">
      <c r="D87" t="s">
        <v>424</v>
      </c>
    </row>
    <row r="88" spans="1:9">
      <c r="D88" t="s">
        <v>425</v>
      </c>
    </row>
    <row r="90" spans="1:9">
      <c r="D90" t="s">
        <v>185</v>
      </c>
    </row>
    <row r="91" spans="1:9">
      <c r="D91" t="s">
        <v>83</v>
      </c>
    </row>
    <row r="93" spans="1:9">
      <c r="D93" t="s">
        <v>426</v>
      </c>
    </row>
    <row r="94" spans="1:9">
      <c r="D94" t="s">
        <v>84</v>
      </c>
    </row>
    <row r="96" spans="1:9">
      <c r="D96" t="s">
        <v>427</v>
      </c>
    </row>
    <row r="97" spans="4:4">
      <c r="D97" t="s">
        <v>85</v>
      </c>
    </row>
    <row r="99" spans="4:4">
      <c r="D99" t="s">
        <v>188</v>
      </c>
    </row>
    <row r="100" spans="4:4">
      <c r="D100" t="s">
        <v>86</v>
      </c>
    </row>
    <row r="102" spans="4:4">
      <c r="D102" t="s">
        <v>428</v>
      </c>
    </row>
    <row r="103" spans="4:4">
      <c r="D103" t="s">
        <v>87</v>
      </c>
    </row>
    <row r="105" spans="4:4">
      <c r="D105" t="s">
        <v>429</v>
      </c>
    </row>
    <row r="106" spans="4:4">
      <c r="D106" t="s">
        <v>88</v>
      </c>
    </row>
    <row r="108" spans="4:4">
      <c r="D108" t="s">
        <v>430</v>
      </c>
    </row>
    <row r="109" spans="4:4">
      <c r="D109" t="s">
        <v>431</v>
      </c>
    </row>
    <row r="111" spans="4:4">
      <c r="D111" t="s">
        <v>432</v>
      </c>
    </row>
    <row r="112" spans="4:4">
      <c r="D112" t="s">
        <v>433</v>
      </c>
    </row>
    <row r="114" spans="4:4">
      <c r="D114" t="s">
        <v>434</v>
      </c>
    </row>
    <row r="115" spans="4:4">
      <c r="D115" t="s">
        <v>435</v>
      </c>
    </row>
    <row r="117" spans="4:4">
      <c r="D117" t="s">
        <v>436</v>
      </c>
    </row>
    <row r="118" spans="4:4">
      <c r="D118" t="s">
        <v>93</v>
      </c>
    </row>
    <row r="120" spans="4:4">
      <c r="D120" t="s">
        <v>437</v>
      </c>
    </row>
    <row r="121" spans="4:4">
      <c r="D121" t="s">
        <v>94</v>
      </c>
    </row>
    <row r="123" spans="4:4">
      <c r="D123" t="s">
        <v>438</v>
      </c>
    </row>
    <row r="124" spans="4:4">
      <c r="D124" t="s">
        <v>95</v>
      </c>
    </row>
    <row r="126" spans="4:4">
      <c r="D126" t="s">
        <v>439</v>
      </c>
    </row>
    <row r="127" spans="4:4">
      <c r="D127" t="s">
        <v>96</v>
      </c>
    </row>
    <row r="129" spans="4:4">
      <c r="D129" t="s">
        <v>440</v>
      </c>
    </row>
    <row r="130" spans="4:4">
      <c r="D130" t="s">
        <v>441</v>
      </c>
    </row>
    <row r="132" spans="4:4">
      <c r="D132" t="s">
        <v>442</v>
      </c>
    </row>
    <row r="133" spans="4:4">
      <c r="D133" t="s">
        <v>98</v>
      </c>
    </row>
    <row r="135" spans="4:4">
      <c r="D135" t="s">
        <v>198</v>
      </c>
    </row>
    <row r="136" spans="4:4">
      <c r="D136" t="s">
        <v>99</v>
      </c>
    </row>
    <row r="138" spans="4:4">
      <c r="D138" t="s">
        <v>199</v>
      </c>
    </row>
    <row r="139" spans="4:4">
      <c r="D139" t="s">
        <v>100</v>
      </c>
    </row>
    <row r="141" spans="4:4">
      <c r="D141" t="s">
        <v>443</v>
      </c>
    </row>
    <row r="142" spans="4:4">
      <c r="D142" t="s">
        <v>444</v>
      </c>
    </row>
    <row r="144" spans="4:4">
      <c r="D144" t="s">
        <v>445</v>
      </c>
    </row>
    <row r="145" spans="4:4">
      <c r="D145" t="s">
        <v>103</v>
      </c>
    </row>
    <row r="147" spans="4:4">
      <c r="D147" t="s">
        <v>446</v>
      </c>
    </row>
    <row r="148" spans="4:4">
      <c r="D148" t="s">
        <v>447</v>
      </c>
    </row>
    <row r="150" spans="4:4">
      <c r="D150" t="s">
        <v>448</v>
      </c>
    </row>
    <row r="151" spans="4:4">
      <c r="D151" t="s">
        <v>449</v>
      </c>
    </row>
    <row r="153" spans="4:4">
      <c r="D153" t="s">
        <v>450</v>
      </c>
    </row>
    <row r="154" spans="4:4">
      <c r="D154" t="s">
        <v>106</v>
      </c>
    </row>
    <row r="156" spans="4:4">
      <c r="D156" t="s">
        <v>451</v>
      </c>
    </row>
    <row r="157" spans="4:4">
      <c r="D157" t="s">
        <v>452</v>
      </c>
    </row>
    <row r="159" spans="4:4">
      <c r="D159" t="s">
        <v>453</v>
      </c>
    </row>
    <row r="160" spans="4:4">
      <c r="D160" t="s">
        <v>454</v>
      </c>
    </row>
    <row r="162" spans="4:4">
      <c r="D162" t="s">
        <v>207</v>
      </c>
    </row>
    <row r="163" spans="4:4">
      <c r="D163" t="s">
        <v>109</v>
      </c>
    </row>
    <row r="165" spans="4:4">
      <c r="D165" t="s">
        <v>455</v>
      </c>
    </row>
    <row r="166" spans="4:4">
      <c r="D166" t="s">
        <v>110</v>
      </c>
    </row>
    <row r="168" spans="4:4">
      <c r="D168" t="s">
        <v>456</v>
      </c>
    </row>
    <row r="169" spans="4:4">
      <c r="D169" t="s">
        <v>457</v>
      </c>
    </row>
    <row r="171" spans="4:4">
      <c r="D171" t="s">
        <v>458</v>
      </c>
    </row>
    <row r="172" spans="4:4">
      <c r="D172" t="s">
        <v>459</v>
      </c>
    </row>
    <row r="174" spans="4:4">
      <c r="D174" t="s">
        <v>211</v>
      </c>
    </row>
    <row r="175" spans="4:4">
      <c r="D175" t="s">
        <v>114</v>
      </c>
    </row>
    <row r="177" spans="4:4">
      <c r="D177" t="s">
        <v>460</v>
      </c>
    </row>
    <row r="178" spans="4:4">
      <c r="D178" t="s">
        <v>115</v>
      </c>
    </row>
    <row r="180" spans="4:4">
      <c r="D180" t="s">
        <v>461</v>
      </c>
    </row>
    <row r="181" spans="4:4">
      <c r="D181" t="s">
        <v>116</v>
      </c>
    </row>
    <row r="183" spans="4:4">
      <c r="D183" t="s">
        <v>462</v>
      </c>
    </row>
    <row r="184" spans="4:4">
      <c r="D184" t="s">
        <v>118</v>
      </c>
    </row>
    <row r="186" spans="4:4">
      <c r="D186" t="s">
        <v>463</v>
      </c>
    </row>
    <row r="187" spans="4:4">
      <c r="D187" t="s">
        <v>119</v>
      </c>
    </row>
    <row r="189" spans="4:4">
      <c r="D189" t="s">
        <v>464</v>
      </c>
    </row>
    <row r="190" spans="4:4">
      <c r="D190" t="s">
        <v>465</v>
      </c>
    </row>
    <row r="192" spans="4:4">
      <c r="D192" t="s">
        <v>466</v>
      </c>
    </row>
    <row r="193" spans="4:4">
      <c r="D193" t="s">
        <v>467</v>
      </c>
    </row>
    <row r="195" spans="4:4">
      <c r="D195" t="s">
        <v>468</v>
      </c>
    </row>
    <row r="196" spans="4:4">
      <c r="D196" t="s">
        <v>469</v>
      </c>
    </row>
    <row r="198" spans="4:4">
      <c r="D198" t="s">
        <v>470</v>
      </c>
    </row>
    <row r="199" spans="4:4">
      <c r="D199" t="s">
        <v>471</v>
      </c>
    </row>
    <row r="201" spans="4:4">
      <c r="D201" t="s">
        <v>472</v>
      </c>
    </row>
    <row r="202" spans="4:4">
      <c r="D202" t="s">
        <v>473</v>
      </c>
    </row>
    <row r="204" spans="4:4">
      <c r="D204" t="s">
        <v>474</v>
      </c>
    </row>
    <row r="205" spans="4:4">
      <c r="D205" t="s">
        <v>475</v>
      </c>
    </row>
    <row r="207" spans="4:4">
      <c r="D207" t="s">
        <v>476</v>
      </c>
    </row>
    <row r="208" spans="4:4">
      <c r="D208" t="s">
        <v>477</v>
      </c>
    </row>
    <row r="210" spans="4:4">
      <c r="D210" t="s">
        <v>478</v>
      </c>
    </row>
    <row r="211" spans="4:4">
      <c r="D211" t="s">
        <v>479</v>
      </c>
    </row>
    <row r="213" spans="4:4">
      <c r="D213" t="s">
        <v>480</v>
      </c>
    </row>
    <row r="214" spans="4:4">
      <c r="D214" t="s">
        <v>481</v>
      </c>
    </row>
  </sheetData>
  <mergeCells count="3">
    <mergeCell ref="B2:B17"/>
    <mergeCell ref="B18:B42"/>
    <mergeCell ref="B43:B8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E8639-0610-4949-B344-B0E351020DD4}">
  <dimension ref="B2:Y50"/>
  <sheetViews>
    <sheetView workbookViewId="0">
      <selection activeCell="H16" sqref="H16"/>
    </sheetView>
  </sheetViews>
  <sheetFormatPr defaultRowHeight="15"/>
  <sheetData>
    <row r="2" spans="2:25">
      <c r="B2" s="79"/>
      <c r="C2" s="79" t="s">
        <v>482</v>
      </c>
      <c r="D2" s="79"/>
      <c r="E2" s="79"/>
      <c r="F2" s="79"/>
      <c r="G2" s="79"/>
      <c r="H2" s="79"/>
      <c r="I2" s="79"/>
      <c r="J2" s="79"/>
      <c r="K2" s="79"/>
      <c r="L2" s="79"/>
      <c r="M2" s="79"/>
      <c r="N2" s="79"/>
      <c r="O2" s="79"/>
      <c r="P2" s="79"/>
      <c r="Q2" s="79"/>
      <c r="R2" s="79"/>
      <c r="S2" s="79"/>
      <c r="T2" s="79"/>
      <c r="U2" s="79"/>
      <c r="V2" s="79"/>
      <c r="W2" s="79"/>
      <c r="X2" s="79"/>
      <c r="Y2" s="79"/>
    </row>
    <row r="3" spans="2:25">
      <c r="B3" s="79"/>
      <c r="C3" s="79"/>
      <c r="D3" s="510">
        <v>45953</v>
      </c>
      <c r="E3" s="511"/>
      <c r="F3" s="510">
        <v>45954</v>
      </c>
      <c r="G3" s="511"/>
      <c r="H3" s="510">
        <v>45955</v>
      </c>
      <c r="I3" s="511"/>
      <c r="J3" s="510">
        <v>45956</v>
      </c>
      <c r="K3" s="511"/>
      <c r="L3" s="510">
        <v>45957</v>
      </c>
      <c r="M3" s="511"/>
      <c r="N3" s="510">
        <v>45958</v>
      </c>
      <c r="O3" s="511"/>
      <c r="P3" s="510">
        <v>45959</v>
      </c>
      <c r="Q3" s="511"/>
      <c r="R3" s="510">
        <v>45960</v>
      </c>
      <c r="S3" s="511"/>
      <c r="T3" s="79"/>
      <c r="U3" s="79"/>
      <c r="V3" s="79"/>
      <c r="W3" s="79"/>
      <c r="X3" s="79"/>
      <c r="Y3" s="79"/>
    </row>
    <row r="4" spans="2:25">
      <c r="B4" s="79"/>
      <c r="C4" s="79" t="s">
        <v>483</v>
      </c>
      <c r="D4" s="80"/>
      <c r="E4" s="80"/>
      <c r="F4" s="80"/>
      <c r="G4" s="80"/>
      <c r="H4" s="80"/>
      <c r="I4" s="80"/>
      <c r="J4" s="512"/>
      <c r="K4" s="513"/>
      <c r="L4" s="80"/>
      <c r="M4" s="80"/>
      <c r="N4" s="80"/>
      <c r="O4" s="80"/>
      <c r="P4" s="80"/>
      <c r="Q4" s="80"/>
      <c r="R4" s="80"/>
      <c r="S4" s="80"/>
      <c r="T4" s="79"/>
      <c r="U4" s="79"/>
      <c r="V4" s="79"/>
      <c r="W4" s="79"/>
      <c r="X4" s="79"/>
      <c r="Y4" s="79"/>
    </row>
    <row r="5" spans="2:25">
      <c r="B5" s="79"/>
      <c r="C5" s="79" t="s">
        <v>484</v>
      </c>
      <c r="D5" s="80"/>
      <c r="E5" s="80"/>
      <c r="F5" s="80"/>
      <c r="G5" s="79"/>
      <c r="H5" s="80"/>
      <c r="I5" s="81"/>
      <c r="J5" s="512"/>
      <c r="K5" s="513"/>
      <c r="L5" s="80"/>
      <c r="M5" s="82"/>
      <c r="N5" s="80"/>
      <c r="O5" s="80"/>
      <c r="P5" s="82">
        <v>1</v>
      </c>
      <c r="Q5" s="80"/>
      <c r="R5" s="80"/>
      <c r="S5" s="80"/>
      <c r="T5" s="79"/>
      <c r="U5" s="79"/>
      <c r="V5" s="79"/>
      <c r="W5" s="79"/>
      <c r="X5" s="79"/>
      <c r="Y5" s="79"/>
    </row>
    <row r="6" spans="2:25">
      <c r="B6" s="79"/>
      <c r="C6" s="79" t="s">
        <v>485</v>
      </c>
      <c r="D6" s="80"/>
      <c r="E6" s="80"/>
      <c r="F6" s="80"/>
      <c r="G6" s="80"/>
      <c r="H6" s="80"/>
      <c r="I6" s="80"/>
      <c r="J6" s="512"/>
      <c r="K6" s="513"/>
      <c r="L6" s="80"/>
      <c r="M6" s="80"/>
      <c r="N6" s="80"/>
      <c r="O6" s="80"/>
      <c r="P6" s="80"/>
      <c r="Q6" s="80"/>
      <c r="R6" s="80"/>
      <c r="S6" s="80"/>
      <c r="T6" s="79"/>
      <c r="U6" s="79"/>
      <c r="V6" s="79"/>
      <c r="W6" s="79"/>
      <c r="X6" s="79"/>
      <c r="Y6" s="79"/>
    </row>
    <row r="7" spans="2:25">
      <c r="B7" s="79"/>
      <c r="C7" s="79" t="s">
        <v>486</v>
      </c>
      <c r="D7" s="80"/>
      <c r="E7" s="80"/>
      <c r="F7" s="80"/>
      <c r="G7" s="80"/>
      <c r="H7" s="80"/>
      <c r="I7" s="80"/>
      <c r="J7" s="512">
        <v>2</v>
      </c>
      <c r="K7" s="513"/>
      <c r="L7" s="80"/>
      <c r="M7" s="80"/>
      <c r="N7" s="80"/>
      <c r="O7" s="80"/>
      <c r="P7" s="80"/>
      <c r="Q7" s="80"/>
      <c r="R7" s="80"/>
      <c r="S7" s="80"/>
      <c r="T7" s="79"/>
      <c r="U7" s="79"/>
      <c r="V7" s="79"/>
      <c r="W7" s="79"/>
      <c r="X7" s="79"/>
      <c r="Y7" s="79"/>
    </row>
    <row r="8" spans="2:25">
      <c r="B8" s="79" t="s">
        <v>487</v>
      </c>
      <c r="C8" s="83" t="s">
        <v>488</v>
      </c>
      <c r="D8" s="80"/>
      <c r="E8" s="80"/>
      <c r="F8" s="80"/>
      <c r="G8" s="80"/>
      <c r="H8" s="80"/>
      <c r="I8" s="80"/>
      <c r="J8" s="80"/>
      <c r="K8" s="80"/>
      <c r="L8" s="80"/>
      <c r="M8" s="80"/>
      <c r="N8" s="80"/>
      <c r="O8" s="80"/>
      <c r="P8" s="80"/>
      <c r="Q8" s="80"/>
      <c r="R8" s="80"/>
      <c r="S8" s="80"/>
      <c r="T8" s="79"/>
      <c r="U8" s="79"/>
      <c r="V8" s="79"/>
      <c r="W8" s="79"/>
      <c r="X8" s="79"/>
      <c r="Y8" s="79"/>
    </row>
    <row r="9" spans="2:25">
      <c r="B9" s="79"/>
      <c r="C9" s="79"/>
      <c r="D9" s="80"/>
      <c r="E9" s="80"/>
      <c r="F9" s="80"/>
      <c r="G9" s="80"/>
      <c r="H9" s="80"/>
      <c r="I9" s="80"/>
      <c r="J9" s="84"/>
      <c r="K9" s="85"/>
      <c r="L9" s="80"/>
      <c r="M9" s="80"/>
      <c r="N9" s="80"/>
      <c r="O9" s="80"/>
      <c r="P9" s="80"/>
      <c r="Q9" s="80"/>
      <c r="R9" s="80"/>
      <c r="S9" s="80"/>
      <c r="T9" s="79"/>
      <c r="U9" s="79"/>
      <c r="V9" s="79"/>
      <c r="W9" s="79"/>
      <c r="X9" s="79"/>
      <c r="Y9" s="79"/>
    </row>
    <row r="10" spans="2:25">
      <c r="B10" s="86"/>
      <c r="C10" s="79" t="s">
        <v>483</v>
      </c>
      <c r="D10" s="80"/>
      <c r="E10" s="80"/>
      <c r="F10" s="80"/>
      <c r="G10" s="80"/>
      <c r="H10" s="80"/>
      <c r="I10" s="80"/>
      <c r="J10" s="512"/>
      <c r="K10" s="513"/>
      <c r="L10" s="80"/>
      <c r="M10" s="80"/>
      <c r="N10" s="80"/>
      <c r="O10" s="80"/>
      <c r="P10" s="80"/>
      <c r="Q10" s="80"/>
      <c r="R10" s="80"/>
      <c r="S10" s="80"/>
      <c r="T10" s="79"/>
      <c r="U10" s="79"/>
      <c r="V10" s="79"/>
      <c r="W10" s="79"/>
      <c r="X10" s="79"/>
      <c r="Y10" s="79"/>
    </row>
    <row r="11" spans="2:25">
      <c r="B11" s="86"/>
      <c r="C11" s="79" t="s">
        <v>484</v>
      </c>
      <c r="D11" s="80"/>
      <c r="E11" s="80"/>
      <c r="F11" s="80"/>
      <c r="G11" s="79"/>
      <c r="H11" s="80"/>
      <c r="I11" s="81"/>
      <c r="J11" s="512"/>
      <c r="K11" s="513"/>
      <c r="L11" s="80"/>
      <c r="M11" s="82"/>
      <c r="N11" s="80"/>
      <c r="O11" s="80"/>
      <c r="P11" s="82"/>
      <c r="Q11" s="80"/>
      <c r="R11" s="80"/>
      <c r="S11" s="80"/>
      <c r="T11" s="79"/>
      <c r="U11" s="79"/>
      <c r="V11" s="79"/>
      <c r="W11" s="79"/>
      <c r="X11" s="79"/>
      <c r="Y11" s="79"/>
    </row>
    <row r="12" spans="2:25">
      <c r="B12" s="86"/>
      <c r="C12" s="79" t="s">
        <v>485</v>
      </c>
      <c r="D12" s="80"/>
      <c r="E12" s="80"/>
      <c r="F12" s="80"/>
      <c r="G12" s="80"/>
      <c r="H12" s="80"/>
      <c r="I12" s="80"/>
      <c r="J12" s="512"/>
      <c r="K12" s="513"/>
      <c r="L12" s="80"/>
      <c r="M12" s="80"/>
      <c r="N12" s="80"/>
      <c r="O12" s="80"/>
      <c r="P12" s="80"/>
      <c r="Q12" s="80"/>
      <c r="R12" s="80"/>
      <c r="S12" s="80"/>
      <c r="T12" s="79"/>
      <c r="U12" s="79"/>
      <c r="V12" s="79"/>
      <c r="W12" s="79"/>
      <c r="X12" s="79"/>
      <c r="Y12" s="79"/>
    </row>
    <row r="13" spans="2:25">
      <c r="B13" s="86"/>
      <c r="C13" s="79" t="s">
        <v>486</v>
      </c>
      <c r="D13" s="80"/>
      <c r="E13" s="80"/>
      <c r="F13" s="80"/>
      <c r="G13" s="80"/>
      <c r="H13" s="80"/>
      <c r="I13" s="80"/>
      <c r="J13" s="512"/>
      <c r="K13" s="513"/>
      <c r="L13" s="80"/>
      <c r="M13" s="80"/>
      <c r="N13" s="80"/>
      <c r="O13" s="80"/>
      <c r="P13" s="80"/>
      <c r="Q13" s="80"/>
      <c r="R13" s="80"/>
      <c r="S13" s="80"/>
      <c r="T13" s="79"/>
      <c r="U13" s="79"/>
      <c r="V13" s="79"/>
      <c r="W13" s="79"/>
      <c r="X13" s="79"/>
      <c r="Y13" s="79"/>
    </row>
    <row r="14" spans="2:25">
      <c r="B14" s="79" t="s">
        <v>487</v>
      </c>
      <c r="C14" s="79" t="s">
        <v>489</v>
      </c>
      <c r="D14" s="80"/>
      <c r="E14" s="80"/>
      <c r="F14" s="80"/>
      <c r="G14" s="80"/>
      <c r="H14" s="80"/>
      <c r="I14" s="80"/>
      <c r="J14" s="80"/>
      <c r="K14" s="80"/>
      <c r="L14" s="80"/>
      <c r="M14" s="80"/>
      <c r="N14" s="80"/>
      <c r="O14" s="80"/>
      <c r="P14" s="80"/>
      <c r="Q14" s="80"/>
      <c r="R14" s="80"/>
      <c r="S14" s="80"/>
      <c r="T14" s="79"/>
      <c r="U14" s="79"/>
      <c r="V14" s="79"/>
      <c r="W14" s="79"/>
      <c r="X14" s="79"/>
      <c r="Y14" s="79"/>
    </row>
    <row r="15" spans="2:25">
      <c r="B15" s="79"/>
      <c r="C15" s="79"/>
      <c r="D15" s="80"/>
      <c r="E15" s="80"/>
      <c r="F15" s="80"/>
      <c r="G15" s="80"/>
      <c r="H15" s="80"/>
      <c r="I15" s="80"/>
      <c r="J15" s="80"/>
      <c r="K15" s="80"/>
      <c r="L15" s="80"/>
      <c r="M15" s="80"/>
      <c r="N15" s="80"/>
      <c r="O15" s="80"/>
      <c r="P15" s="80"/>
      <c r="Q15" s="80"/>
      <c r="R15" s="80"/>
      <c r="S15" s="80"/>
      <c r="T15" s="79"/>
      <c r="U15" s="79"/>
      <c r="V15" s="79"/>
      <c r="W15" s="79"/>
      <c r="X15" s="79"/>
      <c r="Y15" s="79"/>
    </row>
    <row r="16" spans="2:25">
      <c r="B16" s="79"/>
      <c r="C16" s="79"/>
      <c r="D16" s="80"/>
      <c r="E16" s="80"/>
      <c r="F16" s="80"/>
      <c r="G16" s="80"/>
      <c r="H16" s="80"/>
      <c r="I16" s="80"/>
      <c r="J16" s="80"/>
      <c r="K16" s="80"/>
      <c r="L16" s="80"/>
      <c r="M16" s="80"/>
      <c r="N16" s="80"/>
      <c r="O16" s="80"/>
      <c r="P16" s="80"/>
      <c r="Q16" s="80"/>
      <c r="R16" s="80"/>
      <c r="S16" s="80"/>
      <c r="T16" s="79"/>
      <c r="U16" s="79"/>
      <c r="V16" s="79"/>
      <c r="W16" s="79"/>
      <c r="X16" s="79"/>
      <c r="Y16" s="79"/>
    </row>
    <row r="17" spans="2:25">
      <c r="B17" s="79"/>
      <c r="C17" s="79"/>
      <c r="D17" s="80"/>
      <c r="E17" s="80"/>
      <c r="F17" s="80"/>
      <c r="G17" s="80"/>
      <c r="H17" s="80"/>
      <c r="I17" s="80"/>
      <c r="J17" s="80"/>
      <c r="K17" s="80"/>
      <c r="L17" s="80"/>
      <c r="M17" s="80"/>
      <c r="N17" s="80"/>
      <c r="O17" s="80"/>
      <c r="P17" s="80"/>
      <c r="Q17" s="80"/>
      <c r="R17" s="80"/>
      <c r="S17" s="80"/>
      <c r="T17" s="79"/>
      <c r="U17" s="79"/>
      <c r="V17" s="79"/>
      <c r="W17" s="79"/>
      <c r="X17" s="79"/>
      <c r="Y17" s="79"/>
    </row>
    <row r="18" spans="2:25">
      <c r="B18" s="79"/>
      <c r="C18" s="79" t="s">
        <v>490</v>
      </c>
      <c r="D18" s="80"/>
      <c r="E18" s="80"/>
      <c r="F18" s="80"/>
      <c r="G18" s="80"/>
      <c r="H18" s="80"/>
      <c r="I18" s="80"/>
      <c r="J18" s="80"/>
      <c r="K18" s="80"/>
      <c r="L18" s="80"/>
      <c r="M18" s="80"/>
      <c r="N18" s="80"/>
      <c r="O18" s="80"/>
      <c r="P18" s="80"/>
      <c r="Q18" s="80"/>
      <c r="R18" s="80"/>
      <c r="S18" s="80"/>
      <c r="T18" s="79"/>
      <c r="U18" s="79"/>
      <c r="V18" s="79"/>
      <c r="W18" s="79"/>
      <c r="X18" s="79"/>
      <c r="Y18" s="79"/>
    </row>
    <row r="19" spans="2:25">
      <c r="B19" s="79"/>
      <c r="C19" s="79" t="s">
        <v>491</v>
      </c>
      <c r="D19" s="80"/>
      <c r="E19" s="80"/>
      <c r="F19" s="80"/>
      <c r="G19" s="80"/>
      <c r="H19" s="80"/>
      <c r="I19" s="80"/>
      <c r="J19" s="80"/>
      <c r="K19" s="80"/>
      <c r="L19" s="80"/>
      <c r="M19" s="80"/>
      <c r="N19" s="80"/>
      <c r="O19" s="80"/>
      <c r="P19" s="80"/>
      <c r="Q19" s="80"/>
      <c r="R19" s="80"/>
      <c r="S19" s="80"/>
      <c r="T19" s="79"/>
      <c r="U19" s="79"/>
      <c r="V19" s="79"/>
      <c r="W19" s="79"/>
      <c r="X19" s="79"/>
      <c r="Y19" s="79"/>
    </row>
    <row r="20" spans="2:25" ht="15" customHeight="1">
      <c r="B20" s="79" t="s">
        <v>492</v>
      </c>
      <c r="C20" s="79" t="s">
        <v>493</v>
      </c>
      <c r="D20" s="87" t="s">
        <v>494</v>
      </c>
      <c r="E20" s="88" t="s">
        <v>494</v>
      </c>
      <c r="F20" s="328" t="s">
        <v>494</v>
      </c>
      <c r="G20" s="329"/>
      <c r="H20" s="87" t="s">
        <v>494</v>
      </c>
      <c r="I20" s="88" t="s">
        <v>494</v>
      </c>
      <c r="J20" s="328" t="s">
        <v>495</v>
      </c>
      <c r="K20" s="329"/>
      <c r="L20" s="87" t="s">
        <v>494</v>
      </c>
      <c r="M20" s="88" t="s">
        <v>494</v>
      </c>
      <c r="N20" s="328" t="s">
        <v>494</v>
      </c>
      <c r="O20" s="329"/>
      <c r="P20" s="87" t="s">
        <v>494</v>
      </c>
      <c r="Q20" s="88" t="s">
        <v>494</v>
      </c>
      <c r="R20" s="328" t="s">
        <v>494</v>
      </c>
      <c r="S20" s="329"/>
      <c r="T20" s="79"/>
      <c r="U20" s="79"/>
      <c r="V20" s="79"/>
      <c r="W20" s="79"/>
      <c r="X20" s="79"/>
      <c r="Y20" s="79"/>
    </row>
    <row r="21" spans="2:25">
      <c r="B21" s="79"/>
      <c r="C21" s="79" t="s">
        <v>483</v>
      </c>
      <c r="D21" s="87" t="s">
        <v>496</v>
      </c>
      <c r="E21" s="88" t="s">
        <v>497</v>
      </c>
      <c r="F21" s="80" t="s">
        <v>496</v>
      </c>
      <c r="G21" s="80"/>
      <c r="H21" s="87" t="s">
        <v>496</v>
      </c>
      <c r="I21" s="88" t="s">
        <v>497</v>
      </c>
      <c r="J21" s="80" t="s">
        <v>496</v>
      </c>
      <c r="K21" s="80"/>
      <c r="L21" s="87" t="s">
        <v>496</v>
      </c>
      <c r="M21" s="88" t="s">
        <v>498</v>
      </c>
      <c r="N21" s="80" t="s">
        <v>496</v>
      </c>
      <c r="O21" s="80"/>
      <c r="P21" s="87" t="s">
        <v>496</v>
      </c>
      <c r="Q21" s="88" t="s">
        <v>497</v>
      </c>
      <c r="R21" s="80" t="s">
        <v>496</v>
      </c>
      <c r="S21" s="80"/>
      <c r="T21" s="79"/>
      <c r="U21" s="79"/>
      <c r="V21" s="79"/>
      <c r="W21" s="79"/>
      <c r="X21" s="79"/>
      <c r="Y21" s="79"/>
    </row>
    <row r="22" spans="2:25">
      <c r="B22" s="79" t="s">
        <v>492</v>
      </c>
      <c r="C22" s="79" t="s">
        <v>499</v>
      </c>
      <c r="D22" s="87" t="s">
        <v>494</v>
      </c>
      <c r="E22" s="88" t="s">
        <v>494</v>
      </c>
      <c r="F22" s="80"/>
      <c r="G22" s="80"/>
      <c r="H22" s="87" t="s">
        <v>494</v>
      </c>
      <c r="I22" s="88" t="s">
        <v>494</v>
      </c>
      <c r="J22" s="80"/>
      <c r="K22" s="80"/>
      <c r="L22" s="80"/>
      <c r="M22" s="80"/>
      <c r="N22" s="87" t="s">
        <v>494</v>
      </c>
      <c r="O22" s="88" t="s">
        <v>494</v>
      </c>
      <c r="P22" s="80"/>
      <c r="Q22" s="80"/>
      <c r="R22" s="80"/>
      <c r="S22" s="80"/>
      <c r="T22" s="79"/>
      <c r="U22" s="79"/>
      <c r="V22" s="79"/>
      <c r="W22" s="79"/>
      <c r="X22" s="79"/>
      <c r="Y22" s="79"/>
    </row>
    <row r="23" spans="2:25">
      <c r="B23" s="79"/>
      <c r="C23" s="79" t="s">
        <v>484</v>
      </c>
      <c r="D23" s="87" t="s">
        <v>496</v>
      </c>
      <c r="E23" s="88" t="s">
        <v>497</v>
      </c>
      <c r="F23" s="80"/>
      <c r="G23" s="80"/>
      <c r="H23" s="87" t="s">
        <v>496</v>
      </c>
      <c r="I23" s="88" t="s">
        <v>497</v>
      </c>
      <c r="J23" s="80"/>
      <c r="K23" s="80"/>
      <c r="L23" s="80"/>
      <c r="M23" s="80"/>
      <c r="N23" s="87" t="s">
        <v>496</v>
      </c>
      <c r="O23" s="88" t="s">
        <v>497</v>
      </c>
      <c r="P23" s="80"/>
      <c r="Q23" s="80"/>
      <c r="R23" s="80"/>
      <c r="S23" s="80"/>
      <c r="T23" s="79"/>
      <c r="U23" s="79"/>
      <c r="V23" s="79"/>
      <c r="W23" s="79"/>
      <c r="X23" s="79"/>
      <c r="Y23" s="79"/>
    </row>
    <row r="24" spans="2:25">
      <c r="B24" s="86"/>
      <c r="C24" s="79" t="s">
        <v>500</v>
      </c>
      <c r="D24" s="80"/>
      <c r="E24" s="80"/>
      <c r="F24" s="87" t="s">
        <v>494</v>
      </c>
      <c r="G24" s="88" t="s">
        <v>494</v>
      </c>
      <c r="H24" s="80"/>
      <c r="I24" s="80"/>
      <c r="J24" s="80"/>
      <c r="K24" s="80"/>
      <c r="L24" s="87" t="s">
        <v>494</v>
      </c>
      <c r="M24" s="88" t="s">
        <v>494</v>
      </c>
      <c r="N24" s="87" t="s">
        <v>494</v>
      </c>
      <c r="O24" s="88" t="s">
        <v>494</v>
      </c>
      <c r="P24" s="80"/>
      <c r="Q24" s="80"/>
      <c r="R24" s="80"/>
      <c r="S24" s="80"/>
      <c r="T24" s="79"/>
      <c r="U24" s="79"/>
      <c r="V24" s="79"/>
      <c r="W24" s="79"/>
      <c r="X24" s="79"/>
      <c r="Y24" s="79"/>
    </row>
    <row r="25" spans="2:25">
      <c r="B25" s="86"/>
      <c r="C25" s="79"/>
      <c r="D25" s="80"/>
      <c r="E25" s="80"/>
      <c r="F25" s="87" t="s">
        <v>496</v>
      </c>
      <c r="G25" s="88" t="s">
        <v>497</v>
      </c>
      <c r="H25" s="80"/>
      <c r="I25" s="80"/>
      <c r="J25" s="80"/>
      <c r="K25" s="80"/>
      <c r="L25" s="87" t="s">
        <v>496</v>
      </c>
      <c r="M25" s="88" t="s">
        <v>497</v>
      </c>
      <c r="N25" s="87" t="s">
        <v>496</v>
      </c>
      <c r="O25" s="88" t="s">
        <v>497</v>
      </c>
      <c r="P25" s="80"/>
      <c r="Q25" s="80"/>
      <c r="R25" s="80"/>
      <c r="S25" s="80"/>
      <c r="T25" s="79"/>
      <c r="U25" s="79"/>
      <c r="V25" s="79"/>
      <c r="W25" s="79"/>
      <c r="X25" s="79"/>
      <c r="Y25" s="79"/>
    </row>
    <row r="26" spans="2:25">
      <c r="B26" s="86"/>
      <c r="C26" s="79" t="s">
        <v>501</v>
      </c>
      <c r="D26" s="80"/>
      <c r="E26" s="80"/>
      <c r="F26" s="80"/>
      <c r="G26" s="80"/>
      <c r="H26" s="87" t="s">
        <v>494</v>
      </c>
      <c r="I26" s="88" t="s">
        <v>494</v>
      </c>
      <c r="J26" s="80"/>
      <c r="K26" s="80"/>
      <c r="L26" s="80"/>
      <c r="M26" s="79"/>
      <c r="N26" s="79"/>
      <c r="O26" s="80"/>
      <c r="P26" s="80"/>
      <c r="Q26" s="80"/>
      <c r="R26" s="80"/>
      <c r="S26" s="80"/>
      <c r="T26" s="79"/>
      <c r="U26" s="79"/>
      <c r="V26" s="79"/>
      <c r="W26" s="79"/>
      <c r="X26" s="79"/>
      <c r="Y26" s="79"/>
    </row>
    <row r="27" spans="2:25">
      <c r="B27" s="86"/>
      <c r="C27" s="79"/>
      <c r="D27" s="80"/>
      <c r="E27" s="80"/>
      <c r="F27" s="80"/>
      <c r="G27" s="80"/>
      <c r="H27" s="87" t="s">
        <v>496</v>
      </c>
      <c r="I27" s="88" t="s">
        <v>497</v>
      </c>
      <c r="J27" s="80"/>
      <c r="K27" s="80"/>
      <c r="L27" s="80"/>
      <c r="M27" s="79"/>
      <c r="N27" s="79"/>
      <c r="O27" s="80"/>
      <c r="P27" s="80"/>
      <c r="Q27" s="80"/>
      <c r="R27" s="80"/>
      <c r="S27" s="80"/>
      <c r="T27" s="79"/>
      <c r="U27" s="79"/>
      <c r="V27" s="79"/>
      <c r="W27" s="79"/>
      <c r="X27" s="79"/>
      <c r="Y27" s="79"/>
    </row>
    <row r="28" spans="2:25">
      <c r="B28" s="86"/>
      <c r="C28" s="79" t="s">
        <v>502</v>
      </c>
      <c r="D28" s="80"/>
      <c r="E28" s="80"/>
      <c r="F28" s="80"/>
      <c r="G28" s="80"/>
      <c r="H28" s="80"/>
      <c r="I28" s="80"/>
      <c r="J28" s="87" t="s">
        <v>494</v>
      </c>
      <c r="K28" s="88" t="s">
        <v>503</v>
      </c>
      <c r="L28" s="80"/>
      <c r="M28" s="80"/>
      <c r="N28" s="80"/>
      <c r="O28" s="87" t="s">
        <v>494</v>
      </c>
      <c r="P28" s="88" t="s">
        <v>494</v>
      </c>
      <c r="Q28" s="80"/>
      <c r="R28" s="80"/>
      <c r="S28" s="80"/>
      <c r="T28" s="79"/>
      <c r="U28" s="79"/>
      <c r="V28" s="79"/>
      <c r="W28" s="79"/>
      <c r="X28" s="79"/>
      <c r="Y28" s="79"/>
    </row>
    <row r="29" spans="2:25">
      <c r="B29" s="86"/>
      <c r="C29" s="79"/>
      <c r="D29" s="80"/>
      <c r="E29" s="80"/>
      <c r="F29" s="80"/>
      <c r="G29" s="80"/>
      <c r="H29" s="80"/>
      <c r="I29" s="80"/>
      <c r="J29" s="87" t="s">
        <v>496</v>
      </c>
      <c r="K29" s="88" t="s">
        <v>497</v>
      </c>
      <c r="L29" s="80"/>
      <c r="M29" s="80"/>
      <c r="N29" s="80"/>
      <c r="O29" s="87" t="s">
        <v>496</v>
      </c>
      <c r="P29" s="88" t="s">
        <v>497</v>
      </c>
      <c r="Q29" s="80"/>
      <c r="R29" s="80"/>
      <c r="S29" s="80"/>
      <c r="T29" s="79"/>
      <c r="U29" s="79"/>
      <c r="V29" s="79"/>
      <c r="W29" s="79"/>
      <c r="X29" s="79"/>
      <c r="Y29" s="79"/>
    </row>
    <row r="30" spans="2:25">
      <c r="B30" s="86"/>
      <c r="C30" s="79" t="s">
        <v>502</v>
      </c>
      <c r="D30" s="80"/>
      <c r="E30" s="80"/>
      <c r="F30" s="80"/>
      <c r="G30" s="80"/>
      <c r="H30" s="80"/>
      <c r="I30" s="88" t="s">
        <v>494</v>
      </c>
      <c r="J30" s="80"/>
      <c r="K30" s="80"/>
      <c r="L30" s="80"/>
      <c r="M30" s="80"/>
      <c r="N30" s="80"/>
      <c r="O30" s="80"/>
      <c r="P30" s="80"/>
      <c r="Q30" s="80"/>
      <c r="R30" s="80"/>
      <c r="S30" s="80"/>
      <c r="T30" s="79"/>
      <c r="U30" s="79"/>
      <c r="V30" s="79"/>
      <c r="W30" s="79"/>
      <c r="X30" s="79"/>
      <c r="Y30" s="79"/>
    </row>
    <row r="31" spans="2:25">
      <c r="B31" s="86"/>
      <c r="C31" s="79"/>
      <c r="D31" s="80"/>
      <c r="E31" s="80"/>
      <c r="F31" s="80"/>
      <c r="G31" s="80"/>
      <c r="H31" s="80"/>
      <c r="I31" s="88" t="s">
        <v>504</v>
      </c>
      <c r="J31" s="80"/>
      <c r="K31" s="80"/>
      <c r="L31" s="80"/>
      <c r="M31" s="80"/>
      <c r="N31" s="80"/>
      <c r="O31" s="80"/>
      <c r="P31" s="80"/>
      <c r="Q31" s="80"/>
      <c r="R31" s="80"/>
      <c r="S31" s="80"/>
      <c r="T31" s="79"/>
      <c r="U31" s="79"/>
      <c r="V31" s="79"/>
      <c r="W31" s="79"/>
      <c r="X31" s="79"/>
      <c r="Y31" s="79"/>
    </row>
    <row r="32" spans="2:25">
      <c r="B32" s="86"/>
      <c r="C32" s="79" t="s">
        <v>502</v>
      </c>
      <c r="D32" s="80"/>
      <c r="E32" s="80"/>
      <c r="F32" s="80"/>
      <c r="G32" s="80"/>
      <c r="H32" s="80"/>
      <c r="I32" s="80"/>
      <c r="J32" s="80"/>
      <c r="K32" s="88" t="s">
        <v>503</v>
      </c>
      <c r="L32" s="80"/>
      <c r="M32" s="80"/>
      <c r="N32" s="80"/>
      <c r="O32" s="80"/>
      <c r="P32" s="80"/>
      <c r="Q32" s="80"/>
      <c r="R32" s="80"/>
      <c r="S32" s="80"/>
      <c r="T32" s="79"/>
      <c r="U32" s="79"/>
      <c r="V32" s="79"/>
      <c r="W32" s="79"/>
      <c r="X32" s="79"/>
      <c r="Y32" s="79"/>
    </row>
    <row r="33" spans="2:25">
      <c r="B33" s="86"/>
      <c r="C33" s="79"/>
      <c r="D33" s="80"/>
      <c r="E33" s="80"/>
      <c r="F33" s="80"/>
      <c r="G33" s="80"/>
      <c r="H33" s="80"/>
      <c r="I33" s="80"/>
      <c r="J33" s="80"/>
      <c r="K33" s="88" t="s">
        <v>504</v>
      </c>
      <c r="L33" s="80"/>
      <c r="M33" s="80"/>
      <c r="N33" s="80"/>
      <c r="O33" s="80"/>
      <c r="P33" s="80"/>
      <c r="Q33" s="80"/>
      <c r="R33" s="80"/>
      <c r="S33" s="80"/>
      <c r="T33" s="79"/>
      <c r="U33" s="79"/>
      <c r="V33" s="79"/>
      <c r="W33" s="79"/>
      <c r="X33" s="79"/>
      <c r="Y33" s="79"/>
    </row>
    <row r="34" spans="2:25">
      <c r="B34" s="83"/>
      <c r="C34" s="83" t="s">
        <v>483</v>
      </c>
      <c r="D34" s="89"/>
      <c r="E34" s="89"/>
      <c r="F34" s="89"/>
      <c r="G34" s="89"/>
      <c r="H34" s="89"/>
      <c r="I34" s="89"/>
      <c r="J34" s="89"/>
      <c r="K34" s="89"/>
      <c r="L34" s="89"/>
      <c r="M34" s="89"/>
      <c r="N34" s="89"/>
      <c r="O34" s="89"/>
      <c r="P34" s="89"/>
      <c r="Q34" s="89"/>
      <c r="R34" s="89"/>
      <c r="S34" s="89"/>
      <c r="T34" s="83"/>
      <c r="U34" s="83"/>
      <c r="V34" s="83"/>
      <c r="W34" s="83"/>
      <c r="X34" s="83"/>
      <c r="Y34" s="83"/>
    </row>
    <row r="35" spans="2:25">
      <c r="B35" s="79"/>
      <c r="C35" s="79"/>
      <c r="D35" s="79"/>
      <c r="E35" s="79"/>
      <c r="F35" s="79"/>
      <c r="G35" s="79"/>
      <c r="H35" s="79"/>
      <c r="I35" s="79"/>
      <c r="J35" s="79"/>
      <c r="K35" s="79"/>
      <c r="L35" s="79"/>
      <c r="M35" s="79"/>
      <c r="N35" s="79"/>
      <c r="O35" s="79"/>
      <c r="P35" s="79"/>
      <c r="Q35" s="79"/>
      <c r="R35" s="79"/>
      <c r="S35" s="79"/>
      <c r="T35" s="79"/>
      <c r="U35" s="79"/>
      <c r="V35" s="79"/>
      <c r="W35" s="79"/>
      <c r="X35" s="79"/>
      <c r="Y35" s="79"/>
    </row>
    <row r="36" spans="2:25" ht="15" customHeight="1">
      <c r="B36" s="79" t="s">
        <v>492</v>
      </c>
      <c r="C36" s="79" t="s">
        <v>493</v>
      </c>
      <c r="D36" s="87" t="s">
        <v>494</v>
      </c>
      <c r="E36" s="88" t="s">
        <v>494</v>
      </c>
      <c r="F36" s="328" t="s">
        <v>494</v>
      </c>
      <c r="G36" s="329"/>
      <c r="H36" s="87" t="s">
        <v>494</v>
      </c>
      <c r="I36" s="88" t="s">
        <v>494</v>
      </c>
      <c r="J36" s="328" t="s">
        <v>495</v>
      </c>
      <c r="K36" s="329"/>
      <c r="L36" s="87" t="s">
        <v>494</v>
      </c>
      <c r="M36" s="88" t="s">
        <v>494</v>
      </c>
      <c r="N36" s="328" t="s">
        <v>494</v>
      </c>
      <c r="O36" s="329"/>
      <c r="P36" s="87" t="s">
        <v>494</v>
      </c>
      <c r="Q36" s="88" t="s">
        <v>494</v>
      </c>
      <c r="R36" s="328" t="s">
        <v>494</v>
      </c>
      <c r="S36" s="329"/>
      <c r="T36" s="79"/>
      <c r="U36" s="79"/>
      <c r="V36" s="79"/>
      <c r="W36" s="79"/>
      <c r="X36" s="79"/>
      <c r="Y36" s="79"/>
    </row>
    <row r="37" spans="2:25">
      <c r="B37" s="79"/>
      <c r="C37" s="79" t="s">
        <v>483</v>
      </c>
      <c r="D37" s="87" t="s">
        <v>496</v>
      </c>
      <c r="E37" s="88" t="s">
        <v>497</v>
      </c>
      <c r="F37" s="80" t="s">
        <v>496</v>
      </c>
      <c r="G37" s="80"/>
      <c r="H37" s="87" t="s">
        <v>496</v>
      </c>
      <c r="I37" s="88" t="s">
        <v>497</v>
      </c>
      <c r="J37" s="80" t="s">
        <v>496</v>
      </c>
      <c r="K37" s="80"/>
      <c r="L37" s="87" t="s">
        <v>496</v>
      </c>
      <c r="M37" s="88" t="s">
        <v>498</v>
      </c>
      <c r="N37" s="80" t="s">
        <v>496</v>
      </c>
      <c r="O37" s="80"/>
      <c r="P37" s="87" t="s">
        <v>496</v>
      </c>
      <c r="Q37" s="88" t="s">
        <v>497</v>
      </c>
      <c r="R37" s="80" t="s">
        <v>496</v>
      </c>
      <c r="S37" s="80"/>
      <c r="T37" s="79"/>
      <c r="U37" s="79"/>
      <c r="V37" s="79"/>
      <c r="W37" s="79"/>
      <c r="X37" s="79"/>
      <c r="Y37" s="79"/>
    </row>
    <row r="38" spans="2:25">
      <c r="B38" s="79" t="s">
        <v>492</v>
      </c>
      <c r="C38" s="79" t="s">
        <v>499</v>
      </c>
      <c r="D38" s="87" t="s">
        <v>494</v>
      </c>
      <c r="E38" s="88" t="s">
        <v>494</v>
      </c>
      <c r="F38" s="80"/>
      <c r="G38" s="80"/>
      <c r="H38" s="87" t="s">
        <v>494</v>
      </c>
      <c r="I38" s="88" t="s">
        <v>494</v>
      </c>
      <c r="J38" s="80"/>
      <c r="K38" s="80"/>
      <c r="L38" s="80"/>
      <c r="M38" s="80"/>
      <c r="N38" s="87" t="s">
        <v>494</v>
      </c>
      <c r="O38" s="88" t="s">
        <v>494</v>
      </c>
      <c r="P38" s="80"/>
      <c r="Q38" s="80"/>
      <c r="R38" s="80"/>
      <c r="S38" s="80"/>
      <c r="T38" s="79"/>
      <c r="U38" s="79"/>
      <c r="V38" s="79"/>
      <c r="W38" s="79"/>
      <c r="X38" s="79"/>
      <c r="Y38" s="79"/>
    </row>
    <row r="39" spans="2:25">
      <c r="B39" s="79"/>
      <c r="C39" s="79" t="s">
        <v>484</v>
      </c>
      <c r="D39" s="87" t="s">
        <v>496</v>
      </c>
      <c r="E39" s="88" t="s">
        <v>497</v>
      </c>
      <c r="F39" s="80"/>
      <c r="G39" s="80"/>
      <c r="H39" s="87" t="s">
        <v>496</v>
      </c>
      <c r="I39" s="88" t="s">
        <v>497</v>
      </c>
      <c r="J39" s="80"/>
      <c r="K39" s="80"/>
      <c r="L39" s="80"/>
      <c r="M39" s="80"/>
      <c r="N39" s="87" t="s">
        <v>496</v>
      </c>
      <c r="O39" s="88" t="s">
        <v>497</v>
      </c>
      <c r="P39" s="80"/>
      <c r="Q39" s="80"/>
      <c r="R39" s="80"/>
      <c r="S39" s="80"/>
      <c r="T39" s="79"/>
      <c r="U39" s="79"/>
      <c r="V39" s="79"/>
      <c r="W39" s="79"/>
      <c r="X39" s="79"/>
      <c r="Y39" s="79"/>
    </row>
    <row r="40" spans="2:25">
      <c r="B40" s="86"/>
      <c r="C40" s="79" t="s">
        <v>500</v>
      </c>
      <c r="D40" s="80"/>
      <c r="E40" s="80"/>
      <c r="F40" s="87" t="s">
        <v>494</v>
      </c>
      <c r="G40" s="88" t="s">
        <v>494</v>
      </c>
      <c r="H40" s="80"/>
      <c r="I40" s="80"/>
      <c r="J40" s="80"/>
      <c r="K40" s="80"/>
      <c r="L40" s="87" t="s">
        <v>494</v>
      </c>
      <c r="M40" s="88" t="s">
        <v>494</v>
      </c>
      <c r="N40" s="87" t="s">
        <v>494</v>
      </c>
      <c r="O40" s="88" t="s">
        <v>494</v>
      </c>
      <c r="P40" s="80"/>
      <c r="Q40" s="80"/>
      <c r="R40" s="80"/>
      <c r="S40" s="80"/>
      <c r="T40" s="79"/>
      <c r="U40" s="79"/>
      <c r="V40" s="79"/>
      <c r="W40" s="79"/>
      <c r="X40" s="79"/>
      <c r="Y40" s="79"/>
    </row>
    <row r="41" spans="2:25">
      <c r="B41" s="86"/>
      <c r="C41" s="79"/>
      <c r="D41" s="80"/>
      <c r="E41" s="80"/>
      <c r="F41" s="87" t="s">
        <v>496</v>
      </c>
      <c r="G41" s="88" t="s">
        <v>497</v>
      </c>
      <c r="H41" s="80"/>
      <c r="I41" s="80"/>
      <c r="J41" s="80"/>
      <c r="K41" s="80"/>
      <c r="L41" s="87" t="s">
        <v>496</v>
      </c>
      <c r="M41" s="88" t="s">
        <v>497</v>
      </c>
      <c r="N41" s="87" t="s">
        <v>496</v>
      </c>
      <c r="O41" s="88" t="s">
        <v>497</v>
      </c>
      <c r="P41" s="80"/>
      <c r="Q41" s="80"/>
      <c r="R41" s="80"/>
      <c r="S41" s="80"/>
      <c r="T41" s="79"/>
      <c r="U41" s="79"/>
      <c r="V41" s="79"/>
      <c r="W41" s="79"/>
      <c r="X41" s="79"/>
      <c r="Y41" s="79"/>
    </row>
    <row r="42" spans="2:25">
      <c r="B42" s="86"/>
      <c r="C42" s="79" t="s">
        <v>501</v>
      </c>
      <c r="D42" s="80"/>
      <c r="E42" s="80"/>
      <c r="F42" s="80"/>
      <c r="G42" s="80"/>
      <c r="H42" s="87" t="s">
        <v>494</v>
      </c>
      <c r="I42" s="88" t="s">
        <v>494</v>
      </c>
      <c r="J42" s="80"/>
      <c r="K42" s="80"/>
      <c r="L42" s="80"/>
      <c r="M42" s="79"/>
      <c r="N42" s="79"/>
      <c r="O42" s="80"/>
      <c r="P42" s="80"/>
      <c r="Q42" s="80"/>
      <c r="R42" s="80"/>
      <c r="S42" s="80"/>
      <c r="T42" s="79"/>
      <c r="U42" s="79"/>
      <c r="V42" s="79"/>
      <c r="W42" s="79"/>
      <c r="X42" s="79"/>
      <c r="Y42" s="79"/>
    </row>
    <row r="43" spans="2:25">
      <c r="B43" s="86"/>
      <c r="C43" s="79"/>
      <c r="D43" s="80"/>
      <c r="E43" s="80"/>
      <c r="F43" s="80"/>
      <c r="G43" s="80"/>
      <c r="H43" s="87" t="s">
        <v>496</v>
      </c>
      <c r="I43" s="88" t="s">
        <v>497</v>
      </c>
      <c r="J43" s="80"/>
      <c r="K43" s="80"/>
      <c r="L43" s="80"/>
      <c r="M43" s="79"/>
      <c r="N43" s="79"/>
      <c r="O43" s="80"/>
      <c r="P43" s="80"/>
      <c r="Q43" s="80"/>
      <c r="R43" s="80"/>
      <c r="S43" s="80"/>
      <c r="T43" s="79"/>
      <c r="U43" s="79"/>
      <c r="V43" s="79"/>
      <c r="W43" s="79"/>
      <c r="X43" s="79"/>
      <c r="Y43" s="79"/>
    </row>
    <row r="44" spans="2:25">
      <c r="B44" s="86"/>
      <c r="C44" s="79" t="s">
        <v>502</v>
      </c>
      <c r="D44" s="80"/>
      <c r="E44" s="80"/>
      <c r="F44" s="80"/>
      <c r="G44" s="80"/>
      <c r="H44" s="80"/>
      <c r="I44" s="80"/>
      <c r="J44" s="87" t="s">
        <v>494</v>
      </c>
      <c r="K44" s="88" t="s">
        <v>503</v>
      </c>
      <c r="L44" s="80"/>
      <c r="M44" s="80"/>
      <c r="N44" s="80"/>
      <c r="O44" s="87" t="s">
        <v>494</v>
      </c>
      <c r="P44" s="88" t="s">
        <v>494</v>
      </c>
      <c r="Q44" s="80"/>
      <c r="R44" s="80"/>
      <c r="S44" s="80"/>
      <c r="T44" s="79"/>
      <c r="U44" s="79"/>
      <c r="V44" s="79"/>
      <c r="W44" s="79"/>
      <c r="X44" s="79"/>
      <c r="Y44" s="79"/>
    </row>
    <row r="45" spans="2:25">
      <c r="B45" s="86"/>
      <c r="C45" s="79"/>
      <c r="D45" s="80"/>
      <c r="E45" s="80"/>
      <c r="F45" s="80"/>
      <c r="G45" s="80"/>
      <c r="H45" s="80"/>
      <c r="I45" s="80"/>
      <c r="J45" s="87" t="s">
        <v>496</v>
      </c>
      <c r="K45" s="88" t="s">
        <v>497</v>
      </c>
      <c r="L45" s="80"/>
      <c r="M45" s="80"/>
      <c r="N45" s="80"/>
      <c r="O45" s="87" t="s">
        <v>496</v>
      </c>
      <c r="P45" s="88" t="s">
        <v>497</v>
      </c>
      <c r="Q45" s="80"/>
      <c r="R45" s="80"/>
      <c r="S45" s="80"/>
      <c r="T45" s="79"/>
      <c r="U45" s="79"/>
      <c r="V45" s="79"/>
      <c r="W45" s="79"/>
      <c r="X45" s="79"/>
      <c r="Y45" s="79"/>
    </row>
    <row r="46" spans="2:25">
      <c r="B46" s="86"/>
      <c r="C46" s="79" t="s">
        <v>502</v>
      </c>
      <c r="D46" s="80"/>
      <c r="E46" s="80"/>
      <c r="F46" s="80"/>
      <c r="G46" s="80"/>
      <c r="H46" s="80"/>
      <c r="I46" s="88" t="s">
        <v>494</v>
      </c>
      <c r="J46" s="80"/>
      <c r="K46" s="80"/>
      <c r="L46" s="80"/>
      <c r="M46" s="80"/>
      <c r="N46" s="80"/>
      <c r="O46" s="80"/>
      <c r="P46" s="80"/>
      <c r="Q46" s="80"/>
      <c r="R46" s="80"/>
      <c r="S46" s="80"/>
      <c r="T46" s="79"/>
      <c r="U46" s="79"/>
      <c r="V46" s="79"/>
      <c r="W46" s="79"/>
      <c r="X46" s="79"/>
      <c r="Y46" s="79"/>
    </row>
    <row r="47" spans="2:25">
      <c r="B47" s="86"/>
      <c r="C47" s="79"/>
      <c r="D47" s="80"/>
      <c r="E47" s="80"/>
      <c r="F47" s="80"/>
      <c r="G47" s="80"/>
      <c r="H47" s="80"/>
      <c r="I47" s="88" t="s">
        <v>504</v>
      </c>
      <c r="J47" s="80"/>
      <c r="K47" s="80"/>
      <c r="L47" s="80"/>
      <c r="M47" s="80"/>
      <c r="N47" s="80"/>
      <c r="O47" s="80"/>
      <c r="P47" s="80"/>
      <c r="Q47" s="80"/>
      <c r="R47" s="80"/>
      <c r="S47" s="80"/>
      <c r="T47" s="79"/>
      <c r="U47" s="79"/>
      <c r="V47" s="79"/>
      <c r="W47" s="79"/>
      <c r="X47" s="79"/>
      <c r="Y47" s="79"/>
    </row>
    <row r="48" spans="2:25">
      <c r="B48" s="86"/>
      <c r="C48" s="79" t="s">
        <v>502</v>
      </c>
      <c r="D48" s="80"/>
      <c r="E48" s="80"/>
      <c r="F48" s="80"/>
      <c r="G48" s="80"/>
      <c r="H48" s="80"/>
      <c r="I48" s="80"/>
      <c r="J48" s="80"/>
      <c r="K48" s="88" t="s">
        <v>503</v>
      </c>
      <c r="L48" s="80"/>
      <c r="M48" s="80"/>
      <c r="N48" s="80"/>
      <c r="O48" s="80"/>
      <c r="P48" s="80"/>
      <c r="Q48" s="80"/>
      <c r="R48" s="80"/>
      <c r="S48" s="80"/>
      <c r="T48" s="79"/>
      <c r="U48" s="79"/>
      <c r="V48" s="79"/>
      <c r="W48" s="79"/>
      <c r="X48" s="79"/>
      <c r="Y48" s="79"/>
    </row>
    <row r="49" spans="2:25">
      <c r="B49" s="86"/>
      <c r="C49" s="79"/>
      <c r="D49" s="80"/>
      <c r="E49" s="80"/>
      <c r="F49" s="80"/>
      <c r="G49" s="80"/>
      <c r="H49" s="80"/>
      <c r="I49" s="80"/>
      <c r="J49" s="80"/>
      <c r="K49" s="88" t="s">
        <v>504</v>
      </c>
      <c r="L49" s="80"/>
      <c r="M49" s="80"/>
      <c r="N49" s="80"/>
      <c r="O49" s="80"/>
      <c r="P49" s="80"/>
      <c r="Q49" s="80"/>
      <c r="R49" s="80"/>
      <c r="S49" s="80"/>
      <c r="T49" s="79"/>
      <c r="U49" s="79"/>
      <c r="V49" s="79"/>
      <c r="W49" s="79"/>
      <c r="X49" s="79"/>
      <c r="Y49" s="79"/>
    </row>
    <row r="50" spans="2:25">
      <c r="B50" s="83"/>
      <c r="C50" s="83" t="s">
        <v>484</v>
      </c>
      <c r="D50" s="83"/>
      <c r="E50" s="83"/>
      <c r="F50" s="83"/>
      <c r="G50" s="83"/>
      <c r="H50" s="83"/>
      <c r="I50" s="83"/>
      <c r="J50" s="83"/>
      <c r="K50" s="83"/>
      <c r="L50" s="83"/>
      <c r="M50" s="83"/>
      <c r="N50" s="83"/>
      <c r="O50" s="83"/>
      <c r="P50" s="83"/>
      <c r="Q50" s="83"/>
      <c r="R50" s="83"/>
      <c r="S50" s="83"/>
      <c r="T50" s="83"/>
      <c r="U50" s="83"/>
      <c r="V50" s="83"/>
      <c r="W50" s="83"/>
      <c r="X50" s="83"/>
      <c r="Y50" s="83"/>
    </row>
  </sheetData>
  <mergeCells count="24">
    <mergeCell ref="N20:O20"/>
    <mergeCell ref="R20:S20"/>
    <mergeCell ref="F36:G36"/>
    <mergeCell ref="J36:K36"/>
    <mergeCell ref="N36:O36"/>
    <mergeCell ref="R36:S36"/>
    <mergeCell ref="J10:K10"/>
    <mergeCell ref="J11:K11"/>
    <mergeCell ref="J12:K12"/>
    <mergeCell ref="J13:K13"/>
    <mergeCell ref="F20:G20"/>
    <mergeCell ref="J20:K20"/>
    <mergeCell ref="P3:Q3"/>
    <mergeCell ref="R3:S3"/>
    <mergeCell ref="J4:K4"/>
    <mergeCell ref="J5:K5"/>
    <mergeCell ref="J6:K6"/>
    <mergeCell ref="L3:M3"/>
    <mergeCell ref="N3:O3"/>
    <mergeCell ref="J7:K7"/>
    <mergeCell ref="D3:E3"/>
    <mergeCell ref="F3:G3"/>
    <mergeCell ref="H3:I3"/>
    <mergeCell ref="J3:K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7B580-9AD5-4BA1-8419-FF6B1EF95A4A}">
  <dimension ref="A1:N22"/>
  <sheetViews>
    <sheetView topLeftCell="A16" workbookViewId="0">
      <selection activeCell="K18" sqref="K18"/>
    </sheetView>
  </sheetViews>
  <sheetFormatPr defaultRowHeight="15"/>
  <cols>
    <col min="4" max="10" width="10.7109375" customWidth="1"/>
  </cols>
  <sheetData>
    <row r="1" spans="1:12">
      <c r="A1" s="90"/>
      <c r="B1" s="90"/>
      <c r="C1" s="90"/>
      <c r="D1" s="90"/>
      <c r="E1" s="90"/>
      <c r="F1" s="90"/>
      <c r="G1" s="90"/>
      <c r="H1" s="90"/>
      <c r="I1" s="90"/>
      <c r="J1" s="90"/>
    </row>
    <row r="2" spans="1:12">
      <c r="A2" s="90"/>
      <c r="B2" s="90" t="s">
        <v>505</v>
      </c>
      <c r="C2" s="90"/>
      <c r="D2" s="90"/>
      <c r="E2" s="90"/>
      <c r="F2" s="90"/>
      <c r="G2" s="90"/>
      <c r="H2" s="90"/>
      <c r="I2" s="90"/>
      <c r="J2" s="90"/>
    </row>
    <row r="3" spans="1:12">
      <c r="A3" s="90"/>
      <c r="B3" s="90"/>
      <c r="C3" s="90"/>
      <c r="D3" s="90" t="s">
        <v>506</v>
      </c>
      <c r="E3" s="90" t="s">
        <v>507</v>
      </c>
      <c r="F3" s="90" t="s">
        <v>508</v>
      </c>
      <c r="G3" s="90" t="s">
        <v>509</v>
      </c>
      <c r="H3" s="90" t="s">
        <v>510</v>
      </c>
      <c r="I3" s="90" t="s">
        <v>511</v>
      </c>
      <c r="J3" s="90" t="s">
        <v>512</v>
      </c>
    </row>
    <row r="4" spans="1:12">
      <c r="A4" s="90"/>
      <c r="B4" s="90"/>
      <c r="C4" s="90"/>
      <c r="D4" s="90">
        <v>1</v>
      </c>
      <c r="E4" s="90">
        <v>2</v>
      </c>
      <c r="F4" s="90">
        <v>3</v>
      </c>
      <c r="G4" s="90">
        <v>4</v>
      </c>
      <c r="H4" s="90">
        <v>5</v>
      </c>
      <c r="I4" s="90">
        <v>6</v>
      </c>
      <c r="J4" s="90">
        <v>7</v>
      </c>
    </row>
    <row r="5" spans="1:12" ht="42">
      <c r="A5" s="90"/>
      <c r="B5" s="90"/>
      <c r="C5" s="90"/>
      <c r="D5" s="90">
        <v>8</v>
      </c>
      <c r="E5" s="90">
        <v>9</v>
      </c>
      <c r="F5" s="91" t="s">
        <v>513</v>
      </c>
      <c r="G5" s="90">
        <v>11</v>
      </c>
      <c r="H5" s="90">
        <v>12</v>
      </c>
      <c r="I5" s="90">
        <v>13</v>
      </c>
      <c r="J5" s="90">
        <v>14</v>
      </c>
    </row>
    <row r="6" spans="1:12" ht="28.5">
      <c r="A6" s="90"/>
      <c r="B6" s="90"/>
      <c r="C6" s="90"/>
      <c r="D6" s="90">
        <v>8</v>
      </c>
      <c r="E6" s="90">
        <v>9</v>
      </c>
      <c r="F6" s="90">
        <v>10</v>
      </c>
      <c r="G6" s="90">
        <v>11</v>
      </c>
      <c r="H6" s="91" t="s">
        <v>514</v>
      </c>
      <c r="I6" s="90">
        <v>13</v>
      </c>
      <c r="J6" s="90">
        <v>14</v>
      </c>
    </row>
    <row r="7" spans="1:12">
      <c r="A7" s="90"/>
      <c r="B7" s="90"/>
      <c r="C7" s="90"/>
      <c r="D7" s="90">
        <v>8</v>
      </c>
      <c r="E7" s="90">
        <v>9</v>
      </c>
      <c r="F7" s="90">
        <v>10</v>
      </c>
      <c r="G7" s="90">
        <v>11</v>
      </c>
      <c r="H7" s="90">
        <v>12</v>
      </c>
      <c r="I7" s="90">
        <v>13</v>
      </c>
      <c r="J7" s="90">
        <v>14</v>
      </c>
    </row>
    <row r="8" spans="1:12">
      <c r="A8" s="90"/>
      <c r="B8" s="90"/>
      <c r="C8" s="90"/>
      <c r="D8" s="90"/>
      <c r="E8" s="90"/>
      <c r="F8" s="90"/>
      <c r="G8" s="90"/>
      <c r="H8" s="90"/>
      <c r="I8" s="90"/>
      <c r="J8" s="90"/>
    </row>
    <row r="9" spans="1:12">
      <c r="A9" s="90"/>
      <c r="B9" s="90"/>
      <c r="C9" s="90"/>
      <c r="D9" s="90"/>
      <c r="E9" s="90"/>
      <c r="F9" s="90"/>
      <c r="G9" s="90"/>
      <c r="H9" s="90"/>
      <c r="I9" s="90"/>
      <c r="J9" s="90"/>
    </row>
    <row r="10" spans="1:12">
      <c r="A10" s="90"/>
      <c r="B10" s="90"/>
      <c r="C10" s="90"/>
      <c r="D10" s="90" t="s">
        <v>515</v>
      </c>
      <c r="E10" s="90" t="s">
        <v>516</v>
      </c>
      <c r="F10" s="90" t="s">
        <v>517</v>
      </c>
      <c r="G10" s="90"/>
      <c r="H10" s="90"/>
      <c r="I10" s="90"/>
      <c r="J10" s="90"/>
    </row>
    <row r="11" spans="1:12">
      <c r="A11" s="90"/>
      <c r="B11" s="90"/>
      <c r="C11" s="90"/>
      <c r="D11" s="90">
        <v>50</v>
      </c>
      <c r="E11" s="90">
        <v>30</v>
      </c>
      <c r="F11" s="90">
        <v>20</v>
      </c>
      <c r="G11" s="90"/>
      <c r="H11" s="90"/>
      <c r="I11" s="90"/>
      <c r="J11" s="90"/>
    </row>
    <row r="12" spans="1:12">
      <c r="A12" s="90"/>
      <c r="B12" s="90"/>
      <c r="C12" s="90"/>
      <c r="D12" s="90"/>
      <c r="E12" s="90"/>
      <c r="F12" s="90"/>
      <c r="G12" s="90"/>
      <c r="H12" s="90"/>
      <c r="I12" s="90"/>
      <c r="J12" s="90"/>
    </row>
    <row r="13" spans="1:12" ht="15.75" thickBot="1">
      <c r="A13" s="90"/>
      <c r="B13" s="90"/>
      <c r="C13" s="90"/>
      <c r="D13" s="90"/>
      <c r="E13" s="90"/>
      <c r="F13" s="90"/>
      <c r="G13" s="90"/>
      <c r="H13" s="90"/>
      <c r="I13" s="90"/>
      <c r="J13" s="90"/>
    </row>
    <row r="14" spans="1:12" ht="5.25" customHeight="1" thickBot="1">
      <c r="B14" s="90"/>
      <c r="C14" s="101"/>
      <c r="D14" s="102"/>
      <c r="E14" s="102"/>
      <c r="F14" s="102"/>
      <c r="G14" s="102"/>
      <c r="H14" s="102"/>
      <c r="I14" s="102"/>
      <c r="J14" s="102"/>
      <c r="K14" s="103"/>
      <c r="L14" s="104"/>
    </row>
    <row r="15" spans="1:12">
      <c r="A15" s="90"/>
      <c r="B15" s="90"/>
      <c r="C15" s="90"/>
      <c r="D15" s="90"/>
      <c r="E15" s="90"/>
      <c r="F15" s="90"/>
      <c r="G15" s="90"/>
      <c r="H15" s="90"/>
      <c r="I15" s="90"/>
      <c r="J15" s="90"/>
    </row>
    <row r="16" spans="1:12" ht="39.950000000000003" customHeight="1">
      <c r="A16" s="90"/>
      <c r="B16" s="90"/>
      <c r="C16" s="90"/>
      <c r="D16" s="106" t="s">
        <v>518</v>
      </c>
      <c r="E16" s="106" t="s">
        <v>519</v>
      </c>
      <c r="F16" s="106" t="s">
        <v>520</v>
      </c>
      <c r="G16" s="106" t="s">
        <v>521</v>
      </c>
      <c r="H16" s="106" t="s">
        <v>522</v>
      </c>
      <c r="I16" s="105" t="s">
        <v>523</v>
      </c>
      <c r="J16" s="105" t="s">
        <v>524</v>
      </c>
    </row>
    <row r="17" spans="1:14" ht="39.950000000000003" customHeight="1">
      <c r="A17" s="90"/>
      <c r="B17" s="90"/>
      <c r="C17" s="90"/>
      <c r="D17" s="128"/>
      <c r="E17" s="128"/>
      <c r="F17" s="129">
        <v>26</v>
      </c>
      <c r="G17" s="129">
        <v>27</v>
      </c>
      <c r="H17" s="129">
        <v>28</v>
      </c>
      <c r="I17" s="129">
        <v>29</v>
      </c>
      <c r="J17" s="129">
        <v>30</v>
      </c>
      <c r="L17" s="330" t="s">
        <v>525</v>
      </c>
      <c r="M17" s="330"/>
      <c r="N17" s="330"/>
    </row>
    <row r="18" spans="1:14" ht="50.1" customHeight="1">
      <c r="A18" s="90"/>
      <c r="B18" s="90"/>
      <c r="C18" s="90"/>
      <c r="D18" s="130">
        <v>1</v>
      </c>
      <c r="E18" s="130">
        <f t="shared" ref="E18:J21" si="0">D18+1</f>
        <v>2</v>
      </c>
      <c r="F18" s="130">
        <f t="shared" si="0"/>
        <v>3</v>
      </c>
      <c r="G18" s="130">
        <f t="shared" si="0"/>
        <v>4</v>
      </c>
      <c r="H18" s="131">
        <f t="shared" si="0"/>
        <v>5</v>
      </c>
      <c r="I18" s="130">
        <f t="shared" si="0"/>
        <v>6</v>
      </c>
      <c r="J18" s="130">
        <f t="shared" si="0"/>
        <v>7</v>
      </c>
      <c r="L18" s="330"/>
      <c r="M18" s="330"/>
      <c r="N18" s="330"/>
    </row>
    <row r="19" spans="1:14" ht="50.1" customHeight="1">
      <c r="A19" s="90"/>
      <c r="B19" s="90"/>
      <c r="C19" s="90"/>
      <c r="D19" s="130">
        <f>J18+1</f>
        <v>8</v>
      </c>
      <c r="E19" s="130">
        <f t="shared" si="0"/>
        <v>9</v>
      </c>
      <c r="F19" s="130">
        <f t="shared" si="0"/>
        <v>10</v>
      </c>
      <c r="G19" s="130">
        <f t="shared" si="0"/>
        <v>11</v>
      </c>
      <c r="H19" s="130">
        <f t="shared" si="0"/>
        <v>12</v>
      </c>
      <c r="I19" s="130">
        <f t="shared" si="0"/>
        <v>13</v>
      </c>
      <c r="J19" s="130">
        <f t="shared" si="0"/>
        <v>14</v>
      </c>
      <c r="L19" s="330"/>
      <c r="M19" s="330"/>
      <c r="N19" s="330"/>
    </row>
    <row r="20" spans="1:14" ht="50.1" customHeight="1">
      <c r="D20" s="132">
        <v>15</v>
      </c>
      <c r="E20" s="132">
        <f t="shared" si="0"/>
        <v>16</v>
      </c>
      <c r="F20" s="132">
        <f t="shared" si="0"/>
        <v>17</v>
      </c>
      <c r="G20" s="132">
        <f t="shared" si="0"/>
        <v>18</v>
      </c>
      <c r="H20" s="132">
        <f t="shared" si="0"/>
        <v>19</v>
      </c>
      <c r="I20" s="131">
        <f t="shared" si="0"/>
        <v>20</v>
      </c>
      <c r="J20" s="132">
        <f t="shared" si="0"/>
        <v>21</v>
      </c>
      <c r="L20" s="330"/>
      <c r="M20" s="330"/>
      <c r="N20" s="330"/>
    </row>
    <row r="21" spans="1:14" ht="50.1" customHeight="1">
      <c r="D21" s="132">
        <v>22</v>
      </c>
      <c r="E21" s="132">
        <f t="shared" si="0"/>
        <v>23</v>
      </c>
      <c r="F21" s="132">
        <f t="shared" si="0"/>
        <v>24</v>
      </c>
      <c r="G21" s="132">
        <f t="shared" si="0"/>
        <v>25</v>
      </c>
      <c r="H21" s="108">
        <f t="shared" si="0"/>
        <v>26</v>
      </c>
      <c r="I21" s="108">
        <f t="shared" si="0"/>
        <v>27</v>
      </c>
      <c r="J21" s="108">
        <f t="shared" si="0"/>
        <v>28</v>
      </c>
    </row>
    <row r="22" spans="1:14" ht="50.1" customHeight="1">
      <c r="D22" s="107">
        <v>29</v>
      </c>
      <c r="E22" s="107">
        <f>D22+1</f>
        <v>30</v>
      </c>
      <c r="F22" s="107">
        <f>E22+1</f>
        <v>31</v>
      </c>
      <c r="G22" s="107"/>
      <c r="H22" s="107"/>
      <c r="I22" s="107"/>
      <c r="J22" s="107"/>
    </row>
  </sheetData>
  <mergeCells count="1">
    <mergeCell ref="L17:N2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FB314-9BE3-4EF0-8443-C6ACF1D624B0}">
  <dimension ref="A4:AI167"/>
  <sheetViews>
    <sheetView topLeftCell="A107" zoomScale="70" zoomScaleNormal="70" workbookViewId="0">
      <selection activeCell="D112" sqref="D112"/>
    </sheetView>
  </sheetViews>
  <sheetFormatPr defaultRowHeight="15"/>
  <cols>
    <col min="8" max="8" width="10.140625" customWidth="1"/>
  </cols>
  <sheetData>
    <row r="4" spans="7:7">
      <c r="G4" s="100" t="s">
        <v>526</v>
      </c>
    </row>
    <row r="5" spans="7:7">
      <c r="G5" s="100" t="s">
        <v>527</v>
      </c>
    </row>
    <row r="12" spans="7:7">
      <c r="G12" t="s">
        <v>528</v>
      </c>
    </row>
    <row r="13" spans="7:7">
      <c r="G13" t="s">
        <v>529</v>
      </c>
    </row>
    <row r="15" spans="7:7">
      <c r="G15" t="s">
        <v>530</v>
      </c>
    </row>
    <row r="16" spans="7:7">
      <c r="G16" t="s">
        <v>531</v>
      </c>
    </row>
    <row r="17" spans="5:35">
      <c r="G17" t="s">
        <v>532</v>
      </c>
    </row>
    <row r="19" spans="5:35">
      <c r="G19" s="338"/>
      <c r="H19" s="338"/>
      <c r="I19" s="338"/>
      <c r="J19" s="338"/>
      <c r="K19" s="338"/>
      <c r="L19" s="338"/>
      <c r="M19" s="338"/>
      <c r="N19" s="338"/>
      <c r="O19" s="338"/>
      <c r="P19" s="338"/>
      <c r="Q19" s="338"/>
      <c r="R19" s="338"/>
      <c r="S19" s="338"/>
      <c r="T19" s="338"/>
      <c r="U19" s="338"/>
      <c r="V19" s="338"/>
    </row>
    <row r="20" spans="5:35" ht="24.75" customHeight="1">
      <c r="G20" s="358">
        <v>0.25</v>
      </c>
      <c r="H20" s="359"/>
      <c r="I20" s="359"/>
      <c r="J20" s="359"/>
      <c r="K20" s="358">
        <v>0.29166666666666669</v>
      </c>
      <c r="L20" s="359"/>
      <c r="M20" s="359"/>
      <c r="N20" s="359"/>
      <c r="O20" s="358">
        <v>0.33333333333333331</v>
      </c>
      <c r="P20" s="359"/>
      <c r="Q20" s="359"/>
      <c r="R20" s="360"/>
      <c r="S20" s="361">
        <v>0.375</v>
      </c>
      <c r="T20" s="359"/>
      <c r="U20" s="359"/>
      <c r="V20" s="360"/>
      <c r="W20" s="331">
        <v>0.41666666666666669</v>
      </c>
      <c r="X20" s="332"/>
      <c r="Y20" s="332"/>
      <c r="Z20" s="333"/>
      <c r="AA20" s="331">
        <v>0.45833333333333331</v>
      </c>
      <c r="AB20" s="332"/>
      <c r="AC20" s="332"/>
      <c r="AD20" s="333"/>
      <c r="AE20" s="331">
        <v>0</v>
      </c>
      <c r="AF20" s="332"/>
      <c r="AG20" s="332"/>
      <c r="AH20" s="333"/>
      <c r="AI20" t="s">
        <v>533</v>
      </c>
    </row>
    <row r="21" spans="5:35">
      <c r="E21" s="352" t="s">
        <v>534</v>
      </c>
      <c r="F21" s="353"/>
      <c r="G21" s="346"/>
      <c r="H21" s="346"/>
      <c r="I21" s="346"/>
      <c r="J21" s="346"/>
      <c r="K21" s="348"/>
      <c r="L21" s="346"/>
      <c r="M21" s="346"/>
      <c r="N21" s="346"/>
      <c r="O21" s="348"/>
      <c r="P21" s="346"/>
      <c r="Q21" s="346"/>
      <c r="R21" s="350"/>
      <c r="S21" s="348"/>
      <c r="T21" s="346"/>
      <c r="U21" s="346"/>
      <c r="V21" s="346"/>
      <c r="W21" s="334"/>
      <c r="X21" s="335"/>
      <c r="Y21" s="335"/>
      <c r="Z21" s="335"/>
      <c r="AA21" s="334"/>
      <c r="AB21" s="335"/>
      <c r="AC21" s="335"/>
      <c r="AD21" s="335"/>
      <c r="AE21" s="334"/>
      <c r="AF21" s="335"/>
      <c r="AG21" s="335"/>
      <c r="AH21" s="339"/>
    </row>
    <row r="22" spans="5:35">
      <c r="E22" s="354"/>
      <c r="F22" s="355"/>
      <c r="G22" s="346"/>
      <c r="H22" s="346"/>
      <c r="I22" s="346"/>
      <c r="J22" s="346"/>
      <c r="K22" s="348"/>
      <c r="L22" s="346"/>
      <c r="M22" s="346"/>
      <c r="N22" s="346"/>
      <c r="O22" s="348"/>
      <c r="P22" s="346"/>
      <c r="Q22" s="346"/>
      <c r="R22" s="350"/>
      <c r="S22" s="348"/>
      <c r="T22" s="346"/>
      <c r="U22" s="346"/>
      <c r="V22" s="346"/>
      <c r="W22" s="336"/>
      <c r="X22" s="294"/>
      <c r="Y22" s="294"/>
      <c r="Z22" s="294"/>
      <c r="AA22" s="336"/>
      <c r="AB22" s="294"/>
      <c r="AC22" s="294"/>
      <c r="AD22" s="294"/>
      <c r="AE22" s="336"/>
      <c r="AF22" s="294"/>
      <c r="AG22" s="294"/>
      <c r="AH22" s="340"/>
    </row>
    <row r="23" spans="5:35">
      <c r="E23" s="354"/>
      <c r="F23" s="355"/>
      <c r="G23" s="346"/>
      <c r="H23" s="346"/>
      <c r="I23" s="346"/>
      <c r="J23" s="346"/>
      <c r="K23" s="348"/>
      <c r="L23" s="346"/>
      <c r="M23" s="346"/>
      <c r="N23" s="346"/>
      <c r="O23" s="348"/>
      <c r="P23" s="346"/>
      <c r="Q23" s="346"/>
      <c r="R23" s="350"/>
      <c r="S23" s="348"/>
      <c r="T23" s="346"/>
      <c r="U23" s="346"/>
      <c r="V23" s="346"/>
      <c r="W23" s="336"/>
      <c r="X23" s="294"/>
      <c r="Y23" s="294"/>
      <c r="Z23" s="294"/>
      <c r="AA23" s="336"/>
      <c r="AB23" s="294"/>
      <c r="AC23" s="294"/>
      <c r="AD23" s="294"/>
      <c r="AE23" s="336"/>
      <c r="AF23" s="294"/>
      <c r="AG23" s="294"/>
      <c r="AH23" s="340"/>
    </row>
    <row r="24" spans="5:35">
      <c r="E24" s="354"/>
      <c r="F24" s="355"/>
      <c r="G24" s="346"/>
      <c r="H24" s="346"/>
      <c r="I24" s="346"/>
      <c r="J24" s="346"/>
      <c r="K24" s="348"/>
      <c r="L24" s="346"/>
      <c r="M24" s="346"/>
      <c r="N24" s="346"/>
      <c r="O24" s="348"/>
      <c r="P24" s="346"/>
      <c r="Q24" s="346"/>
      <c r="R24" s="350"/>
      <c r="S24" s="348"/>
      <c r="T24" s="346"/>
      <c r="U24" s="346"/>
      <c r="V24" s="346"/>
      <c r="W24" s="336"/>
      <c r="X24" s="294"/>
      <c r="Y24" s="294"/>
      <c r="Z24" s="294"/>
      <c r="AA24" s="336"/>
      <c r="AB24" s="294"/>
      <c r="AC24" s="294"/>
      <c r="AD24" s="294"/>
      <c r="AE24" s="336"/>
      <c r="AF24" s="294"/>
      <c r="AG24" s="294"/>
      <c r="AH24" s="340"/>
    </row>
    <row r="25" spans="5:35">
      <c r="E25" s="354"/>
      <c r="F25" s="355"/>
      <c r="G25" s="346"/>
      <c r="H25" s="346"/>
      <c r="I25" s="346"/>
      <c r="J25" s="346"/>
      <c r="K25" s="348"/>
      <c r="L25" s="346"/>
      <c r="M25" s="346"/>
      <c r="N25" s="346"/>
      <c r="O25" s="348"/>
      <c r="P25" s="346"/>
      <c r="Q25" s="346"/>
      <c r="R25" s="350"/>
      <c r="S25" s="348"/>
      <c r="T25" s="346"/>
      <c r="U25" s="346"/>
      <c r="V25" s="346"/>
      <c r="W25" s="336"/>
      <c r="X25" s="294"/>
      <c r="Y25" s="294"/>
      <c r="Z25" s="294"/>
      <c r="AA25" s="336"/>
      <c r="AB25" s="294"/>
      <c r="AC25" s="294"/>
      <c r="AD25" s="294"/>
      <c r="AE25" s="336"/>
      <c r="AF25" s="294"/>
      <c r="AG25" s="294"/>
      <c r="AH25" s="340"/>
    </row>
    <row r="26" spans="5:35">
      <c r="E26" s="356"/>
      <c r="F26" s="357"/>
      <c r="G26" s="347"/>
      <c r="H26" s="347"/>
      <c r="I26" s="347"/>
      <c r="J26" s="347"/>
      <c r="K26" s="349"/>
      <c r="L26" s="347"/>
      <c r="M26" s="347"/>
      <c r="N26" s="347"/>
      <c r="O26" s="349"/>
      <c r="P26" s="347"/>
      <c r="Q26" s="347"/>
      <c r="R26" s="351"/>
      <c r="S26" s="349"/>
      <c r="T26" s="347"/>
      <c r="U26" s="347"/>
      <c r="V26" s="347"/>
      <c r="W26" s="337"/>
      <c r="X26" s="338"/>
      <c r="Y26" s="338"/>
      <c r="Z26" s="338"/>
      <c r="AA26" s="337"/>
      <c r="AB26" s="338"/>
      <c r="AC26" s="338"/>
      <c r="AD26" s="338"/>
      <c r="AE26" s="337"/>
      <c r="AF26" s="338"/>
      <c r="AG26" s="338"/>
      <c r="AH26" s="341"/>
    </row>
    <row r="28" spans="5:35">
      <c r="G28" s="344" t="s">
        <v>535</v>
      </c>
      <c r="H28" s="345"/>
      <c r="I28" s="345"/>
      <c r="J28" s="345"/>
    </row>
    <row r="29" spans="5:35">
      <c r="G29" s="345"/>
      <c r="H29" s="345"/>
      <c r="I29" s="345"/>
      <c r="J29" s="345"/>
    </row>
    <row r="30" spans="5:35">
      <c r="G30" s="345"/>
      <c r="H30" s="345"/>
      <c r="I30" s="345"/>
      <c r="J30" s="345"/>
    </row>
    <row r="31" spans="5:35">
      <c r="G31" t="s">
        <v>24</v>
      </c>
      <c r="H31" t="s">
        <v>261</v>
      </c>
      <c r="I31" t="s">
        <v>536</v>
      </c>
    </row>
    <row r="32" spans="5:35">
      <c r="G32">
        <v>1</v>
      </c>
      <c r="H32" t="s">
        <v>242</v>
      </c>
      <c r="I32">
        <v>25</v>
      </c>
      <c r="K32" t="s">
        <v>537</v>
      </c>
    </row>
    <row r="33" spans="1:24">
      <c r="G33">
        <v>2</v>
      </c>
      <c r="H33" t="s">
        <v>538</v>
      </c>
      <c r="I33">
        <v>20</v>
      </c>
    </row>
    <row r="34" spans="1:24">
      <c r="G34">
        <v>3</v>
      </c>
      <c r="H34" t="s">
        <v>303</v>
      </c>
      <c r="I34">
        <v>5</v>
      </c>
      <c r="K34" t="s">
        <v>539</v>
      </c>
      <c r="Q34" t="s">
        <v>540</v>
      </c>
    </row>
    <row r="35" spans="1:24">
      <c r="A35" t="s">
        <v>541</v>
      </c>
      <c r="G35">
        <v>4</v>
      </c>
      <c r="H35" t="s">
        <v>244</v>
      </c>
      <c r="I35">
        <v>4</v>
      </c>
      <c r="K35" t="s">
        <v>542</v>
      </c>
    </row>
    <row r="36" spans="1:24">
      <c r="G36">
        <v>5</v>
      </c>
      <c r="H36" t="s">
        <v>324</v>
      </c>
      <c r="I36">
        <v>7</v>
      </c>
    </row>
    <row r="37" spans="1:24">
      <c r="G37">
        <v>6</v>
      </c>
      <c r="H37" t="s">
        <v>336</v>
      </c>
      <c r="I37">
        <v>3</v>
      </c>
    </row>
    <row r="38" spans="1:24">
      <c r="G38">
        <v>7</v>
      </c>
      <c r="H38" t="s">
        <v>543</v>
      </c>
      <c r="I38">
        <v>3</v>
      </c>
    </row>
    <row r="39" spans="1:24">
      <c r="G39">
        <v>8</v>
      </c>
      <c r="H39" t="s">
        <v>374</v>
      </c>
      <c r="I39">
        <v>3</v>
      </c>
    </row>
    <row r="40" spans="1:24">
      <c r="I40">
        <f>SUM(I32:I39)</f>
        <v>70</v>
      </c>
    </row>
    <row r="42" spans="1:24" ht="4.5" customHeight="1">
      <c r="E42" s="96"/>
      <c r="F42" s="97"/>
      <c r="G42" s="97"/>
      <c r="H42" s="97"/>
      <c r="I42" s="97"/>
      <c r="J42" s="97"/>
      <c r="K42" s="97"/>
      <c r="L42" s="97"/>
      <c r="M42" s="97"/>
      <c r="N42" s="97"/>
      <c r="O42" s="97"/>
      <c r="P42" s="97"/>
      <c r="Q42" s="97"/>
      <c r="R42" s="97"/>
      <c r="S42" s="97"/>
      <c r="T42" s="97"/>
      <c r="U42" s="97"/>
      <c r="V42" s="97"/>
      <c r="W42" s="97"/>
      <c r="X42" s="98"/>
    </row>
    <row r="44" spans="1:24">
      <c r="E44" s="99" t="s">
        <v>544</v>
      </c>
    </row>
    <row r="53" spans="5:24">
      <c r="E53" t="s">
        <v>545</v>
      </c>
    </row>
    <row r="57" spans="5:24" ht="5.25" customHeight="1">
      <c r="E57" s="96"/>
      <c r="F57" s="97"/>
      <c r="G57" s="97"/>
      <c r="H57" s="97"/>
      <c r="I57" s="97"/>
      <c r="J57" s="97"/>
      <c r="K57" s="97"/>
      <c r="L57" s="97"/>
      <c r="M57" s="97"/>
      <c r="N57" s="97"/>
      <c r="O57" s="97"/>
      <c r="P57" s="97"/>
      <c r="Q57" s="97"/>
      <c r="R57" s="97"/>
      <c r="S57" s="97"/>
      <c r="T57" s="97"/>
      <c r="U57" s="97"/>
      <c r="V57" s="97"/>
      <c r="W57" s="97"/>
      <c r="X57" s="98"/>
    </row>
    <row r="60" spans="5:24">
      <c r="E60" s="99" t="s">
        <v>546</v>
      </c>
      <c r="F60" t="s">
        <v>547</v>
      </c>
    </row>
    <row r="62" spans="5:24">
      <c r="M62" s="342" t="s">
        <v>548</v>
      </c>
      <c r="N62" s="343"/>
      <c r="O62" s="343"/>
    </row>
    <row r="63" spans="5:24">
      <c r="M63" s="343"/>
      <c r="N63" s="343"/>
      <c r="O63" s="343"/>
    </row>
    <row r="64" spans="5:24">
      <c r="M64" s="343"/>
      <c r="N64" s="343"/>
      <c r="O64" s="343"/>
    </row>
    <row r="65" spans="13:16">
      <c r="M65" s="343"/>
      <c r="N65" s="343"/>
      <c r="O65" s="343"/>
    </row>
    <row r="66" spans="13:16">
      <c r="M66" s="343"/>
      <c r="N66" s="343"/>
      <c r="O66" s="343"/>
    </row>
    <row r="67" spans="13:16">
      <c r="M67" s="343"/>
      <c r="N67" s="343"/>
      <c r="O67" s="343"/>
    </row>
    <row r="68" spans="13:16">
      <c r="M68" s="343"/>
      <c r="N68" s="343"/>
      <c r="O68" s="343"/>
    </row>
    <row r="69" spans="13:16">
      <c r="M69" s="343"/>
      <c r="N69" s="343"/>
      <c r="O69" s="343"/>
    </row>
    <row r="70" spans="13:16">
      <c r="M70" s="343"/>
      <c r="N70" s="343"/>
      <c r="O70" s="343"/>
    </row>
    <row r="71" spans="13:16">
      <c r="M71" s="294"/>
      <c r="N71" s="294"/>
      <c r="O71" s="294"/>
    </row>
    <row r="72" spans="13:16">
      <c r="M72" s="294"/>
      <c r="N72" s="294"/>
      <c r="O72" s="294"/>
      <c r="P72" t="s">
        <v>549</v>
      </c>
    </row>
    <row r="73" spans="13:16">
      <c r="M73" s="294"/>
      <c r="N73" s="294"/>
      <c r="O73" s="294"/>
    </row>
    <row r="74" spans="13:16">
      <c r="M74" s="294"/>
      <c r="N74" s="294"/>
      <c r="O74" s="294"/>
    </row>
    <row r="77" spans="13:16">
      <c r="M77" t="s">
        <v>550</v>
      </c>
    </row>
    <row r="79" spans="13:16">
      <c r="M79" t="s">
        <v>551</v>
      </c>
    </row>
    <row r="81" spans="5:24">
      <c r="M81" t="s">
        <v>552</v>
      </c>
    </row>
    <row r="83" spans="5:24" ht="15.75" thickBot="1"/>
    <row r="84" spans="5:24" ht="5.25" customHeight="1" thickBot="1">
      <c r="E84" s="96"/>
      <c r="F84" s="97"/>
      <c r="G84" s="97"/>
      <c r="H84" s="97"/>
      <c r="I84" s="97"/>
      <c r="J84" s="97"/>
      <c r="K84" s="97"/>
      <c r="L84" s="97"/>
      <c r="M84" s="97"/>
      <c r="N84" s="97"/>
      <c r="O84" s="97"/>
      <c r="P84" s="97"/>
      <c r="Q84" s="97"/>
      <c r="R84" s="97"/>
      <c r="S84" s="97"/>
      <c r="T84" s="97"/>
      <c r="U84" s="97"/>
      <c r="V84" s="97"/>
      <c r="W84" s="97"/>
      <c r="X84" s="98"/>
    </row>
    <row r="86" spans="5:24">
      <c r="E86" s="99" t="s">
        <v>553</v>
      </c>
    </row>
    <row r="87" spans="5:24">
      <c r="F87" t="s">
        <v>554</v>
      </c>
    </row>
    <row r="89" spans="5:24">
      <c r="F89" t="s">
        <v>555</v>
      </c>
    </row>
    <row r="112" spans="6:6">
      <c r="F112" t="s">
        <v>556</v>
      </c>
    </row>
    <row r="146" spans="3:24" ht="7.5" customHeight="1">
      <c r="C146" s="109"/>
      <c r="D146" s="103"/>
      <c r="E146" s="103"/>
      <c r="F146" s="103"/>
      <c r="G146" s="103"/>
      <c r="H146" s="103"/>
      <c r="I146" s="103"/>
      <c r="J146" s="103"/>
      <c r="K146" s="103"/>
      <c r="L146" s="103"/>
      <c r="M146" s="103"/>
      <c r="N146" s="103"/>
      <c r="O146" s="103"/>
      <c r="P146" s="103"/>
      <c r="Q146" s="103"/>
      <c r="R146" s="103"/>
      <c r="S146" s="103"/>
      <c r="T146" s="103"/>
      <c r="U146" s="103"/>
      <c r="V146" s="103"/>
      <c r="W146" s="103"/>
      <c r="X146" s="104"/>
    </row>
    <row r="167" spans="3:3">
      <c r="C167" t="s">
        <v>557</v>
      </c>
    </row>
  </sheetData>
  <mergeCells count="22">
    <mergeCell ref="E21:F26"/>
    <mergeCell ref="G20:J20"/>
    <mergeCell ref="K20:N20"/>
    <mergeCell ref="O20:R20"/>
    <mergeCell ref="S20:V20"/>
    <mergeCell ref="M71:O74"/>
    <mergeCell ref="G19:J19"/>
    <mergeCell ref="K19:N19"/>
    <mergeCell ref="O19:R19"/>
    <mergeCell ref="S19:V19"/>
    <mergeCell ref="G28:J30"/>
    <mergeCell ref="G21:J26"/>
    <mergeCell ref="K21:N26"/>
    <mergeCell ref="O21:R26"/>
    <mergeCell ref="S21:V26"/>
    <mergeCell ref="AA20:AD20"/>
    <mergeCell ref="AA21:AD26"/>
    <mergeCell ref="AE20:AH20"/>
    <mergeCell ref="AE21:AH26"/>
    <mergeCell ref="M62:O70"/>
    <mergeCell ref="W21:Z26"/>
    <mergeCell ref="W20:Z2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4920F-3B3D-4823-9F81-48280AA426AE}">
  <dimension ref="A1:Z41"/>
  <sheetViews>
    <sheetView workbookViewId="0"/>
  </sheetViews>
  <sheetFormatPr defaultRowHeight="15"/>
  <sheetData>
    <row r="1" spans="1:26">
      <c r="A1" s="90"/>
      <c r="B1" s="90"/>
      <c r="C1" s="90"/>
      <c r="D1" s="90"/>
      <c r="E1" s="90"/>
      <c r="F1" s="90"/>
      <c r="G1" s="90"/>
      <c r="H1" s="90"/>
      <c r="I1" s="90"/>
      <c r="J1" s="90"/>
      <c r="K1" s="90"/>
      <c r="L1" s="90"/>
      <c r="M1" s="90"/>
      <c r="N1" s="90"/>
      <c r="O1" s="90"/>
      <c r="P1" s="90"/>
      <c r="Q1" s="90"/>
      <c r="R1" s="90"/>
      <c r="S1" s="90"/>
      <c r="T1" s="90"/>
      <c r="U1" s="90"/>
      <c r="V1" s="90"/>
      <c r="W1" s="90"/>
      <c r="X1" s="90"/>
      <c r="Y1" s="90"/>
      <c r="Z1" s="90"/>
    </row>
    <row r="2" spans="1:26">
      <c r="A2" s="90"/>
      <c r="B2" s="90" t="s">
        <v>558</v>
      </c>
      <c r="C2" s="90"/>
      <c r="D2" s="90"/>
      <c r="E2" s="90"/>
      <c r="F2" s="90" t="s">
        <v>559</v>
      </c>
      <c r="G2" s="90" t="s">
        <v>560</v>
      </c>
      <c r="H2" s="90"/>
      <c r="I2" s="90"/>
      <c r="J2" s="90"/>
      <c r="K2" s="90"/>
      <c r="L2" s="90"/>
      <c r="M2" s="90"/>
      <c r="N2" s="90"/>
      <c r="O2" s="90"/>
      <c r="P2" s="90"/>
      <c r="Q2" s="90"/>
      <c r="R2" s="90"/>
      <c r="S2" s="90"/>
      <c r="T2" s="90"/>
      <c r="U2" s="90"/>
      <c r="V2" s="90"/>
      <c r="W2" s="90"/>
      <c r="X2" s="90"/>
      <c r="Y2" s="90"/>
      <c r="Z2" s="90"/>
    </row>
    <row r="3" spans="1:26">
      <c r="A3" s="90"/>
      <c r="B3" s="90"/>
      <c r="C3" s="90"/>
      <c r="D3" s="90"/>
      <c r="E3" s="90"/>
      <c r="F3" s="90" t="s">
        <v>561</v>
      </c>
      <c r="G3" s="90" t="s">
        <v>562</v>
      </c>
      <c r="H3" s="90"/>
      <c r="I3" s="90"/>
      <c r="J3" s="90"/>
      <c r="K3" s="90"/>
      <c r="L3" s="90"/>
      <c r="M3" s="90"/>
      <c r="N3" s="90"/>
      <c r="O3" s="90"/>
      <c r="P3" s="90"/>
      <c r="Q3" s="90"/>
      <c r="R3" s="90"/>
      <c r="S3" s="90"/>
      <c r="T3" s="90"/>
      <c r="U3" s="90"/>
      <c r="V3" s="90"/>
      <c r="W3" s="90"/>
      <c r="X3" s="90"/>
      <c r="Y3" s="90"/>
      <c r="Z3" s="90"/>
    </row>
    <row r="4" spans="1:26">
      <c r="A4" s="90"/>
      <c r="B4" s="90"/>
      <c r="C4" s="90"/>
      <c r="D4" s="90"/>
      <c r="E4" s="90"/>
      <c r="F4" s="90"/>
      <c r="G4" s="90"/>
      <c r="H4" s="90"/>
      <c r="I4" s="90"/>
      <c r="J4" s="90"/>
      <c r="K4" s="90"/>
      <c r="L4" s="90"/>
      <c r="M4" s="90"/>
      <c r="N4" s="90"/>
      <c r="O4" s="90"/>
      <c r="P4" s="90"/>
      <c r="Q4" s="90"/>
      <c r="R4" s="90"/>
      <c r="S4" s="90"/>
      <c r="T4" s="90"/>
      <c r="U4" s="90"/>
      <c r="V4" s="90"/>
      <c r="W4" s="90"/>
      <c r="X4" s="90"/>
      <c r="Y4" s="90"/>
      <c r="Z4" s="90"/>
    </row>
    <row r="5" spans="1:26">
      <c r="A5" s="90"/>
      <c r="B5" s="90"/>
      <c r="C5" s="90"/>
      <c r="D5" s="510">
        <v>45954</v>
      </c>
      <c r="E5" s="511"/>
      <c r="F5" s="510">
        <v>45955</v>
      </c>
      <c r="G5" s="511"/>
      <c r="H5" s="510">
        <v>45956</v>
      </c>
      <c r="I5" s="511"/>
      <c r="J5" s="510">
        <v>45957</v>
      </c>
      <c r="K5" s="511"/>
      <c r="L5" s="510">
        <v>45958</v>
      </c>
      <c r="M5" s="511"/>
      <c r="N5" s="510">
        <v>45959</v>
      </c>
      <c r="O5" s="511"/>
      <c r="P5" s="510">
        <v>45960</v>
      </c>
      <c r="Q5" s="511"/>
      <c r="R5" s="510">
        <v>45961</v>
      </c>
      <c r="S5" s="511"/>
      <c r="T5" s="510">
        <v>45962</v>
      </c>
      <c r="U5" s="511"/>
      <c r="V5" s="90"/>
      <c r="W5" s="90"/>
      <c r="X5" s="90"/>
      <c r="Y5" s="90"/>
      <c r="Z5" s="90"/>
    </row>
    <row r="6" spans="1:26" ht="30">
      <c r="A6" s="90"/>
      <c r="B6" s="90"/>
      <c r="C6" s="79" t="s">
        <v>493</v>
      </c>
      <c r="D6" s="87" t="s">
        <v>563</v>
      </c>
      <c r="E6" s="88"/>
      <c r="F6" s="87" t="s">
        <v>496</v>
      </c>
      <c r="G6" s="88" t="s">
        <v>497</v>
      </c>
      <c r="H6" s="90"/>
      <c r="I6" s="90"/>
      <c r="J6" s="87" t="s">
        <v>496</v>
      </c>
      <c r="K6" s="88" t="s">
        <v>497</v>
      </c>
      <c r="L6" s="90"/>
      <c r="M6" s="90"/>
      <c r="N6" s="87" t="s">
        <v>496</v>
      </c>
      <c r="O6" s="88" t="s">
        <v>497</v>
      </c>
      <c r="P6" s="90"/>
      <c r="Q6" s="90"/>
      <c r="R6" s="90"/>
      <c r="S6" s="90"/>
      <c r="T6" s="90"/>
      <c r="U6" s="90"/>
      <c r="V6" s="90"/>
      <c r="W6" s="90"/>
      <c r="X6" s="90"/>
      <c r="Y6" s="90"/>
      <c r="Z6" s="90"/>
    </row>
    <row r="7" spans="1:26">
      <c r="A7" s="90"/>
      <c r="B7" s="90"/>
      <c r="C7" s="79" t="s">
        <v>564</v>
      </c>
      <c r="D7" s="90" t="s">
        <v>565</v>
      </c>
      <c r="E7" s="90"/>
      <c r="F7" s="90" t="s">
        <v>565</v>
      </c>
      <c r="G7" s="90" t="s">
        <v>561</v>
      </c>
      <c r="H7" s="90"/>
      <c r="I7" s="90"/>
      <c r="J7" s="90" t="s">
        <v>565</v>
      </c>
      <c r="K7" s="90" t="s">
        <v>561</v>
      </c>
      <c r="L7" s="90"/>
      <c r="M7" s="90"/>
      <c r="N7" s="90" t="s">
        <v>565</v>
      </c>
      <c r="O7" s="90" t="s">
        <v>561</v>
      </c>
      <c r="P7" s="90"/>
      <c r="Q7" s="90"/>
      <c r="R7" s="90"/>
      <c r="S7" s="90"/>
      <c r="T7" s="90"/>
      <c r="U7" s="90"/>
      <c r="V7" s="90"/>
      <c r="W7" s="90"/>
      <c r="X7" s="90"/>
      <c r="Y7" s="90"/>
      <c r="Z7" s="90"/>
    </row>
    <row r="8" spans="1:26">
      <c r="A8" s="90"/>
      <c r="B8" s="90"/>
      <c r="C8" s="90"/>
      <c r="D8" s="90"/>
      <c r="E8" s="90"/>
      <c r="F8" s="90"/>
      <c r="G8" s="90"/>
      <c r="H8" s="90"/>
      <c r="I8" s="90"/>
      <c r="J8" s="90"/>
      <c r="K8" s="90"/>
      <c r="L8" s="90"/>
      <c r="M8" s="90"/>
      <c r="N8" s="90"/>
      <c r="O8" s="90"/>
      <c r="P8" s="90"/>
      <c r="Q8" s="90"/>
      <c r="R8" s="90"/>
      <c r="S8" s="90"/>
      <c r="T8" s="90"/>
      <c r="U8" s="90"/>
      <c r="V8" s="90"/>
      <c r="W8" s="90"/>
      <c r="X8" s="90"/>
      <c r="Y8" s="90"/>
      <c r="Z8" s="90"/>
    </row>
    <row r="9" spans="1:26">
      <c r="A9" s="90"/>
      <c r="B9" s="90"/>
      <c r="C9" s="90"/>
      <c r="D9" s="90"/>
      <c r="E9" s="90"/>
      <c r="F9" s="90"/>
      <c r="G9" s="90"/>
      <c r="H9" s="90"/>
      <c r="I9" s="90"/>
      <c r="J9" s="90"/>
      <c r="K9" s="90"/>
      <c r="L9" s="90"/>
      <c r="M9" s="90"/>
      <c r="N9" s="90"/>
      <c r="O9" s="90"/>
      <c r="P9" s="90"/>
      <c r="Q9" s="90"/>
      <c r="R9" s="90"/>
      <c r="S9" s="90"/>
      <c r="T9" s="90"/>
      <c r="U9" s="90"/>
      <c r="V9" s="90"/>
      <c r="W9" s="90"/>
      <c r="X9" s="90"/>
      <c r="Y9" s="90"/>
      <c r="Z9" s="90"/>
    </row>
    <row r="10" spans="1:26">
      <c r="A10" s="90"/>
      <c r="B10" s="90" t="s">
        <v>566</v>
      </c>
      <c r="C10" s="90"/>
      <c r="D10" s="90"/>
      <c r="E10" s="90"/>
      <c r="F10" s="90"/>
      <c r="G10" s="90"/>
      <c r="H10" s="90"/>
      <c r="I10" s="90"/>
      <c r="J10" s="90"/>
      <c r="K10" s="90"/>
      <c r="L10" s="90"/>
      <c r="M10" s="90"/>
      <c r="N10" s="90"/>
      <c r="O10" s="90"/>
      <c r="P10" s="90"/>
      <c r="Q10" s="90"/>
      <c r="R10" s="90"/>
      <c r="S10" s="90"/>
      <c r="T10" s="90"/>
      <c r="U10" s="90"/>
      <c r="V10" s="90"/>
      <c r="W10" s="90"/>
      <c r="X10" s="90"/>
      <c r="Y10" s="90"/>
      <c r="Z10" s="90"/>
    </row>
    <row r="11" spans="1:26" ht="69">
      <c r="A11" s="90"/>
      <c r="B11" s="90"/>
      <c r="C11" s="90"/>
      <c r="D11" s="91" t="s">
        <v>567</v>
      </c>
      <c r="E11" s="91" t="s">
        <v>568</v>
      </c>
      <c r="F11" s="90"/>
      <c r="G11" s="90"/>
      <c r="H11" s="90"/>
      <c r="I11" s="90"/>
      <c r="J11" s="90"/>
      <c r="K11" s="90"/>
      <c r="L11" s="90"/>
      <c r="M11" s="90"/>
      <c r="N11" s="90"/>
      <c r="O11" s="90"/>
      <c r="P11" s="90"/>
      <c r="Q11" s="90"/>
      <c r="R11" s="90"/>
      <c r="S11" s="90"/>
      <c r="T11" s="90"/>
      <c r="U11" s="90"/>
      <c r="V11" s="90"/>
      <c r="W11" s="90"/>
      <c r="X11" s="90"/>
      <c r="Y11" s="90"/>
      <c r="Z11" s="90"/>
    </row>
    <row r="12" spans="1:26">
      <c r="A12" s="90"/>
      <c r="B12" s="90"/>
      <c r="C12" s="90"/>
      <c r="D12" s="90">
        <v>100</v>
      </c>
      <c r="E12" s="90">
        <v>20</v>
      </c>
      <c r="F12" s="90"/>
      <c r="G12" s="90"/>
      <c r="H12" s="90"/>
      <c r="I12" s="90"/>
      <c r="J12" s="90"/>
      <c r="K12" s="90"/>
      <c r="L12" s="90"/>
      <c r="M12" s="90"/>
      <c r="N12" s="90"/>
      <c r="O12" s="90"/>
      <c r="P12" s="90"/>
      <c r="Q12" s="90"/>
      <c r="R12" s="90"/>
      <c r="S12" s="90"/>
      <c r="T12" s="90"/>
      <c r="U12" s="90"/>
      <c r="V12" s="90"/>
      <c r="W12" s="90"/>
      <c r="X12" s="90"/>
      <c r="Y12" s="90"/>
      <c r="Z12" s="90"/>
    </row>
    <row r="13" spans="1:26">
      <c r="A13" s="90"/>
      <c r="B13" s="90"/>
      <c r="C13" s="90"/>
      <c r="D13" s="90"/>
      <c r="E13" s="90"/>
      <c r="F13" s="90"/>
      <c r="G13" s="90"/>
      <c r="H13" s="90"/>
      <c r="I13" s="90"/>
      <c r="J13" s="90"/>
      <c r="K13" s="90"/>
      <c r="L13" s="90"/>
      <c r="M13" s="90"/>
      <c r="N13" s="90"/>
      <c r="O13" s="90"/>
      <c r="P13" s="90"/>
      <c r="Q13" s="90"/>
      <c r="R13" s="90"/>
      <c r="S13" s="90"/>
      <c r="T13" s="90"/>
      <c r="U13" s="90"/>
      <c r="V13" s="90"/>
      <c r="W13" s="90"/>
      <c r="X13" s="90"/>
      <c r="Y13" s="90"/>
      <c r="Z13" s="90"/>
    </row>
    <row r="14" spans="1:26">
      <c r="A14" s="90"/>
      <c r="B14" s="90"/>
      <c r="C14" s="90"/>
      <c r="D14" s="510">
        <v>45954</v>
      </c>
      <c r="E14" s="511"/>
      <c r="F14" s="510">
        <v>45955</v>
      </c>
      <c r="G14" s="511"/>
      <c r="H14" s="510">
        <v>45956</v>
      </c>
      <c r="I14" s="511"/>
      <c r="J14" s="510">
        <v>45957</v>
      </c>
      <c r="K14" s="511"/>
      <c r="L14" s="510">
        <v>45958</v>
      </c>
      <c r="M14" s="511"/>
      <c r="N14" s="510">
        <v>45959</v>
      </c>
      <c r="O14" s="511"/>
      <c r="P14" s="510">
        <v>45960</v>
      </c>
      <c r="Q14" s="511"/>
      <c r="R14" s="90"/>
      <c r="S14" s="90"/>
      <c r="T14" s="90" t="s">
        <v>569</v>
      </c>
      <c r="U14" s="90"/>
      <c r="V14" s="90"/>
      <c r="W14" s="90"/>
      <c r="X14" s="90"/>
      <c r="Y14" s="90"/>
      <c r="Z14" s="90"/>
    </row>
    <row r="15" spans="1:26" ht="30">
      <c r="A15" s="90"/>
      <c r="B15" s="90"/>
      <c r="C15" s="79" t="s">
        <v>493</v>
      </c>
      <c r="D15" s="87" t="s">
        <v>563</v>
      </c>
      <c r="E15" s="88" t="s">
        <v>570</v>
      </c>
      <c r="F15" s="87" t="s">
        <v>496</v>
      </c>
      <c r="G15" s="88" t="s">
        <v>497</v>
      </c>
      <c r="H15" s="90"/>
      <c r="I15" s="90"/>
      <c r="J15" s="87" t="s">
        <v>496</v>
      </c>
      <c r="K15" s="88" t="s">
        <v>497</v>
      </c>
      <c r="L15" s="90"/>
      <c r="M15" s="90"/>
      <c r="N15" s="87" t="s">
        <v>496</v>
      </c>
      <c r="O15" s="88" t="s">
        <v>497</v>
      </c>
      <c r="P15" s="90"/>
      <c r="Q15" s="90"/>
      <c r="R15" s="90"/>
      <c r="S15" s="90"/>
      <c r="T15" s="90"/>
      <c r="U15" s="90"/>
      <c r="V15" s="90"/>
      <c r="W15" s="90"/>
      <c r="X15" s="90"/>
      <c r="Y15" s="90"/>
      <c r="Z15" s="90"/>
    </row>
    <row r="16" spans="1:26">
      <c r="A16" s="90"/>
      <c r="B16" s="90"/>
      <c r="C16" s="90" t="s">
        <v>571</v>
      </c>
      <c r="D16" s="90" t="s">
        <v>565</v>
      </c>
      <c r="E16" s="90" t="s">
        <v>572</v>
      </c>
      <c r="F16" s="90" t="s">
        <v>565</v>
      </c>
      <c r="G16" s="90" t="s">
        <v>561</v>
      </c>
      <c r="H16" s="90"/>
      <c r="I16" s="90"/>
      <c r="J16" s="90" t="s">
        <v>565</v>
      </c>
      <c r="K16" s="90" t="s">
        <v>561</v>
      </c>
      <c r="L16" s="90"/>
      <c r="M16" s="90"/>
      <c r="N16" s="90" t="s">
        <v>565</v>
      </c>
      <c r="O16" s="90" t="s">
        <v>561</v>
      </c>
      <c r="P16" s="90"/>
      <c r="Q16" s="90"/>
      <c r="R16" s="90"/>
      <c r="S16" s="79" t="s">
        <v>564</v>
      </c>
      <c r="T16" s="90"/>
      <c r="U16" s="90" t="s">
        <v>515</v>
      </c>
      <c r="V16" s="90" t="s">
        <v>516</v>
      </c>
      <c r="W16" s="90" t="s">
        <v>517</v>
      </c>
      <c r="X16" s="90"/>
      <c r="Y16" s="90"/>
      <c r="Z16" s="90"/>
    </row>
    <row r="17" spans="1:26">
      <c r="A17" s="90"/>
      <c r="B17" s="90"/>
      <c r="C17" s="79" t="s">
        <v>499</v>
      </c>
      <c r="D17" s="87" t="s">
        <v>570</v>
      </c>
      <c r="E17" s="88" t="s">
        <v>497</v>
      </c>
      <c r="F17" s="87" t="s">
        <v>496</v>
      </c>
      <c r="G17" s="88" t="s">
        <v>497</v>
      </c>
      <c r="H17" s="87" t="s">
        <v>496</v>
      </c>
      <c r="I17" s="88" t="s">
        <v>497</v>
      </c>
      <c r="J17" s="90"/>
      <c r="K17" s="90"/>
      <c r="L17" s="90"/>
      <c r="M17" s="90"/>
      <c r="N17" s="90"/>
      <c r="O17" s="90"/>
      <c r="P17" s="90"/>
      <c r="Q17" s="90"/>
      <c r="R17" s="90"/>
      <c r="S17" s="90"/>
      <c r="T17" s="90"/>
      <c r="U17" s="92">
        <v>0.5</v>
      </c>
      <c r="V17" s="92">
        <v>0.3</v>
      </c>
      <c r="W17" s="92">
        <v>0.2</v>
      </c>
      <c r="X17" s="90"/>
      <c r="Y17" s="90"/>
      <c r="Z17" s="90"/>
    </row>
    <row r="18" spans="1:26">
      <c r="A18" s="90"/>
      <c r="B18" s="90"/>
      <c r="C18" s="90"/>
      <c r="D18" s="90" t="s">
        <v>572</v>
      </c>
      <c r="E18" s="90" t="s">
        <v>561</v>
      </c>
      <c r="F18" s="90" t="s">
        <v>565</v>
      </c>
      <c r="G18" s="90" t="s">
        <v>561</v>
      </c>
      <c r="H18" s="90" t="s">
        <v>565</v>
      </c>
      <c r="I18" s="90" t="s">
        <v>561</v>
      </c>
      <c r="J18" s="90"/>
      <c r="K18" s="90"/>
      <c r="L18" s="90"/>
      <c r="M18" s="90"/>
      <c r="N18" s="90"/>
      <c r="O18" s="90"/>
      <c r="P18" s="90"/>
      <c r="Q18" s="90"/>
      <c r="R18" s="90"/>
      <c r="S18" s="90"/>
      <c r="T18" s="79" t="s">
        <v>493</v>
      </c>
      <c r="U18" s="90">
        <v>3</v>
      </c>
      <c r="V18" s="90"/>
      <c r="W18" s="90"/>
      <c r="X18" s="90"/>
      <c r="Y18" s="90"/>
      <c r="Z18" s="90"/>
    </row>
    <row r="19" spans="1:26">
      <c r="A19" s="90"/>
      <c r="B19" s="90"/>
      <c r="C19" s="79" t="s">
        <v>500</v>
      </c>
      <c r="D19" s="87" t="s">
        <v>496</v>
      </c>
      <c r="E19" s="88" t="s">
        <v>497</v>
      </c>
      <c r="F19" s="90"/>
      <c r="G19" s="90"/>
      <c r="H19" s="90"/>
      <c r="I19" s="90"/>
      <c r="J19" s="90"/>
      <c r="K19" s="90"/>
      <c r="L19" s="90"/>
      <c r="M19" s="90"/>
      <c r="N19" s="90"/>
      <c r="O19" s="90"/>
      <c r="P19" s="90"/>
      <c r="Q19" s="90"/>
      <c r="R19" s="90"/>
      <c r="S19" s="79" t="s">
        <v>573</v>
      </c>
      <c r="T19" s="90"/>
      <c r="U19" s="90" t="s">
        <v>515</v>
      </c>
      <c r="V19" s="90" t="s">
        <v>516</v>
      </c>
      <c r="W19" s="90" t="s">
        <v>517</v>
      </c>
      <c r="X19" s="90" t="s">
        <v>515</v>
      </c>
      <c r="Y19" s="90" t="s">
        <v>516</v>
      </c>
      <c r="Z19" s="90" t="s">
        <v>517</v>
      </c>
    </row>
    <row r="20" spans="1:26">
      <c r="A20" s="90"/>
      <c r="B20" s="90"/>
      <c r="C20" s="90"/>
      <c r="D20" s="90" t="s">
        <v>565</v>
      </c>
      <c r="E20" s="90" t="s">
        <v>561</v>
      </c>
      <c r="F20" s="90"/>
      <c r="G20" s="90"/>
      <c r="H20" s="90"/>
      <c r="I20" s="90"/>
      <c r="J20" s="90"/>
      <c r="K20" s="90"/>
      <c r="L20" s="90"/>
      <c r="M20" s="90"/>
      <c r="N20" s="90"/>
      <c r="O20" s="90"/>
      <c r="P20" s="90"/>
      <c r="Q20" s="90"/>
      <c r="R20" s="90"/>
      <c r="S20" s="90"/>
      <c r="T20" s="90"/>
      <c r="U20" s="90">
        <v>50</v>
      </c>
      <c r="V20" s="90">
        <v>30</v>
      </c>
      <c r="W20" s="90">
        <v>20</v>
      </c>
      <c r="X20" s="90">
        <v>50</v>
      </c>
      <c r="Y20" s="90">
        <v>30</v>
      </c>
      <c r="Z20" s="90">
        <v>20</v>
      </c>
    </row>
    <row r="21" spans="1:26">
      <c r="A21" s="90"/>
      <c r="B21" s="90"/>
      <c r="C21" s="93" t="s">
        <v>501</v>
      </c>
      <c r="D21" s="94"/>
      <c r="E21" s="94"/>
      <c r="F21" s="94"/>
      <c r="G21" s="94"/>
      <c r="H21" s="94"/>
      <c r="I21" s="94"/>
      <c r="J21" s="94"/>
      <c r="K21" s="94"/>
      <c r="L21" s="94"/>
      <c r="M21" s="94"/>
      <c r="N21" s="94"/>
      <c r="O21" s="94"/>
      <c r="P21" s="94"/>
      <c r="Q21" s="94"/>
      <c r="R21" s="90"/>
      <c r="S21" s="90"/>
      <c r="T21" s="79" t="s">
        <v>493</v>
      </c>
      <c r="U21" s="90">
        <v>3</v>
      </c>
      <c r="V21" s="90"/>
      <c r="W21" s="90"/>
      <c r="X21" s="90"/>
      <c r="Y21" s="90"/>
      <c r="Z21" s="90"/>
    </row>
    <row r="22" spans="1:26">
      <c r="A22" s="90"/>
      <c r="B22" s="90"/>
      <c r="C22" s="94"/>
      <c r="D22" s="94"/>
      <c r="E22" s="94"/>
      <c r="F22" s="94"/>
      <c r="G22" s="94"/>
      <c r="H22" s="94"/>
      <c r="I22" s="94"/>
      <c r="J22" s="94"/>
      <c r="K22" s="94"/>
      <c r="L22" s="94"/>
      <c r="M22" s="94"/>
      <c r="N22" s="94"/>
      <c r="O22" s="94"/>
      <c r="P22" s="94"/>
      <c r="Q22" s="94"/>
      <c r="R22" s="90"/>
      <c r="S22" s="90"/>
      <c r="T22" s="90"/>
      <c r="U22" s="90"/>
      <c r="V22" s="90"/>
      <c r="W22" s="90"/>
      <c r="X22" s="90"/>
      <c r="Y22" s="90"/>
      <c r="Z22" s="90"/>
    </row>
    <row r="23" spans="1:26">
      <c r="A23" s="90"/>
      <c r="B23" s="90"/>
      <c r="C23" s="90"/>
      <c r="D23" s="90"/>
      <c r="E23" s="90"/>
      <c r="F23" s="90"/>
      <c r="G23" s="90"/>
      <c r="H23" s="90"/>
      <c r="I23" s="90"/>
      <c r="J23" s="90"/>
      <c r="K23" s="90"/>
      <c r="L23" s="90"/>
      <c r="M23" s="90"/>
      <c r="N23" s="90"/>
      <c r="O23" s="90"/>
      <c r="P23" s="90"/>
      <c r="Q23" s="90"/>
      <c r="R23" s="90"/>
      <c r="S23" s="90" t="s">
        <v>515</v>
      </c>
      <c r="T23" s="90">
        <v>10</v>
      </c>
      <c r="U23" s="90">
        <v>0</v>
      </c>
      <c r="V23" s="90"/>
      <c r="W23" s="90"/>
      <c r="X23" s="90"/>
      <c r="Y23" s="90"/>
      <c r="Z23" s="90"/>
    </row>
    <row r="24" spans="1:26">
      <c r="A24" s="90"/>
      <c r="B24" s="90"/>
      <c r="C24" s="90"/>
      <c r="D24" s="90"/>
      <c r="E24" s="90"/>
      <c r="F24" s="90"/>
      <c r="G24" s="90"/>
      <c r="H24" s="90"/>
      <c r="I24" s="90"/>
      <c r="J24" s="90"/>
      <c r="K24" s="90"/>
      <c r="L24" s="90"/>
      <c r="M24" s="90"/>
      <c r="N24" s="90"/>
      <c r="O24" s="90"/>
      <c r="P24" s="90"/>
      <c r="Q24" s="90"/>
      <c r="R24" s="90"/>
      <c r="S24" s="90" t="s">
        <v>516</v>
      </c>
      <c r="T24" s="90">
        <v>5</v>
      </c>
      <c r="U24" s="90">
        <v>0</v>
      </c>
      <c r="V24" s="90"/>
      <c r="W24" s="90"/>
      <c r="X24" s="90"/>
      <c r="Y24" s="90"/>
      <c r="Z24" s="90"/>
    </row>
    <row r="25" spans="1:26">
      <c r="A25" s="90"/>
      <c r="B25" s="90"/>
      <c r="C25" s="90"/>
      <c r="D25" s="90"/>
      <c r="E25" s="90"/>
      <c r="F25" s="90"/>
      <c r="G25" s="90"/>
      <c r="H25" s="90"/>
      <c r="I25" s="90"/>
      <c r="J25" s="90"/>
      <c r="K25" s="90"/>
      <c r="L25" s="90"/>
      <c r="M25" s="90"/>
      <c r="N25" s="90"/>
      <c r="O25" s="90"/>
      <c r="P25" s="90"/>
      <c r="Q25" s="90"/>
      <c r="R25" s="90"/>
      <c r="S25" s="90" t="s">
        <v>515</v>
      </c>
      <c r="T25" s="90">
        <v>10</v>
      </c>
      <c r="U25" s="90">
        <v>0</v>
      </c>
      <c r="V25" s="90"/>
      <c r="W25" s="90"/>
      <c r="X25" s="90"/>
      <c r="Y25" s="90"/>
      <c r="Z25" s="90"/>
    </row>
    <row r="26" spans="1:26">
      <c r="A26" s="90"/>
      <c r="B26" s="90"/>
      <c r="C26" s="90"/>
      <c r="D26" s="90"/>
      <c r="E26" s="90"/>
      <c r="F26" s="90"/>
      <c r="G26" s="90"/>
      <c r="H26" s="90"/>
      <c r="I26" s="90"/>
      <c r="J26" s="90"/>
      <c r="K26" s="90"/>
      <c r="L26" s="90"/>
      <c r="M26" s="90"/>
      <c r="N26" s="90"/>
      <c r="O26" s="90"/>
      <c r="P26" s="90"/>
      <c r="Q26" s="90"/>
      <c r="R26" s="90"/>
      <c r="S26" s="90" t="s">
        <v>516</v>
      </c>
      <c r="T26" s="90">
        <v>5</v>
      </c>
      <c r="U26" s="90">
        <v>0</v>
      </c>
      <c r="V26" s="90"/>
      <c r="W26" s="90"/>
      <c r="X26" s="90"/>
      <c r="Y26" s="90"/>
      <c r="Z26" s="90"/>
    </row>
    <row r="27" spans="1:26">
      <c r="A27" s="90"/>
      <c r="B27" s="90"/>
      <c r="C27" s="90"/>
      <c r="D27" s="90"/>
      <c r="E27" s="90"/>
      <c r="F27" s="90"/>
      <c r="G27" s="90"/>
      <c r="H27" s="90"/>
      <c r="I27" s="90"/>
      <c r="J27" s="90"/>
      <c r="K27" s="90"/>
      <c r="L27" s="90"/>
      <c r="M27" s="90"/>
      <c r="N27" s="90"/>
      <c r="O27" s="90"/>
      <c r="P27" s="90"/>
      <c r="Q27" s="90"/>
      <c r="R27" s="90"/>
      <c r="S27" s="90" t="s">
        <v>515</v>
      </c>
      <c r="T27" s="90">
        <v>10</v>
      </c>
      <c r="U27" s="90">
        <v>0</v>
      </c>
      <c r="V27" s="90"/>
      <c r="W27" s="90"/>
      <c r="X27" s="90"/>
      <c r="Y27" s="90"/>
      <c r="Z27" s="90"/>
    </row>
    <row r="28" spans="1:26">
      <c r="A28" s="90"/>
      <c r="B28" s="90" t="s">
        <v>574</v>
      </c>
      <c r="C28" s="90"/>
      <c r="D28" s="90"/>
      <c r="E28" s="90"/>
      <c r="F28" s="90"/>
      <c r="G28" s="90"/>
      <c r="H28" s="90"/>
      <c r="I28" s="90"/>
      <c r="J28" s="90"/>
      <c r="K28" s="90"/>
      <c r="L28" s="90"/>
      <c r="M28" s="90"/>
      <c r="N28" s="90"/>
      <c r="O28" s="90"/>
      <c r="P28" s="90"/>
      <c r="Q28" s="90"/>
      <c r="R28" s="90"/>
      <c r="S28" s="90" t="s">
        <v>516</v>
      </c>
      <c r="T28" s="90">
        <v>5</v>
      </c>
      <c r="U28" s="90">
        <v>0</v>
      </c>
      <c r="V28" s="90"/>
      <c r="W28" s="90"/>
      <c r="X28" s="90"/>
      <c r="Y28" s="90"/>
      <c r="Z28" s="90"/>
    </row>
    <row r="29" spans="1:26">
      <c r="A29" s="90"/>
      <c r="B29" s="90"/>
      <c r="C29" s="90"/>
      <c r="D29" s="90"/>
      <c r="E29" s="90"/>
      <c r="F29" s="90"/>
      <c r="G29" s="90"/>
      <c r="H29" s="90"/>
      <c r="I29" s="90"/>
      <c r="J29" s="90"/>
      <c r="K29" s="90"/>
      <c r="L29" s="90"/>
      <c r="M29" s="90"/>
      <c r="N29" s="90"/>
      <c r="O29" s="90"/>
      <c r="P29" s="90"/>
      <c r="Q29" s="90"/>
      <c r="R29" s="90"/>
      <c r="S29" s="90" t="s">
        <v>515</v>
      </c>
      <c r="T29" s="90">
        <v>10</v>
      </c>
      <c r="U29" s="90">
        <v>0</v>
      </c>
      <c r="V29" s="90"/>
      <c r="W29" s="90"/>
      <c r="X29" s="90"/>
      <c r="Y29" s="90"/>
      <c r="Z29" s="90"/>
    </row>
    <row r="30" spans="1:26">
      <c r="A30" s="90"/>
      <c r="B30" s="90"/>
      <c r="C30" s="90"/>
      <c r="D30" s="90"/>
      <c r="E30" s="90"/>
      <c r="F30" s="90"/>
      <c r="G30" s="90"/>
      <c r="H30" s="90"/>
      <c r="I30" s="90"/>
      <c r="J30" s="90"/>
      <c r="K30" s="90"/>
      <c r="L30" s="90"/>
      <c r="M30" s="90"/>
      <c r="N30" s="90"/>
      <c r="O30" s="90"/>
      <c r="P30" s="90"/>
      <c r="Q30" s="90"/>
      <c r="R30" s="90"/>
      <c r="S30" s="90" t="s">
        <v>516</v>
      </c>
      <c r="T30" s="90">
        <v>5</v>
      </c>
      <c r="U30" s="90">
        <v>0</v>
      </c>
      <c r="V30" s="90"/>
      <c r="W30" s="90"/>
      <c r="X30" s="90"/>
      <c r="Y30" s="90"/>
      <c r="Z30" s="90"/>
    </row>
    <row r="31" spans="1:26">
      <c r="A31" s="90"/>
      <c r="B31" s="90"/>
      <c r="C31" s="90"/>
      <c r="D31" s="510">
        <v>45954</v>
      </c>
      <c r="E31" s="511"/>
      <c r="F31" s="510">
        <v>45955</v>
      </c>
      <c r="G31" s="511"/>
      <c r="H31" s="510">
        <v>45956</v>
      </c>
      <c r="I31" s="511"/>
      <c r="J31" s="510">
        <v>45957</v>
      </c>
      <c r="K31" s="511"/>
      <c r="L31" s="510">
        <v>45958</v>
      </c>
      <c r="M31" s="511"/>
      <c r="N31" s="510">
        <v>45959</v>
      </c>
      <c r="O31" s="511"/>
      <c r="P31" s="510">
        <v>45960</v>
      </c>
      <c r="Q31" s="511"/>
      <c r="R31" s="90"/>
      <c r="S31" s="90" t="s">
        <v>515</v>
      </c>
      <c r="T31" s="90">
        <v>10</v>
      </c>
      <c r="U31" s="90">
        <v>0</v>
      </c>
      <c r="V31" s="90"/>
      <c r="W31" s="90"/>
      <c r="X31" s="90"/>
      <c r="Y31" s="90"/>
      <c r="Z31" s="90"/>
    </row>
    <row r="32" spans="1:26">
      <c r="A32" s="90"/>
      <c r="B32" s="90"/>
      <c r="C32" s="79" t="s">
        <v>493</v>
      </c>
      <c r="D32" s="362" t="s">
        <v>496</v>
      </c>
      <c r="E32" s="363"/>
      <c r="F32" s="362" t="s">
        <v>496</v>
      </c>
      <c r="G32" s="363"/>
      <c r="H32" s="362" t="s">
        <v>496</v>
      </c>
      <c r="I32" s="363"/>
      <c r="J32" s="362" t="s">
        <v>496</v>
      </c>
      <c r="K32" s="363"/>
      <c r="L32" s="362" t="s">
        <v>496</v>
      </c>
      <c r="M32" s="363"/>
      <c r="N32" s="362" t="s">
        <v>496</v>
      </c>
      <c r="O32" s="363"/>
      <c r="P32" s="362" t="s">
        <v>496</v>
      </c>
      <c r="Q32" s="363"/>
      <c r="R32" s="90"/>
      <c r="S32" s="90" t="s">
        <v>516</v>
      </c>
      <c r="T32" s="90">
        <v>5</v>
      </c>
      <c r="U32" s="90">
        <v>0</v>
      </c>
      <c r="V32" s="90"/>
      <c r="W32" s="90"/>
      <c r="X32" s="90"/>
      <c r="Y32" s="90"/>
      <c r="Z32" s="90"/>
    </row>
    <row r="33" spans="1:26">
      <c r="A33" s="90"/>
      <c r="B33" s="90"/>
      <c r="C33" s="90" t="s">
        <v>571</v>
      </c>
      <c r="D33" s="514" t="s">
        <v>572</v>
      </c>
      <c r="E33" s="514"/>
      <c r="F33" s="514" t="s">
        <v>572</v>
      </c>
      <c r="G33" s="514"/>
      <c r="H33" s="514" t="s">
        <v>572</v>
      </c>
      <c r="I33" s="514"/>
      <c r="J33" s="514" t="s">
        <v>572</v>
      </c>
      <c r="K33" s="514"/>
      <c r="L33" s="514" t="s">
        <v>572</v>
      </c>
      <c r="M33" s="514"/>
      <c r="N33" s="514" t="s">
        <v>572</v>
      </c>
      <c r="O33" s="514"/>
      <c r="P33" s="514" t="s">
        <v>572</v>
      </c>
      <c r="Q33" s="514"/>
      <c r="R33" s="90"/>
      <c r="S33" s="90" t="s">
        <v>515</v>
      </c>
      <c r="T33" s="90">
        <v>10</v>
      </c>
      <c r="U33" s="90">
        <v>0</v>
      </c>
      <c r="V33" s="90"/>
      <c r="W33" s="90"/>
      <c r="X33" s="90"/>
      <c r="Y33" s="90"/>
      <c r="Z33" s="90"/>
    </row>
    <row r="34" spans="1:26">
      <c r="A34" s="90"/>
      <c r="B34" s="90"/>
      <c r="C34" s="79" t="s">
        <v>499</v>
      </c>
      <c r="D34" s="362" t="s">
        <v>496</v>
      </c>
      <c r="E34" s="363"/>
      <c r="F34" s="362" t="s">
        <v>496</v>
      </c>
      <c r="G34" s="363"/>
      <c r="H34" s="362" t="s">
        <v>496</v>
      </c>
      <c r="I34" s="363"/>
      <c r="J34" s="362" t="s">
        <v>496</v>
      </c>
      <c r="K34" s="363"/>
      <c r="L34" s="362" t="s">
        <v>496</v>
      </c>
      <c r="M34" s="363"/>
      <c r="N34" s="362" t="s">
        <v>496</v>
      </c>
      <c r="O34" s="363"/>
      <c r="P34" s="362" t="s">
        <v>496</v>
      </c>
      <c r="Q34" s="363"/>
      <c r="R34" s="90"/>
      <c r="S34" s="90" t="s">
        <v>516</v>
      </c>
      <c r="T34" s="90">
        <v>15</v>
      </c>
      <c r="U34" s="90">
        <v>0</v>
      </c>
      <c r="V34" s="90"/>
      <c r="W34" s="90"/>
      <c r="X34" s="90"/>
      <c r="Y34" s="90"/>
      <c r="Z34" s="90"/>
    </row>
    <row r="35" spans="1:26">
      <c r="A35" s="90"/>
      <c r="B35" s="90"/>
      <c r="C35" s="90"/>
      <c r="D35" s="514" t="s">
        <v>572</v>
      </c>
      <c r="E35" s="514"/>
      <c r="F35" s="514" t="s">
        <v>572</v>
      </c>
      <c r="G35" s="514"/>
      <c r="H35" s="514" t="s">
        <v>572</v>
      </c>
      <c r="I35" s="514"/>
      <c r="J35" s="514" t="s">
        <v>572</v>
      </c>
      <c r="K35" s="514"/>
      <c r="L35" s="514" t="s">
        <v>572</v>
      </c>
      <c r="M35" s="514"/>
      <c r="N35" s="514" t="s">
        <v>572</v>
      </c>
      <c r="O35" s="514"/>
      <c r="P35" s="514" t="s">
        <v>572</v>
      </c>
      <c r="Q35" s="514"/>
      <c r="R35" s="90"/>
      <c r="S35" s="90"/>
      <c r="T35" s="90">
        <v>100</v>
      </c>
      <c r="U35" s="90"/>
      <c r="V35" s="90"/>
      <c r="W35" s="90"/>
      <c r="X35" s="90"/>
      <c r="Y35" s="90"/>
      <c r="Z35" s="90"/>
    </row>
    <row r="36" spans="1:26">
      <c r="A36" s="90"/>
      <c r="B36" s="90"/>
      <c r="C36" s="79" t="s">
        <v>500</v>
      </c>
      <c r="D36" s="362" t="s">
        <v>496</v>
      </c>
      <c r="E36" s="363"/>
      <c r="F36" s="362" t="s">
        <v>496</v>
      </c>
      <c r="G36" s="363"/>
      <c r="H36" s="362" t="s">
        <v>496</v>
      </c>
      <c r="I36" s="363"/>
      <c r="J36" s="362" t="s">
        <v>496</v>
      </c>
      <c r="K36" s="363"/>
      <c r="L36" s="362" t="s">
        <v>496</v>
      </c>
      <c r="M36" s="363"/>
      <c r="N36" s="362" t="s">
        <v>496</v>
      </c>
      <c r="O36" s="363"/>
      <c r="P36" s="362" t="s">
        <v>496</v>
      </c>
      <c r="Q36" s="363"/>
      <c r="R36" s="90"/>
      <c r="S36" s="90"/>
      <c r="T36" s="90"/>
      <c r="U36" s="90"/>
      <c r="V36" s="90"/>
      <c r="W36" s="90"/>
      <c r="X36" s="90"/>
      <c r="Y36" s="90"/>
      <c r="Z36" s="90"/>
    </row>
    <row r="37" spans="1:26">
      <c r="A37" s="90"/>
      <c r="B37" s="90"/>
      <c r="C37" s="90"/>
      <c r="D37" s="514" t="s">
        <v>572</v>
      </c>
      <c r="E37" s="514"/>
      <c r="F37" s="514" t="s">
        <v>572</v>
      </c>
      <c r="G37" s="514"/>
      <c r="H37" s="514" t="s">
        <v>572</v>
      </c>
      <c r="I37" s="514"/>
      <c r="J37" s="514" t="s">
        <v>572</v>
      </c>
      <c r="K37" s="514"/>
      <c r="L37" s="514" t="s">
        <v>572</v>
      </c>
      <c r="M37" s="514"/>
      <c r="N37" s="514" t="s">
        <v>572</v>
      </c>
      <c r="O37" s="514"/>
      <c r="P37" s="514" t="s">
        <v>572</v>
      </c>
      <c r="Q37" s="514"/>
      <c r="R37" s="90"/>
      <c r="S37" s="90"/>
      <c r="T37" s="90"/>
      <c r="U37" s="90"/>
      <c r="V37" s="90"/>
      <c r="W37" s="90"/>
      <c r="X37" s="90"/>
      <c r="Y37" s="90"/>
      <c r="Z37" s="90"/>
    </row>
    <row r="38" spans="1:26">
      <c r="A38" s="90"/>
      <c r="B38" s="90"/>
      <c r="C38" s="79" t="s">
        <v>501</v>
      </c>
      <c r="D38" s="362" t="s">
        <v>496</v>
      </c>
      <c r="E38" s="363"/>
      <c r="F38" s="362" t="s">
        <v>496</v>
      </c>
      <c r="G38" s="363"/>
      <c r="H38" s="362" t="s">
        <v>496</v>
      </c>
      <c r="I38" s="363"/>
      <c r="J38" s="362" t="s">
        <v>496</v>
      </c>
      <c r="K38" s="363"/>
      <c r="L38" s="362" t="s">
        <v>496</v>
      </c>
      <c r="M38" s="363"/>
      <c r="N38" s="362" t="s">
        <v>496</v>
      </c>
      <c r="O38" s="363"/>
      <c r="P38" s="362" t="s">
        <v>496</v>
      </c>
      <c r="Q38" s="363"/>
      <c r="R38" s="90"/>
      <c r="S38" s="90"/>
      <c r="T38" s="90"/>
      <c r="U38" s="90"/>
      <c r="V38" s="90"/>
      <c r="W38" s="90"/>
      <c r="X38" s="90"/>
      <c r="Y38" s="90"/>
      <c r="Z38" s="90"/>
    </row>
    <row r="39" spans="1:26">
      <c r="A39" s="90"/>
      <c r="B39" s="90"/>
      <c r="C39" s="90"/>
      <c r="D39" s="514" t="s">
        <v>572</v>
      </c>
      <c r="E39" s="514"/>
      <c r="F39" s="514" t="s">
        <v>572</v>
      </c>
      <c r="G39" s="514"/>
      <c r="H39" s="514" t="s">
        <v>572</v>
      </c>
      <c r="I39" s="514"/>
      <c r="J39" s="514" t="s">
        <v>572</v>
      </c>
      <c r="K39" s="514"/>
      <c r="L39" s="514" t="s">
        <v>572</v>
      </c>
      <c r="M39" s="514"/>
      <c r="N39" s="514" t="s">
        <v>572</v>
      </c>
      <c r="O39" s="514"/>
      <c r="P39" s="514" t="s">
        <v>572</v>
      </c>
      <c r="Q39" s="514"/>
      <c r="R39" s="90"/>
      <c r="S39" s="90"/>
      <c r="T39" s="90"/>
      <c r="U39" s="90"/>
      <c r="V39" s="90"/>
      <c r="W39" s="90"/>
      <c r="X39" s="90"/>
      <c r="Y39" s="90"/>
      <c r="Z39" s="90"/>
    </row>
    <row r="40" spans="1:26">
      <c r="A40" s="90"/>
      <c r="B40" s="90"/>
      <c r="C40" s="79" t="s">
        <v>502</v>
      </c>
      <c r="D40" s="90"/>
      <c r="E40" s="90"/>
      <c r="F40" s="90"/>
      <c r="G40" s="90"/>
      <c r="H40" s="90"/>
      <c r="I40" s="90"/>
      <c r="J40" s="90"/>
      <c r="K40" s="90"/>
      <c r="L40" s="90"/>
      <c r="M40" s="90"/>
      <c r="N40" s="90"/>
      <c r="O40" s="90"/>
      <c r="P40" s="90"/>
      <c r="Q40" s="90"/>
      <c r="R40" s="90"/>
      <c r="S40" s="90"/>
      <c r="T40" s="90"/>
      <c r="U40" s="90"/>
      <c r="V40" s="90"/>
      <c r="W40" s="90"/>
      <c r="X40" s="90"/>
      <c r="Y40" s="90"/>
      <c r="Z40" s="90"/>
    </row>
    <row r="41" spans="1:26">
      <c r="A41" s="90"/>
      <c r="B41" s="90"/>
      <c r="C41" s="90"/>
      <c r="D41" s="90"/>
      <c r="E41" s="90"/>
      <c r="F41" s="90"/>
      <c r="G41" s="90"/>
      <c r="H41" s="90"/>
      <c r="I41" s="90"/>
      <c r="J41" s="90"/>
      <c r="K41" s="90"/>
      <c r="L41" s="90"/>
      <c r="M41" s="90"/>
      <c r="N41" s="90"/>
      <c r="O41" s="90"/>
      <c r="P41" s="90"/>
      <c r="Q41" s="90"/>
      <c r="R41" s="90"/>
      <c r="S41" s="90"/>
      <c r="T41" s="90"/>
      <c r="U41" s="90"/>
      <c r="V41" s="90"/>
      <c r="W41" s="90"/>
      <c r="X41" s="90"/>
      <c r="Y41" s="90"/>
      <c r="Z41" s="90"/>
    </row>
  </sheetData>
  <mergeCells count="79">
    <mergeCell ref="P39:Q39"/>
    <mergeCell ref="D39:E39"/>
    <mergeCell ref="F39:G39"/>
    <mergeCell ref="H39:I39"/>
    <mergeCell ref="J39:K39"/>
    <mergeCell ref="L39:M39"/>
    <mergeCell ref="N39:O39"/>
    <mergeCell ref="P37:Q37"/>
    <mergeCell ref="D38:E38"/>
    <mergeCell ref="F38:G38"/>
    <mergeCell ref="H38:I38"/>
    <mergeCell ref="J38:K38"/>
    <mergeCell ref="L38:M38"/>
    <mergeCell ref="N38:O38"/>
    <mergeCell ref="P38:Q38"/>
    <mergeCell ref="D37:E37"/>
    <mergeCell ref="F37:G37"/>
    <mergeCell ref="H37:I37"/>
    <mergeCell ref="J37:K37"/>
    <mergeCell ref="L37:M37"/>
    <mergeCell ref="N37:O37"/>
    <mergeCell ref="P35:Q35"/>
    <mergeCell ref="D36:E36"/>
    <mergeCell ref="F36:G36"/>
    <mergeCell ref="H36:I36"/>
    <mergeCell ref="J36:K36"/>
    <mergeCell ref="L36:M36"/>
    <mergeCell ref="N36:O36"/>
    <mergeCell ref="P36:Q36"/>
    <mergeCell ref="D35:E35"/>
    <mergeCell ref="F35:G35"/>
    <mergeCell ref="H35:I35"/>
    <mergeCell ref="J35:K35"/>
    <mergeCell ref="L35:M35"/>
    <mergeCell ref="N35:O35"/>
    <mergeCell ref="P33:Q33"/>
    <mergeCell ref="D34:E34"/>
    <mergeCell ref="F34:G34"/>
    <mergeCell ref="H34:I34"/>
    <mergeCell ref="J34:K34"/>
    <mergeCell ref="L34:M34"/>
    <mergeCell ref="N34:O34"/>
    <mergeCell ref="P34:Q34"/>
    <mergeCell ref="D33:E33"/>
    <mergeCell ref="F33:G33"/>
    <mergeCell ref="H33:I33"/>
    <mergeCell ref="J33:K33"/>
    <mergeCell ref="L33:M33"/>
    <mergeCell ref="N33:O33"/>
    <mergeCell ref="P31:Q31"/>
    <mergeCell ref="D32:E32"/>
    <mergeCell ref="F32:G32"/>
    <mergeCell ref="H32:I32"/>
    <mergeCell ref="J32:K32"/>
    <mergeCell ref="L32:M32"/>
    <mergeCell ref="N32:O32"/>
    <mergeCell ref="P32:Q32"/>
    <mergeCell ref="D31:E31"/>
    <mergeCell ref="F31:G31"/>
    <mergeCell ref="H31:I31"/>
    <mergeCell ref="J31:K31"/>
    <mergeCell ref="L31:M31"/>
    <mergeCell ref="N31:O31"/>
    <mergeCell ref="P5:Q5"/>
    <mergeCell ref="R5:S5"/>
    <mergeCell ref="T5:U5"/>
    <mergeCell ref="D14:E14"/>
    <mergeCell ref="F14:G14"/>
    <mergeCell ref="H14:I14"/>
    <mergeCell ref="J14:K14"/>
    <mergeCell ref="L14:M14"/>
    <mergeCell ref="N14:O14"/>
    <mergeCell ref="P14:Q14"/>
    <mergeCell ref="D5:E5"/>
    <mergeCell ref="F5:G5"/>
    <mergeCell ref="H5:I5"/>
    <mergeCell ref="J5:K5"/>
    <mergeCell ref="L5:M5"/>
    <mergeCell ref="N5:O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4EC4E-D6CC-4326-BE69-2488CF145563}">
  <dimension ref="B1:S33"/>
  <sheetViews>
    <sheetView workbookViewId="0">
      <selection activeCell="L14" sqref="L14"/>
    </sheetView>
  </sheetViews>
  <sheetFormatPr defaultRowHeight="15"/>
  <cols>
    <col min="6" max="6" width="9.140625" style="1"/>
    <col min="9" max="9" width="13.28515625" customWidth="1"/>
    <col min="14" max="14" width="9.140625" style="1"/>
    <col min="17" max="17" width="13.28515625" customWidth="1"/>
  </cols>
  <sheetData>
    <row r="1" spans="6:19" ht="15.75" thickBot="1"/>
    <row r="2" spans="6:19">
      <c r="F2" s="376" t="s">
        <v>575</v>
      </c>
      <c r="G2" s="377"/>
      <c r="H2" s="377"/>
      <c r="I2" s="377"/>
      <c r="J2" s="377"/>
      <c r="K2" s="378"/>
      <c r="N2" s="376" t="s">
        <v>575</v>
      </c>
      <c r="O2" s="377"/>
      <c r="P2" s="377"/>
      <c r="Q2" s="377"/>
      <c r="R2" s="377"/>
      <c r="S2" s="378"/>
    </row>
    <row r="3" spans="6:19" ht="15.75" thickBot="1">
      <c r="F3" s="379"/>
      <c r="G3" s="380"/>
      <c r="H3" s="380"/>
      <c r="I3" s="380"/>
      <c r="J3" s="380"/>
      <c r="K3" s="381"/>
      <c r="N3" s="379"/>
      <c r="O3" s="380"/>
      <c r="P3" s="380"/>
      <c r="Q3" s="380"/>
      <c r="R3" s="380"/>
      <c r="S3" s="381"/>
    </row>
    <row r="4" spans="6:19">
      <c r="F4" s="382" t="s">
        <v>242</v>
      </c>
      <c r="G4" s="367"/>
      <c r="H4" s="368"/>
      <c r="I4" s="368"/>
      <c r="J4" s="368"/>
      <c r="K4" s="369"/>
      <c r="N4" s="385" t="s">
        <v>242</v>
      </c>
      <c r="O4" s="367"/>
      <c r="P4" s="368"/>
      <c r="Q4" s="368"/>
      <c r="R4" s="368"/>
      <c r="S4" s="369"/>
    </row>
    <row r="5" spans="6:19">
      <c r="F5" s="383"/>
      <c r="G5" s="370"/>
      <c r="H5" s="371"/>
      <c r="I5" s="371"/>
      <c r="J5" s="371"/>
      <c r="K5" s="372"/>
      <c r="N5" s="386"/>
      <c r="O5" s="370"/>
      <c r="P5" s="371"/>
      <c r="Q5" s="371"/>
      <c r="R5" s="371"/>
      <c r="S5" s="372"/>
    </row>
    <row r="6" spans="6:19">
      <c r="F6" s="383"/>
      <c r="G6" s="370"/>
      <c r="H6" s="371"/>
      <c r="I6" s="371"/>
      <c r="J6" s="371"/>
      <c r="K6" s="372"/>
      <c r="N6" s="386"/>
      <c r="O6" s="370"/>
      <c r="P6" s="371"/>
      <c r="Q6" s="371"/>
      <c r="R6" s="371"/>
      <c r="S6" s="372"/>
    </row>
    <row r="7" spans="6:19">
      <c r="F7" s="365" t="s">
        <v>244</v>
      </c>
      <c r="G7" s="370"/>
      <c r="H7" s="371"/>
      <c r="I7" s="371"/>
      <c r="J7" s="371"/>
      <c r="K7" s="372"/>
      <c r="N7" s="387" t="s">
        <v>244</v>
      </c>
      <c r="O7" s="370"/>
      <c r="P7" s="371"/>
      <c r="Q7" s="371"/>
      <c r="R7" s="371"/>
      <c r="S7" s="372"/>
    </row>
    <row r="8" spans="6:19">
      <c r="F8" s="365"/>
      <c r="G8" s="370"/>
      <c r="H8" s="371"/>
      <c r="I8" s="371"/>
      <c r="J8" s="371"/>
      <c r="K8" s="372"/>
      <c r="N8" s="387"/>
      <c r="O8" s="370"/>
      <c r="P8" s="371"/>
      <c r="Q8" s="371"/>
      <c r="R8" s="371"/>
      <c r="S8" s="372"/>
    </row>
    <row r="9" spans="6:19">
      <c r="F9" s="365"/>
      <c r="G9" s="370"/>
      <c r="H9" s="371"/>
      <c r="I9" s="371"/>
      <c r="J9" s="371"/>
      <c r="K9" s="372"/>
      <c r="N9" s="387"/>
      <c r="O9" s="370"/>
      <c r="P9" s="371"/>
      <c r="Q9" s="371"/>
      <c r="R9" s="371"/>
      <c r="S9" s="372"/>
    </row>
    <row r="10" spans="6:19">
      <c r="F10" s="365" t="s">
        <v>268</v>
      </c>
      <c r="G10" s="370"/>
      <c r="H10" s="371"/>
      <c r="I10" s="371"/>
      <c r="J10" s="371"/>
      <c r="K10" s="372"/>
      <c r="N10" s="365" t="s">
        <v>268</v>
      </c>
      <c r="O10" s="370"/>
      <c r="P10" s="371"/>
      <c r="Q10" s="371"/>
      <c r="R10" s="371"/>
      <c r="S10" s="372"/>
    </row>
    <row r="11" spans="6:19">
      <c r="F11" s="365"/>
      <c r="G11" s="370"/>
      <c r="H11" s="371"/>
      <c r="I11" s="371"/>
      <c r="J11" s="371"/>
      <c r="K11" s="372"/>
      <c r="N11" s="365"/>
      <c r="O11" s="370"/>
      <c r="P11" s="371"/>
      <c r="Q11" s="371"/>
      <c r="R11" s="371"/>
      <c r="S11" s="372"/>
    </row>
    <row r="12" spans="6:19">
      <c r="F12" s="365"/>
      <c r="G12" s="370"/>
      <c r="H12" s="371"/>
      <c r="I12" s="371"/>
      <c r="J12" s="371"/>
      <c r="K12" s="372"/>
      <c r="N12" s="365"/>
      <c r="O12" s="370"/>
      <c r="P12" s="371"/>
      <c r="Q12" s="371"/>
      <c r="R12" s="371"/>
      <c r="S12" s="372"/>
    </row>
    <row r="13" spans="6:19">
      <c r="F13" s="365" t="s">
        <v>243</v>
      </c>
      <c r="G13" s="370"/>
      <c r="H13" s="371"/>
      <c r="I13" s="371"/>
      <c r="J13" s="371"/>
      <c r="K13" s="372"/>
      <c r="N13" s="365" t="s">
        <v>243</v>
      </c>
      <c r="O13" s="370"/>
      <c r="P13" s="371"/>
      <c r="Q13" s="371"/>
      <c r="R13" s="371"/>
      <c r="S13" s="372"/>
    </row>
    <row r="14" spans="6:19">
      <c r="F14" s="365"/>
      <c r="G14" s="370"/>
      <c r="H14" s="371"/>
      <c r="I14" s="371"/>
      <c r="J14" s="371"/>
      <c r="K14" s="372"/>
      <c r="N14" s="365"/>
      <c r="O14" s="370"/>
      <c r="P14" s="371"/>
      <c r="Q14" s="371"/>
      <c r="R14" s="371"/>
      <c r="S14" s="372"/>
    </row>
    <row r="15" spans="6:19">
      <c r="F15" s="365"/>
      <c r="G15" s="370"/>
      <c r="H15" s="371"/>
      <c r="I15" s="371"/>
      <c r="J15" s="371"/>
      <c r="K15" s="372"/>
      <c r="N15" s="365"/>
      <c r="O15" s="370"/>
      <c r="P15" s="371"/>
      <c r="Q15" s="371"/>
      <c r="R15" s="371"/>
      <c r="S15" s="372"/>
    </row>
    <row r="16" spans="6:19">
      <c r="F16" s="364" t="s">
        <v>576</v>
      </c>
      <c r="G16" s="370"/>
      <c r="H16" s="371"/>
      <c r="I16" s="371"/>
      <c r="J16" s="371"/>
      <c r="K16" s="372"/>
      <c r="N16" s="364" t="s">
        <v>576</v>
      </c>
      <c r="O16" s="370"/>
      <c r="P16" s="371"/>
      <c r="Q16" s="371"/>
      <c r="R16" s="371"/>
      <c r="S16" s="372"/>
    </row>
    <row r="17" spans="2:19">
      <c r="F17" s="365"/>
      <c r="G17" s="370"/>
      <c r="H17" s="371"/>
      <c r="I17" s="371"/>
      <c r="J17" s="371"/>
      <c r="K17" s="372"/>
      <c r="N17" s="365"/>
      <c r="O17" s="370"/>
      <c r="P17" s="371"/>
      <c r="Q17" s="371"/>
      <c r="R17" s="371"/>
      <c r="S17" s="372"/>
    </row>
    <row r="18" spans="2:19">
      <c r="F18" s="365"/>
      <c r="G18" s="370"/>
      <c r="H18" s="371"/>
      <c r="I18" s="371"/>
      <c r="J18" s="371"/>
      <c r="K18" s="372"/>
      <c r="N18" s="365"/>
      <c r="O18" s="370"/>
      <c r="P18" s="371"/>
      <c r="Q18" s="371"/>
      <c r="R18" s="371"/>
      <c r="S18" s="372"/>
    </row>
    <row r="19" spans="2:19">
      <c r="F19" s="365" t="s">
        <v>246</v>
      </c>
      <c r="G19" s="370"/>
      <c r="H19" s="371"/>
      <c r="I19" s="371"/>
      <c r="J19" s="371"/>
      <c r="K19" s="372"/>
      <c r="N19" s="365" t="s">
        <v>246</v>
      </c>
      <c r="O19" s="370"/>
      <c r="P19" s="371"/>
      <c r="Q19" s="371"/>
      <c r="R19" s="371"/>
      <c r="S19" s="372"/>
    </row>
    <row r="20" spans="2:19">
      <c r="F20" s="365"/>
      <c r="G20" s="370"/>
      <c r="H20" s="371"/>
      <c r="I20" s="371"/>
      <c r="J20" s="371"/>
      <c r="K20" s="372"/>
      <c r="N20" s="365"/>
      <c r="O20" s="370"/>
      <c r="P20" s="371"/>
      <c r="Q20" s="371"/>
      <c r="R20" s="371"/>
      <c r="S20" s="372"/>
    </row>
    <row r="21" spans="2:19" ht="15.75" thickBot="1">
      <c r="F21" s="366"/>
      <c r="G21" s="373"/>
      <c r="H21" s="374"/>
      <c r="I21" s="374"/>
      <c r="J21" s="374"/>
      <c r="K21" s="375"/>
      <c r="N21" s="366"/>
      <c r="O21" s="373"/>
      <c r="P21" s="374"/>
      <c r="Q21" s="374"/>
      <c r="R21" s="374"/>
      <c r="S21" s="375"/>
    </row>
    <row r="24" spans="2:19">
      <c r="B24" t="s">
        <v>577</v>
      </c>
    </row>
    <row r="26" spans="2:19">
      <c r="K26" s="95" t="s">
        <v>578</v>
      </c>
    </row>
    <row r="27" spans="2:19">
      <c r="K27" t="s">
        <v>579</v>
      </c>
    </row>
    <row r="29" spans="2:19">
      <c r="K29" t="s">
        <v>580</v>
      </c>
    </row>
    <row r="30" spans="2:19" ht="32.25" customHeight="1">
      <c r="K30" s="384" t="s">
        <v>581</v>
      </c>
      <c r="L30" s="384"/>
      <c r="M30" s="384"/>
      <c r="N30" s="384"/>
      <c r="O30" s="384"/>
      <c r="P30" s="384"/>
      <c r="Q30" s="384"/>
      <c r="R30" s="384"/>
    </row>
    <row r="31" spans="2:19">
      <c r="K31" s="345" t="s">
        <v>582</v>
      </c>
      <c r="L31" s="345"/>
      <c r="M31" s="345"/>
      <c r="N31" s="345"/>
      <c r="O31" s="345"/>
      <c r="P31" s="345"/>
      <c r="Q31" s="345"/>
    </row>
    <row r="32" spans="2:19">
      <c r="K32" t="s">
        <v>583</v>
      </c>
    </row>
    <row r="33" spans="11:11">
      <c r="K33" t="s">
        <v>584</v>
      </c>
    </row>
  </sheetData>
  <mergeCells count="18">
    <mergeCell ref="K31:Q31"/>
    <mergeCell ref="K30:R30"/>
    <mergeCell ref="N2:S3"/>
    <mergeCell ref="N4:N6"/>
    <mergeCell ref="O4:S21"/>
    <mergeCell ref="N7:N9"/>
    <mergeCell ref="N10:N12"/>
    <mergeCell ref="N13:N15"/>
    <mergeCell ref="N16:N18"/>
    <mergeCell ref="N19:N21"/>
    <mergeCell ref="F16:F18"/>
    <mergeCell ref="F19:F21"/>
    <mergeCell ref="G4:K21"/>
    <mergeCell ref="F2:K3"/>
    <mergeCell ref="F4:F6"/>
    <mergeCell ref="F7:F9"/>
    <mergeCell ref="F10:F12"/>
    <mergeCell ref="F13:F1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1C75D-CB52-41F8-AC4B-EC8C00EC8741}">
  <dimension ref="A1:D9"/>
  <sheetViews>
    <sheetView workbookViewId="0">
      <selection activeCell="C13" sqref="C13"/>
    </sheetView>
  </sheetViews>
  <sheetFormatPr defaultRowHeight="15"/>
  <cols>
    <col min="1" max="1" width="2.28515625" bestFit="1" customWidth="1"/>
    <col min="2" max="2" width="16.5703125" bestFit="1" customWidth="1"/>
    <col min="3" max="3" width="105.140625" bestFit="1" customWidth="1"/>
    <col min="4" max="4" width="60.28515625" bestFit="1" customWidth="1"/>
  </cols>
  <sheetData>
    <row r="1" spans="1:4" ht="42" customHeight="1">
      <c r="D1" t="s">
        <v>585</v>
      </c>
    </row>
    <row r="2" spans="1:4">
      <c r="A2" s="116">
        <v>1</v>
      </c>
      <c r="B2" s="116" t="s">
        <v>586</v>
      </c>
      <c r="C2" s="116" t="s">
        <v>587</v>
      </c>
      <c r="D2" s="117"/>
    </row>
    <row r="3" spans="1:4">
      <c r="A3" s="116">
        <v>2</v>
      </c>
      <c r="B3" s="116" t="s">
        <v>588</v>
      </c>
      <c r="C3" s="116" t="s">
        <v>589</v>
      </c>
      <c r="D3" s="117"/>
    </row>
    <row r="4" spans="1:4">
      <c r="A4" s="116">
        <v>3</v>
      </c>
      <c r="B4" s="116" t="s">
        <v>590</v>
      </c>
      <c r="C4" s="116" t="s">
        <v>591</v>
      </c>
      <c r="D4" s="117"/>
    </row>
    <row r="5" spans="1:4">
      <c r="A5" s="117"/>
      <c r="B5" s="117"/>
      <c r="C5" s="117" t="s">
        <v>592</v>
      </c>
      <c r="D5" s="117"/>
    </row>
    <row r="6" spans="1:4">
      <c r="A6" s="117"/>
      <c r="B6" s="117"/>
      <c r="C6" s="117" t="s">
        <v>593</v>
      </c>
      <c r="D6" s="117"/>
    </row>
    <row r="7" spans="1:4">
      <c r="A7" s="117"/>
      <c r="B7" s="117"/>
      <c r="C7" s="117" t="s">
        <v>594</v>
      </c>
      <c r="D7" s="117"/>
    </row>
    <row r="8" spans="1:4">
      <c r="A8" s="114">
        <v>4</v>
      </c>
      <c r="B8" s="114" t="s">
        <v>595</v>
      </c>
      <c r="C8" s="114" t="s">
        <v>596</v>
      </c>
      <c r="D8" s="115" t="s">
        <v>597</v>
      </c>
    </row>
    <row r="9" spans="1:4">
      <c r="A9" s="115"/>
      <c r="B9" s="115"/>
      <c r="C9" s="115"/>
      <c r="D9" s="115" t="s">
        <v>598</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10CDE-D917-46CB-BB6F-52A9F050935E}">
  <dimension ref="B2:U33"/>
  <sheetViews>
    <sheetView zoomScaleNormal="100" workbookViewId="0">
      <selection activeCell="L17" sqref="L17"/>
    </sheetView>
  </sheetViews>
  <sheetFormatPr defaultRowHeight="15"/>
  <sheetData>
    <row r="2" spans="2:21">
      <c r="B2" s="95" t="s">
        <v>599</v>
      </c>
      <c r="H2" s="95" t="s">
        <v>600</v>
      </c>
      <c r="M2" s="95" t="s">
        <v>601</v>
      </c>
      <c r="R2" s="95" t="s">
        <v>602</v>
      </c>
    </row>
    <row r="3" spans="2:21" ht="15.75" thickBot="1"/>
    <row r="4" spans="2:21">
      <c r="B4" s="432"/>
      <c r="C4" s="430"/>
      <c r="D4" s="430"/>
      <c r="E4" s="430"/>
      <c r="H4" s="405"/>
      <c r="I4" s="434"/>
      <c r="J4" s="430"/>
      <c r="K4" s="292"/>
      <c r="M4" s="405"/>
      <c r="N4" s="405"/>
      <c r="O4" s="416"/>
      <c r="P4" s="292"/>
      <c r="R4" s="405"/>
      <c r="S4" s="405"/>
      <c r="T4" s="405"/>
      <c r="U4" s="394"/>
    </row>
    <row r="5" spans="2:21" ht="15.75" thickBot="1">
      <c r="B5" s="433"/>
      <c r="C5" s="431"/>
      <c r="D5" s="431"/>
      <c r="E5" s="431"/>
      <c r="H5" s="406"/>
      <c r="I5" s="435"/>
      <c r="J5" s="431"/>
      <c r="K5" s="298"/>
      <c r="M5" s="406"/>
      <c r="N5" s="406"/>
      <c r="O5" s="417"/>
      <c r="P5" s="298"/>
      <c r="R5" s="406"/>
      <c r="S5" s="406"/>
      <c r="T5" s="406"/>
      <c r="U5" s="395"/>
    </row>
    <row r="6" spans="2:21">
      <c r="B6" s="439"/>
      <c r="C6" s="440"/>
      <c r="D6" s="440"/>
      <c r="E6" s="441"/>
      <c r="H6" s="410"/>
      <c r="I6" s="411"/>
      <c r="J6" s="411"/>
      <c r="K6" s="412"/>
      <c r="M6" s="399"/>
      <c r="N6" s="400"/>
      <c r="O6" s="400"/>
      <c r="P6" s="401"/>
      <c r="R6" s="388"/>
      <c r="S6" s="389"/>
      <c r="T6" s="389"/>
      <c r="U6" s="390"/>
    </row>
    <row r="7" spans="2:21">
      <c r="B7" s="442" t="s">
        <v>603</v>
      </c>
      <c r="C7" s="443"/>
      <c r="D7" s="443"/>
      <c r="E7" s="444"/>
      <c r="H7" s="421" t="s">
        <v>604</v>
      </c>
      <c r="I7" s="422"/>
      <c r="J7" s="422"/>
      <c r="K7" s="423"/>
      <c r="M7" s="407" t="s">
        <v>605</v>
      </c>
      <c r="N7" s="408"/>
      <c r="O7" s="408"/>
      <c r="P7" s="409"/>
      <c r="R7" s="396" t="s">
        <v>606</v>
      </c>
      <c r="S7" s="397"/>
      <c r="T7" s="397"/>
      <c r="U7" s="398"/>
    </row>
    <row r="8" spans="2:21">
      <c r="B8" s="445" t="s">
        <v>607</v>
      </c>
      <c r="C8" s="446"/>
      <c r="D8" s="446"/>
      <c r="E8" s="447"/>
      <c r="H8" s="424"/>
      <c r="I8" s="425"/>
      <c r="J8" s="425"/>
      <c r="K8" s="426"/>
      <c r="M8" s="399"/>
      <c r="N8" s="400"/>
      <c r="O8" s="400"/>
      <c r="P8" s="401"/>
      <c r="R8" s="388"/>
      <c r="S8" s="389"/>
      <c r="T8" s="389"/>
      <c r="U8" s="390"/>
    </row>
    <row r="9" spans="2:21">
      <c r="B9" s="442"/>
      <c r="C9" s="443"/>
      <c r="D9" s="443"/>
      <c r="E9" s="444"/>
      <c r="H9" s="421" t="s">
        <v>608</v>
      </c>
      <c r="I9" s="422"/>
      <c r="J9" s="422"/>
      <c r="K9" s="423"/>
      <c r="M9" s="399"/>
      <c r="N9" s="400"/>
      <c r="O9" s="400"/>
      <c r="P9" s="401"/>
      <c r="R9" s="388"/>
      <c r="S9" s="389"/>
      <c r="T9" s="389"/>
      <c r="U9" s="390"/>
    </row>
    <row r="10" spans="2:21">
      <c r="B10" s="439"/>
      <c r="C10" s="440"/>
      <c r="D10" s="440"/>
      <c r="E10" s="441"/>
      <c r="H10" s="424" t="s">
        <v>609</v>
      </c>
      <c r="I10" s="425"/>
      <c r="J10" s="425"/>
      <c r="K10" s="426"/>
      <c r="M10" s="399"/>
      <c r="N10" s="400"/>
      <c r="O10" s="400"/>
      <c r="P10" s="401"/>
      <c r="R10" s="388"/>
      <c r="S10" s="389"/>
      <c r="T10" s="389"/>
      <c r="U10" s="390"/>
    </row>
    <row r="11" spans="2:21">
      <c r="B11" s="442" t="s">
        <v>610</v>
      </c>
      <c r="C11" s="443"/>
      <c r="D11" s="443"/>
      <c r="E11" s="444"/>
      <c r="H11" s="424" t="s">
        <v>611</v>
      </c>
      <c r="I11" s="425"/>
      <c r="J11" s="425"/>
      <c r="K11" s="426"/>
      <c r="M11" s="407" t="s">
        <v>612</v>
      </c>
      <c r="N11" s="408"/>
      <c r="O11" s="408"/>
      <c r="P11" s="409"/>
      <c r="R11" s="388"/>
      <c r="S11" s="389"/>
      <c r="T11" s="389"/>
      <c r="U11" s="390"/>
    </row>
    <row r="12" spans="2:21">
      <c r="B12" s="442"/>
      <c r="C12" s="443"/>
      <c r="D12" s="443"/>
      <c r="E12" s="444"/>
      <c r="H12" s="421" t="s">
        <v>613</v>
      </c>
      <c r="I12" s="422"/>
      <c r="J12" s="422"/>
      <c r="K12" s="423"/>
      <c r="M12" s="399"/>
      <c r="N12" s="400"/>
      <c r="O12" s="400"/>
      <c r="P12" s="401"/>
      <c r="R12" s="388"/>
      <c r="S12" s="389"/>
      <c r="T12" s="389"/>
      <c r="U12" s="390"/>
    </row>
    <row r="13" spans="2:21">
      <c r="B13" s="439"/>
      <c r="C13" s="440"/>
      <c r="D13" s="440"/>
      <c r="E13" s="441"/>
      <c r="H13" s="424"/>
      <c r="I13" s="425"/>
      <c r="J13" s="425"/>
      <c r="K13" s="426"/>
      <c r="M13" s="399"/>
      <c r="N13" s="400"/>
      <c r="O13" s="400"/>
      <c r="P13" s="401"/>
      <c r="R13" s="388"/>
      <c r="S13" s="389"/>
      <c r="T13" s="389"/>
      <c r="U13" s="390"/>
    </row>
    <row r="14" spans="2:21">
      <c r="B14" s="439"/>
      <c r="C14" s="440"/>
      <c r="D14" s="440"/>
      <c r="E14" s="441"/>
      <c r="H14" s="424"/>
      <c r="I14" s="425"/>
      <c r="J14" s="425"/>
      <c r="K14" s="426"/>
      <c r="M14" s="399"/>
      <c r="N14" s="400"/>
      <c r="O14" s="400"/>
      <c r="P14" s="401"/>
      <c r="R14" s="388"/>
      <c r="S14" s="389"/>
      <c r="T14" s="389"/>
      <c r="U14" s="390"/>
    </row>
    <row r="15" spans="2:21">
      <c r="B15" s="442" t="s">
        <v>614</v>
      </c>
      <c r="C15" s="443"/>
      <c r="D15" s="443"/>
      <c r="E15" s="444"/>
      <c r="H15" s="421" t="s">
        <v>615</v>
      </c>
      <c r="I15" s="422"/>
      <c r="J15" s="422"/>
      <c r="K15" s="423"/>
      <c r="M15" s="399"/>
      <c r="N15" s="400"/>
      <c r="O15" s="400"/>
      <c r="P15" s="401"/>
      <c r="R15" s="388"/>
      <c r="S15" s="389"/>
      <c r="T15" s="389"/>
      <c r="U15" s="390"/>
    </row>
    <row r="16" spans="2:21">
      <c r="B16" s="445" t="s">
        <v>616</v>
      </c>
      <c r="C16" s="446"/>
      <c r="D16" s="446"/>
      <c r="E16" s="447"/>
      <c r="H16" s="424" t="s">
        <v>617</v>
      </c>
      <c r="I16" s="425"/>
      <c r="J16" s="425"/>
      <c r="K16" s="426"/>
      <c r="M16" s="399"/>
      <c r="N16" s="400"/>
      <c r="O16" s="400"/>
      <c r="P16" s="401"/>
      <c r="R16" s="388"/>
      <c r="S16" s="389"/>
      <c r="T16" s="389"/>
      <c r="U16" s="390"/>
    </row>
    <row r="17" spans="2:21">
      <c r="B17" s="445" t="s">
        <v>618</v>
      </c>
      <c r="C17" s="446"/>
      <c r="D17" s="446"/>
      <c r="E17" s="447"/>
      <c r="H17" s="424" t="s">
        <v>619</v>
      </c>
      <c r="I17" s="425"/>
      <c r="J17" s="425"/>
      <c r="K17" s="426"/>
      <c r="M17" s="399"/>
      <c r="N17" s="400"/>
      <c r="O17" s="400"/>
      <c r="P17" s="401"/>
      <c r="R17" s="388"/>
      <c r="S17" s="389"/>
      <c r="T17" s="389"/>
      <c r="U17" s="390"/>
    </row>
    <row r="18" spans="2:21">
      <c r="B18" s="445"/>
      <c r="C18" s="446"/>
      <c r="D18" s="446"/>
      <c r="E18" s="447"/>
      <c r="H18" s="418"/>
      <c r="I18" s="419"/>
      <c r="J18" s="419"/>
      <c r="K18" s="420"/>
      <c r="M18" s="399"/>
      <c r="N18" s="400"/>
      <c r="O18" s="400"/>
      <c r="P18" s="401"/>
      <c r="R18" s="388"/>
      <c r="S18" s="389"/>
      <c r="T18" s="389"/>
      <c r="U18" s="390"/>
    </row>
    <row r="19" spans="2:21">
      <c r="B19" s="442" t="s">
        <v>620</v>
      </c>
      <c r="C19" s="443"/>
      <c r="D19" s="443"/>
      <c r="E19" s="444"/>
      <c r="H19" s="427" t="s">
        <v>621</v>
      </c>
      <c r="I19" s="428"/>
      <c r="J19" s="428"/>
      <c r="K19" s="429"/>
      <c r="M19" s="399"/>
      <c r="N19" s="400"/>
      <c r="O19" s="400"/>
      <c r="P19" s="401"/>
      <c r="R19" s="388"/>
      <c r="S19" s="389"/>
      <c r="T19" s="389"/>
      <c r="U19" s="390"/>
    </row>
    <row r="20" spans="2:21">
      <c r="B20" s="436" t="s">
        <v>622</v>
      </c>
      <c r="C20" s="437"/>
      <c r="D20" s="437"/>
      <c r="E20" s="438"/>
      <c r="H20" s="418" t="s">
        <v>623</v>
      </c>
      <c r="I20" s="419"/>
      <c r="J20" s="419"/>
      <c r="K20" s="420"/>
      <c r="M20" s="399"/>
      <c r="N20" s="400"/>
      <c r="O20" s="400"/>
      <c r="P20" s="401"/>
      <c r="R20" s="388"/>
      <c r="S20" s="389"/>
      <c r="T20" s="389"/>
      <c r="U20" s="390"/>
    </row>
    <row r="21" spans="2:21">
      <c r="B21" s="445"/>
      <c r="C21" s="446"/>
      <c r="D21" s="446"/>
      <c r="E21" s="447"/>
      <c r="H21" s="418" t="s">
        <v>624</v>
      </c>
      <c r="I21" s="419"/>
      <c r="J21" s="419"/>
      <c r="K21" s="420"/>
      <c r="M21" s="399"/>
      <c r="N21" s="400"/>
      <c r="O21" s="400"/>
      <c r="P21" s="401"/>
      <c r="R21" s="388"/>
      <c r="S21" s="389"/>
      <c r="T21" s="389"/>
      <c r="U21" s="390"/>
    </row>
    <row r="22" spans="2:21">
      <c r="B22" s="439"/>
      <c r="C22" s="440"/>
      <c r="D22" s="440"/>
      <c r="E22" s="441"/>
      <c r="H22" s="418" t="s">
        <v>625</v>
      </c>
      <c r="I22" s="419"/>
      <c r="J22" s="419"/>
      <c r="K22" s="420"/>
      <c r="M22" s="399"/>
      <c r="N22" s="400"/>
      <c r="O22" s="400"/>
      <c r="P22" s="401"/>
      <c r="R22" s="388"/>
      <c r="S22" s="389"/>
      <c r="T22" s="389"/>
      <c r="U22" s="390"/>
    </row>
    <row r="23" spans="2:21">
      <c r="B23" s="439"/>
      <c r="C23" s="440"/>
      <c r="D23" s="440"/>
      <c r="E23" s="441"/>
      <c r="H23" s="410"/>
      <c r="I23" s="411"/>
      <c r="J23" s="411"/>
      <c r="K23" s="412"/>
      <c r="M23" s="399"/>
      <c r="N23" s="400"/>
      <c r="O23" s="400"/>
      <c r="P23" s="401"/>
      <c r="R23" s="388"/>
      <c r="S23" s="389"/>
      <c r="T23" s="389"/>
      <c r="U23" s="390"/>
    </row>
    <row r="24" spans="2:21">
      <c r="B24" s="436"/>
      <c r="C24" s="437"/>
      <c r="D24" s="437"/>
      <c r="E24" s="438"/>
      <c r="H24" s="421" t="s">
        <v>626</v>
      </c>
      <c r="I24" s="422"/>
      <c r="J24" s="422"/>
      <c r="K24" s="423"/>
      <c r="M24" s="399"/>
      <c r="N24" s="400"/>
      <c r="O24" s="400"/>
      <c r="P24" s="401"/>
      <c r="R24" s="388"/>
      <c r="S24" s="389"/>
      <c r="T24" s="389"/>
      <c r="U24" s="390"/>
    </row>
    <row r="25" spans="2:21">
      <c r="B25" s="439"/>
      <c r="C25" s="440"/>
      <c r="D25" s="440"/>
      <c r="E25" s="441"/>
      <c r="H25" s="410"/>
      <c r="I25" s="411"/>
      <c r="J25" s="411"/>
      <c r="K25" s="412"/>
      <c r="M25" s="399"/>
      <c r="N25" s="400"/>
      <c r="O25" s="400"/>
      <c r="P25" s="401"/>
      <c r="R25" s="388"/>
      <c r="S25" s="389"/>
      <c r="T25" s="389"/>
      <c r="U25" s="390"/>
    </row>
    <row r="26" spans="2:21">
      <c r="B26" s="439"/>
      <c r="C26" s="440"/>
      <c r="D26" s="440"/>
      <c r="E26" s="441"/>
      <c r="H26" s="410"/>
      <c r="I26" s="411"/>
      <c r="J26" s="411"/>
      <c r="K26" s="412"/>
      <c r="M26" s="399"/>
      <c r="N26" s="400"/>
      <c r="O26" s="400"/>
      <c r="P26" s="401"/>
      <c r="R26" s="388"/>
      <c r="S26" s="389"/>
      <c r="T26" s="389"/>
      <c r="U26" s="390"/>
    </row>
    <row r="27" spans="2:21">
      <c r="B27" s="439"/>
      <c r="C27" s="440"/>
      <c r="D27" s="440"/>
      <c r="E27" s="441"/>
      <c r="H27" s="410"/>
      <c r="I27" s="411"/>
      <c r="J27" s="411"/>
      <c r="K27" s="412"/>
      <c r="M27" s="399"/>
      <c r="N27" s="400"/>
      <c r="O27" s="400"/>
      <c r="P27" s="401"/>
      <c r="R27" s="388"/>
      <c r="S27" s="389"/>
      <c r="T27" s="389"/>
      <c r="U27" s="390"/>
    </row>
    <row r="28" spans="2:21">
      <c r="B28" s="439"/>
      <c r="C28" s="440"/>
      <c r="D28" s="440"/>
      <c r="E28" s="441"/>
      <c r="H28" s="410"/>
      <c r="I28" s="411"/>
      <c r="J28" s="411"/>
      <c r="K28" s="412"/>
      <c r="M28" s="399"/>
      <c r="N28" s="400"/>
      <c r="O28" s="400"/>
      <c r="P28" s="401"/>
      <c r="R28" s="388"/>
      <c r="S28" s="389"/>
      <c r="T28" s="389"/>
      <c r="U28" s="390"/>
    </row>
    <row r="29" spans="2:21" ht="15.75" thickBot="1">
      <c r="B29" s="448"/>
      <c r="C29" s="449"/>
      <c r="D29" s="449"/>
      <c r="E29" s="450"/>
      <c r="H29" s="413"/>
      <c r="I29" s="414"/>
      <c r="J29" s="414"/>
      <c r="K29" s="415"/>
      <c r="M29" s="402"/>
      <c r="N29" s="403"/>
      <c r="O29" s="403"/>
      <c r="P29" s="404"/>
      <c r="R29" s="391"/>
      <c r="S29" s="392"/>
      <c r="T29" s="392"/>
      <c r="U29" s="393"/>
    </row>
    <row r="33" spans="2:2">
      <c r="B33" t="s">
        <v>627</v>
      </c>
    </row>
  </sheetData>
  <mergeCells count="112">
    <mergeCell ref="B27:E27"/>
    <mergeCell ref="B28:E28"/>
    <mergeCell ref="B29:E29"/>
    <mergeCell ref="B18:E18"/>
    <mergeCell ref="B19:E19"/>
    <mergeCell ref="B20:E20"/>
    <mergeCell ref="B21:E21"/>
    <mergeCell ref="B22:E22"/>
    <mergeCell ref="B23:E23"/>
    <mergeCell ref="B4:B5"/>
    <mergeCell ref="C4:C5"/>
    <mergeCell ref="D4:D5"/>
    <mergeCell ref="E4:E5"/>
    <mergeCell ref="H4:H5"/>
    <mergeCell ref="I4:I5"/>
    <mergeCell ref="B24:E24"/>
    <mergeCell ref="B25:E25"/>
    <mergeCell ref="B26:E26"/>
    <mergeCell ref="B12:E12"/>
    <mergeCell ref="B13:E13"/>
    <mergeCell ref="B14:E14"/>
    <mergeCell ref="B15:E15"/>
    <mergeCell ref="B16:E16"/>
    <mergeCell ref="B17:E17"/>
    <mergeCell ref="B6:E6"/>
    <mergeCell ref="B7:E7"/>
    <mergeCell ref="B8:E8"/>
    <mergeCell ref="B9:E9"/>
    <mergeCell ref="B10:E10"/>
    <mergeCell ref="B11:E11"/>
    <mergeCell ref="H21:K21"/>
    <mergeCell ref="H10:K10"/>
    <mergeCell ref="H11:K11"/>
    <mergeCell ref="H12:K12"/>
    <mergeCell ref="H13:K13"/>
    <mergeCell ref="H14:K14"/>
    <mergeCell ref="H15:K15"/>
    <mergeCell ref="J4:J5"/>
    <mergeCell ref="K4:K5"/>
    <mergeCell ref="H6:K6"/>
    <mergeCell ref="H7:K7"/>
    <mergeCell ref="H8:K8"/>
    <mergeCell ref="H9:K9"/>
    <mergeCell ref="M13:P13"/>
    <mergeCell ref="M14:P14"/>
    <mergeCell ref="M15:P15"/>
    <mergeCell ref="H28:K28"/>
    <mergeCell ref="H29:K29"/>
    <mergeCell ref="M4:M5"/>
    <mergeCell ref="N4:N5"/>
    <mergeCell ref="O4:O5"/>
    <mergeCell ref="P4:P5"/>
    <mergeCell ref="M6:P6"/>
    <mergeCell ref="M7:P7"/>
    <mergeCell ref="M8:P8"/>
    <mergeCell ref="M9:P9"/>
    <mergeCell ref="H22:K22"/>
    <mergeCell ref="H23:K23"/>
    <mergeCell ref="H24:K24"/>
    <mergeCell ref="H25:K25"/>
    <mergeCell ref="H26:K26"/>
    <mergeCell ref="H27:K27"/>
    <mergeCell ref="H16:K16"/>
    <mergeCell ref="H17:K17"/>
    <mergeCell ref="H18:K18"/>
    <mergeCell ref="H19:K19"/>
    <mergeCell ref="H20:K20"/>
    <mergeCell ref="M28:P28"/>
    <mergeCell ref="M29:P29"/>
    <mergeCell ref="R4:R5"/>
    <mergeCell ref="S4:S5"/>
    <mergeCell ref="T4:T5"/>
    <mergeCell ref="R11:U11"/>
    <mergeCell ref="R12:U12"/>
    <mergeCell ref="R13:U13"/>
    <mergeCell ref="R14:U14"/>
    <mergeCell ref="M22:P22"/>
    <mergeCell ref="M23:P23"/>
    <mergeCell ref="M24:P24"/>
    <mergeCell ref="M25:P25"/>
    <mergeCell ref="M26:P26"/>
    <mergeCell ref="M27:P27"/>
    <mergeCell ref="M16:P16"/>
    <mergeCell ref="M17:P17"/>
    <mergeCell ref="M18:P18"/>
    <mergeCell ref="M19:P19"/>
    <mergeCell ref="M20:P20"/>
    <mergeCell ref="M21:P21"/>
    <mergeCell ref="M10:P10"/>
    <mergeCell ref="M11:P11"/>
    <mergeCell ref="M12:P12"/>
    <mergeCell ref="R15:U15"/>
    <mergeCell ref="R16:U16"/>
    <mergeCell ref="R17:U17"/>
    <mergeCell ref="R18:U18"/>
    <mergeCell ref="R19:U19"/>
    <mergeCell ref="R20:U20"/>
    <mergeCell ref="U4:U5"/>
    <mergeCell ref="R6:U6"/>
    <mergeCell ref="R7:U7"/>
    <mergeCell ref="R8:U8"/>
    <mergeCell ref="R9:U9"/>
    <mergeCell ref="R10:U10"/>
    <mergeCell ref="R27:U27"/>
    <mergeCell ref="R28:U28"/>
    <mergeCell ref="R29:U29"/>
    <mergeCell ref="R21:U21"/>
    <mergeCell ref="R22:U22"/>
    <mergeCell ref="R23:U23"/>
    <mergeCell ref="R24:U24"/>
    <mergeCell ref="R25:U25"/>
    <mergeCell ref="R26:U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A0597-D552-482C-AD77-FBFEB1662FB0}">
  <sheetPr>
    <tabColor rgb="FFFF99FF"/>
  </sheetPr>
  <dimension ref="A1:E15"/>
  <sheetViews>
    <sheetView workbookViewId="0">
      <selection activeCell="C19" sqref="C19"/>
    </sheetView>
  </sheetViews>
  <sheetFormatPr defaultRowHeight="15"/>
  <cols>
    <col min="2" max="2" width="14" customWidth="1"/>
    <col min="3" max="3" width="77.7109375" bestFit="1" customWidth="1"/>
    <col min="4" max="4" width="26.85546875" customWidth="1"/>
    <col min="5" max="5" width="27.5703125" customWidth="1"/>
    <col min="6" max="6" width="16.28515625" customWidth="1"/>
  </cols>
  <sheetData>
    <row r="1" spans="1:5" ht="33" customHeight="1">
      <c r="A1" s="110"/>
      <c r="B1" s="110" t="s">
        <v>628</v>
      </c>
      <c r="C1" s="110" t="s">
        <v>629</v>
      </c>
      <c r="D1" s="110" t="s">
        <v>630</v>
      </c>
      <c r="E1" s="111" t="s">
        <v>631</v>
      </c>
    </row>
    <row r="2" spans="1:5">
      <c r="A2" s="6">
        <v>1</v>
      </c>
      <c r="B2" s="6" t="s">
        <v>632</v>
      </c>
      <c r="C2" s="6" t="s">
        <v>633</v>
      </c>
      <c r="D2" s="6"/>
      <c r="E2" s="6"/>
    </row>
    <row r="3" spans="1:5">
      <c r="A3" s="6">
        <v>2</v>
      </c>
      <c r="B3" s="6" t="s">
        <v>634</v>
      </c>
      <c r="C3" s="6" t="s">
        <v>635</v>
      </c>
      <c r="D3" s="6"/>
      <c r="E3" s="6"/>
    </row>
    <row r="4" spans="1:5">
      <c r="A4" s="6"/>
      <c r="B4" s="6" t="s">
        <v>636</v>
      </c>
      <c r="C4" s="6" t="s">
        <v>637</v>
      </c>
      <c r="D4" s="6"/>
      <c r="E4" s="6"/>
    </row>
    <row r="5" spans="1:5">
      <c r="A5" s="6"/>
      <c r="B5" s="6"/>
      <c r="C5" s="6"/>
      <c r="D5" s="6"/>
      <c r="E5" s="6"/>
    </row>
    <row r="6" spans="1:5">
      <c r="A6" s="6"/>
      <c r="B6" s="6"/>
      <c r="C6" s="6"/>
      <c r="D6" s="6"/>
      <c r="E6" s="6"/>
    </row>
    <row r="7" spans="1:5">
      <c r="A7" s="6"/>
      <c r="B7" s="6"/>
      <c r="C7" s="6"/>
      <c r="D7" s="6"/>
      <c r="E7" s="6"/>
    </row>
    <row r="8" spans="1:5">
      <c r="A8" s="6"/>
      <c r="B8" s="6"/>
      <c r="C8" s="6"/>
      <c r="D8" s="6"/>
      <c r="E8" s="6"/>
    </row>
    <row r="9" spans="1:5">
      <c r="A9" s="6"/>
      <c r="B9" s="6"/>
      <c r="C9" s="6"/>
      <c r="D9" s="6"/>
      <c r="E9" s="6"/>
    </row>
    <row r="10" spans="1:5">
      <c r="A10" s="6"/>
      <c r="B10" s="6"/>
      <c r="C10" s="6"/>
      <c r="D10" s="6"/>
      <c r="E10" s="6"/>
    </row>
    <row r="11" spans="1:5">
      <c r="A11" s="6"/>
      <c r="B11" s="6"/>
      <c r="C11" s="6"/>
      <c r="D11" s="6"/>
      <c r="E11" s="6"/>
    </row>
    <row r="12" spans="1:5">
      <c r="A12" s="6"/>
      <c r="B12" s="6"/>
      <c r="C12" s="6"/>
      <c r="D12" s="6"/>
      <c r="E12" s="6"/>
    </row>
    <row r="13" spans="1:5">
      <c r="A13" s="6"/>
      <c r="B13" s="6"/>
      <c r="C13" s="6"/>
      <c r="D13" s="6"/>
      <c r="E13" s="6"/>
    </row>
    <row r="14" spans="1:5">
      <c r="A14" s="6"/>
      <c r="B14" s="6"/>
      <c r="C14" s="6"/>
      <c r="D14" s="6"/>
      <c r="E14" s="6"/>
    </row>
    <row r="15" spans="1:5">
      <c r="A15" s="6"/>
      <c r="B15" s="6"/>
      <c r="C15" s="6"/>
      <c r="D15" s="6"/>
      <c r="E15" s="6"/>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48D50-4712-42D4-9C3E-9174AE3B9D3F}">
  <sheetPr>
    <tabColor rgb="FFFFC000"/>
  </sheetPr>
  <dimension ref="A1:E15"/>
  <sheetViews>
    <sheetView workbookViewId="0">
      <selection activeCell="C13" sqref="C13"/>
    </sheetView>
  </sheetViews>
  <sheetFormatPr defaultRowHeight="15"/>
  <cols>
    <col min="2" max="2" width="63.7109375" customWidth="1"/>
    <col min="3" max="3" width="27.85546875" customWidth="1"/>
    <col min="4" max="4" width="27.140625" customWidth="1"/>
    <col min="5" max="5" width="22" customWidth="1"/>
  </cols>
  <sheetData>
    <row r="1" spans="1:5">
      <c r="A1" t="s">
        <v>638</v>
      </c>
    </row>
    <row r="3" spans="1:5" ht="33.75" customHeight="1">
      <c r="A3" s="110"/>
      <c r="B3" s="110" t="s">
        <v>639</v>
      </c>
      <c r="C3" s="110" t="s">
        <v>640</v>
      </c>
      <c r="D3" s="110" t="s">
        <v>641</v>
      </c>
      <c r="E3" s="110" t="s">
        <v>160</v>
      </c>
    </row>
    <row r="4" spans="1:5" ht="20.100000000000001" customHeight="1">
      <c r="A4" s="6">
        <v>1</v>
      </c>
      <c r="B4" s="6"/>
      <c r="C4" s="6"/>
      <c r="D4" s="6"/>
      <c r="E4" s="6"/>
    </row>
    <row r="5" spans="1:5" ht="20.100000000000001" customHeight="1">
      <c r="A5" s="6"/>
      <c r="B5" s="6"/>
      <c r="C5" s="6"/>
      <c r="D5" s="6"/>
      <c r="E5" s="6"/>
    </row>
    <row r="6" spans="1:5" ht="20.100000000000001" customHeight="1">
      <c r="A6" s="6"/>
      <c r="B6" s="6"/>
      <c r="C6" s="6"/>
      <c r="D6" s="6"/>
      <c r="E6" s="6"/>
    </row>
    <row r="7" spans="1:5" ht="20.100000000000001" customHeight="1">
      <c r="A7" s="6"/>
      <c r="B7" s="6"/>
      <c r="C7" s="6"/>
      <c r="D7" s="6"/>
      <c r="E7" s="6"/>
    </row>
    <row r="8" spans="1:5" ht="20.100000000000001" customHeight="1">
      <c r="A8" s="6"/>
      <c r="B8" s="6"/>
      <c r="C8" s="6"/>
      <c r="D8" s="6"/>
      <c r="E8" s="6"/>
    </row>
    <row r="9" spans="1:5" ht="20.100000000000001" customHeight="1">
      <c r="A9" s="6"/>
      <c r="B9" s="6"/>
      <c r="C9" s="6"/>
      <c r="D9" s="6"/>
      <c r="E9" s="6"/>
    </row>
    <row r="10" spans="1:5" ht="20.100000000000001" customHeight="1">
      <c r="A10" s="6"/>
      <c r="B10" s="6"/>
      <c r="C10" s="6"/>
      <c r="D10" s="6"/>
      <c r="E10" s="6"/>
    </row>
    <row r="11" spans="1:5" ht="20.100000000000001" customHeight="1">
      <c r="A11" s="6"/>
      <c r="B11" s="6"/>
      <c r="C11" s="6"/>
      <c r="D11" s="6"/>
      <c r="E11" s="6"/>
    </row>
    <row r="12" spans="1:5" ht="20.100000000000001" customHeight="1">
      <c r="A12" s="6"/>
      <c r="B12" s="6"/>
      <c r="C12" s="6"/>
      <c r="D12" s="6"/>
      <c r="E12" s="6"/>
    </row>
    <row r="13" spans="1:5" ht="20.100000000000001" customHeight="1">
      <c r="A13" s="6"/>
      <c r="B13" s="6"/>
      <c r="C13" s="6"/>
      <c r="D13" s="6"/>
      <c r="E13" s="6"/>
    </row>
    <row r="14" spans="1:5" ht="20.100000000000001" customHeight="1">
      <c r="A14" s="6"/>
      <c r="B14" s="6"/>
      <c r="C14" s="6"/>
      <c r="D14" s="6"/>
      <c r="E14" s="6"/>
    </row>
    <row r="15" spans="1:5" ht="20.100000000000001" customHeight="1">
      <c r="A15" s="6"/>
      <c r="B15" s="6"/>
      <c r="C15" s="6"/>
      <c r="D15" s="6"/>
      <c r="E15" s="6"/>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416DE-05AC-419F-ADD7-3EFBFB27AA9D}">
  <dimension ref="A1:P71"/>
  <sheetViews>
    <sheetView topLeftCell="A49" zoomScale="85" zoomScaleNormal="85" workbookViewId="0">
      <selection activeCell="E29" sqref="E29:E32"/>
    </sheetView>
  </sheetViews>
  <sheetFormatPr defaultRowHeight="15"/>
  <cols>
    <col min="1" max="1" width="7.7109375" customWidth="1"/>
    <col min="2" max="2" width="57" bestFit="1" customWidth="1"/>
    <col min="3" max="3" width="53.140625" bestFit="1" customWidth="1"/>
    <col min="4" max="4" width="42.7109375" customWidth="1"/>
    <col min="5" max="5" width="42.5703125" customWidth="1"/>
  </cols>
  <sheetData>
    <row r="1" spans="1:11" ht="32.25" customHeight="1">
      <c r="A1" s="118"/>
      <c r="B1" s="119" t="s">
        <v>642</v>
      </c>
      <c r="C1" s="119" t="s">
        <v>643</v>
      </c>
      <c r="D1" s="119" t="s">
        <v>644</v>
      </c>
    </row>
    <row r="2" spans="1:11">
      <c r="A2" s="122">
        <v>1</v>
      </c>
      <c r="B2" s="123" t="s">
        <v>645</v>
      </c>
      <c r="C2" s="124" t="s">
        <v>646</v>
      </c>
      <c r="D2" s="124"/>
    </row>
    <row r="3" spans="1:11">
      <c r="A3" s="122"/>
      <c r="B3" s="123"/>
      <c r="C3" s="124" t="s">
        <v>647</v>
      </c>
      <c r="D3" s="451" t="s">
        <v>648</v>
      </c>
      <c r="E3" t="s">
        <v>649</v>
      </c>
    </row>
    <row r="4" spans="1:11">
      <c r="A4" s="122"/>
      <c r="B4" s="123"/>
      <c r="C4" s="124" t="s">
        <v>650</v>
      </c>
      <c r="D4" s="452"/>
      <c r="E4" t="s">
        <v>651</v>
      </c>
    </row>
    <row r="5" spans="1:11">
      <c r="A5" s="122"/>
      <c r="B5" s="123"/>
      <c r="C5" s="124" t="s">
        <v>652</v>
      </c>
      <c r="D5" s="124" t="s">
        <v>653</v>
      </c>
    </row>
    <row r="6" spans="1:11">
      <c r="A6" s="122"/>
      <c r="B6" s="123"/>
      <c r="C6" s="124" t="s">
        <v>654</v>
      </c>
      <c r="D6" s="124"/>
    </row>
    <row r="7" spans="1:11">
      <c r="A7" s="122"/>
      <c r="B7" s="123"/>
      <c r="C7" s="124" t="s">
        <v>655</v>
      </c>
      <c r="D7" s="124"/>
    </row>
    <row r="8" spans="1:11">
      <c r="A8" s="122"/>
      <c r="B8" s="123"/>
      <c r="C8" s="124" t="s">
        <v>656</v>
      </c>
      <c r="D8" s="124"/>
    </row>
    <row r="9" spans="1:11">
      <c r="A9" s="122"/>
      <c r="B9" s="123"/>
      <c r="C9" s="124" t="s">
        <v>657</v>
      </c>
      <c r="D9" s="124"/>
    </row>
    <row r="10" spans="1:11">
      <c r="A10" s="122">
        <v>2</v>
      </c>
      <c r="B10" s="123" t="s">
        <v>658</v>
      </c>
      <c r="C10" s="122" t="s">
        <v>659</v>
      </c>
      <c r="D10" s="122"/>
    </row>
    <row r="11" spans="1:11">
      <c r="A11" s="122">
        <v>3</v>
      </c>
      <c r="B11" s="123" t="s">
        <v>660</v>
      </c>
      <c r="C11" s="122"/>
      <c r="D11" s="453" t="s">
        <v>661</v>
      </c>
      <c r="E11" s="454"/>
      <c r="F11" s="454"/>
      <c r="G11" s="454"/>
      <c r="H11" s="454"/>
    </row>
    <row r="12" spans="1:11" ht="42" customHeight="1">
      <c r="A12" s="122">
        <v>4</v>
      </c>
      <c r="B12" s="127" t="s">
        <v>662</v>
      </c>
      <c r="C12" s="122">
        <v>1</v>
      </c>
      <c r="D12" s="453"/>
      <c r="E12" s="454"/>
      <c r="F12" s="454"/>
      <c r="G12" s="454"/>
      <c r="H12" s="454"/>
    </row>
    <row r="13" spans="1:11">
      <c r="A13" s="122">
        <v>5</v>
      </c>
      <c r="B13" s="123" t="s">
        <v>663</v>
      </c>
      <c r="C13" s="122" t="s">
        <v>664</v>
      </c>
      <c r="D13" s="122"/>
    </row>
    <row r="14" spans="1:11">
      <c r="A14" s="122">
        <v>6</v>
      </c>
      <c r="B14" s="123" t="s">
        <v>665</v>
      </c>
      <c r="C14" s="122" t="s">
        <v>664</v>
      </c>
      <c r="D14" s="122"/>
    </row>
    <row r="15" spans="1:11">
      <c r="A15" s="122">
        <v>7</v>
      </c>
      <c r="B15" s="123" t="s">
        <v>666</v>
      </c>
      <c r="C15" s="124" t="s">
        <v>667</v>
      </c>
      <c r="D15" s="124"/>
      <c r="E15" s="126" t="s">
        <v>668</v>
      </c>
      <c r="F15" s="126"/>
      <c r="G15" s="126"/>
      <c r="H15" s="126"/>
      <c r="I15" s="126"/>
      <c r="J15" s="126"/>
      <c r="K15" s="126"/>
    </row>
    <row r="16" spans="1:11">
      <c r="A16" s="122"/>
      <c r="B16" s="123"/>
      <c r="C16" s="124" t="s">
        <v>669</v>
      </c>
      <c r="D16" s="124"/>
      <c r="E16" s="126" t="s">
        <v>670</v>
      </c>
      <c r="F16" s="126"/>
      <c r="G16" s="126"/>
      <c r="H16" s="126"/>
      <c r="I16" s="126"/>
      <c r="J16" s="126"/>
      <c r="K16" s="126"/>
    </row>
    <row r="17" spans="1:16">
      <c r="A17" s="122"/>
      <c r="B17" s="123"/>
      <c r="C17" s="124" t="s">
        <v>671</v>
      </c>
      <c r="D17" s="124"/>
      <c r="E17" s="126" t="s">
        <v>672</v>
      </c>
      <c r="F17" s="126"/>
      <c r="G17" s="126"/>
      <c r="H17" s="126"/>
      <c r="I17" s="126"/>
      <c r="J17" s="126"/>
      <c r="K17" s="126"/>
    </row>
    <row r="18" spans="1:16">
      <c r="A18" s="122"/>
      <c r="B18" s="123"/>
      <c r="C18" s="124" t="s">
        <v>673</v>
      </c>
      <c r="D18" s="124"/>
      <c r="E18" s="115" t="s">
        <v>674</v>
      </c>
      <c r="F18" s="115"/>
      <c r="G18" s="115"/>
      <c r="H18" s="115"/>
      <c r="I18" s="115"/>
      <c r="J18" s="115"/>
      <c r="K18" s="115"/>
      <c r="L18" s="115"/>
      <c r="M18" s="115"/>
      <c r="N18" s="115"/>
      <c r="O18" s="115"/>
      <c r="P18" s="115"/>
    </row>
    <row r="19" spans="1:16">
      <c r="A19" s="122">
        <v>8</v>
      </c>
      <c r="B19" s="123" t="s">
        <v>675</v>
      </c>
      <c r="C19" s="124" t="s">
        <v>676</v>
      </c>
      <c r="D19" s="124"/>
      <c r="E19" s="126" t="s">
        <v>677</v>
      </c>
      <c r="F19" s="126"/>
      <c r="G19" s="126"/>
      <c r="H19" s="126"/>
      <c r="I19" s="126"/>
      <c r="J19" s="126"/>
      <c r="K19" s="126"/>
    </row>
    <row r="20" spans="1:16">
      <c r="A20" s="122"/>
      <c r="B20" s="123"/>
      <c r="C20" s="124" t="s">
        <v>678</v>
      </c>
      <c r="D20" s="124"/>
      <c r="E20" s="126"/>
      <c r="F20" s="126"/>
      <c r="G20" s="126"/>
      <c r="H20" s="126"/>
      <c r="I20" s="126"/>
      <c r="J20" s="126"/>
      <c r="K20" s="126"/>
    </row>
    <row r="21" spans="1:16">
      <c r="A21" s="122"/>
      <c r="B21" s="123"/>
      <c r="C21" s="124" t="s">
        <v>679</v>
      </c>
      <c r="D21" s="124"/>
    </row>
    <row r="22" spans="1:16">
      <c r="A22" s="122"/>
      <c r="B22" s="123"/>
      <c r="C22" s="124" t="s">
        <v>680</v>
      </c>
      <c r="D22" s="124"/>
    </row>
    <row r="23" spans="1:16">
      <c r="A23" s="122"/>
      <c r="B23" s="123"/>
      <c r="C23" s="124" t="s">
        <v>681</v>
      </c>
      <c r="D23" s="124"/>
    </row>
    <row r="24" spans="1:16">
      <c r="A24" s="122">
        <v>9</v>
      </c>
      <c r="B24" s="123" t="s">
        <v>682</v>
      </c>
      <c r="C24" s="124" t="s">
        <v>683</v>
      </c>
      <c r="D24" s="124"/>
    </row>
    <row r="25" spans="1:16">
      <c r="A25" s="122"/>
      <c r="B25" s="123"/>
      <c r="C25" s="124" t="s">
        <v>684</v>
      </c>
      <c r="D25" s="124"/>
    </row>
    <row r="26" spans="1:16">
      <c r="A26" s="122"/>
      <c r="B26" s="123"/>
      <c r="C26" s="124"/>
      <c r="D26" s="124"/>
    </row>
    <row r="27" spans="1:16">
      <c r="A27" s="122">
        <v>10</v>
      </c>
      <c r="B27" s="123" t="s">
        <v>685</v>
      </c>
      <c r="C27" s="124" t="s">
        <v>686</v>
      </c>
      <c r="D27" s="124"/>
    </row>
    <row r="28" spans="1:16">
      <c r="A28" s="122"/>
      <c r="B28" s="123"/>
      <c r="C28" s="124" t="s">
        <v>687</v>
      </c>
      <c r="D28" s="124"/>
    </row>
    <row r="29" spans="1:16" ht="60">
      <c r="A29" s="125">
        <v>11</v>
      </c>
      <c r="B29" s="147" t="s">
        <v>688</v>
      </c>
      <c r="C29" s="148" t="s">
        <v>689</v>
      </c>
      <c r="D29" s="149" t="s">
        <v>690</v>
      </c>
      <c r="E29" s="455" t="s">
        <v>691</v>
      </c>
    </row>
    <row r="30" spans="1:16" ht="45" customHeight="1">
      <c r="A30" s="125"/>
      <c r="B30" s="147"/>
      <c r="C30" s="148" t="s">
        <v>692</v>
      </c>
      <c r="D30" s="148"/>
      <c r="E30" s="455"/>
    </row>
    <row r="31" spans="1:16" ht="30">
      <c r="A31" s="125"/>
      <c r="B31" s="147"/>
      <c r="C31" s="148"/>
      <c r="D31" s="149" t="s">
        <v>693</v>
      </c>
      <c r="E31" s="455"/>
    </row>
    <row r="32" spans="1:16">
      <c r="A32" s="125"/>
      <c r="B32" s="147"/>
      <c r="C32" s="148"/>
      <c r="D32" s="148" t="s">
        <v>694</v>
      </c>
      <c r="E32" s="455"/>
    </row>
    <row r="33" spans="1:4">
      <c r="A33" s="122">
        <v>12</v>
      </c>
      <c r="B33" s="123" t="s">
        <v>695</v>
      </c>
      <c r="C33" s="124" t="s">
        <v>696</v>
      </c>
      <c r="D33" s="124"/>
    </row>
    <row r="34" spans="1:4">
      <c r="A34" s="122">
        <v>13</v>
      </c>
      <c r="B34" s="123" t="s">
        <v>697</v>
      </c>
      <c r="C34" s="124" t="s">
        <v>698</v>
      </c>
      <c r="D34" s="124"/>
    </row>
    <row r="35" spans="1:4">
      <c r="A35" s="122"/>
      <c r="B35" s="123"/>
      <c r="C35" s="124" t="s">
        <v>699</v>
      </c>
      <c r="D35" s="124"/>
    </row>
    <row r="36" spans="1:4">
      <c r="A36" s="122"/>
      <c r="B36" s="123"/>
      <c r="C36" s="124" t="s">
        <v>700</v>
      </c>
      <c r="D36" s="124"/>
    </row>
    <row r="37" spans="1:4">
      <c r="A37" s="122"/>
      <c r="B37" s="123"/>
      <c r="C37" s="124" t="s">
        <v>701</v>
      </c>
      <c r="D37" s="124"/>
    </row>
    <row r="71" spans="2:5">
      <c r="B71" t="s">
        <v>702</v>
      </c>
      <c r="C71" t="s">
        <v>703</v>
      </c>
      <c r="D71" t="s">
        <v>704</v>
      </c>
      <c r="E71" t="s">
        <v>705</v>
      </c>
    </row>
  </sheetData>
  <mergeCells count="3">
    <mergeCell ref="D3:D4"/>
    <mergeCell ref="D11:H12"/>
    <mergeCell ref="E29:E32"/>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D6D57-072D-498B-9057-4BEFFFDCEDD9}">
  <sheetPr>
    <tabColor rgb="FFFFC000"/>
  </sheetPr>
  <dimension ref="A1"/>
  <sheetViews>
    <sheetView workbookViewId="0">
      <selection activeCell="H14" sqref="H14"/>
    </sheetView>
  </sheetViews>
  <sheetFormatPr defaultRowHeight="15"/>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6BBA3-5275-4A0C-B23D-146DAECF4C2A}">
  <dimension ref="A1:E8"/>
  <sheetViews>
    <sheetView workbookViewId="0">
      <selection activeCell="B9" sqref="B9"/>
    </sheetView>
  </sheetViews>
  <sheetFormatPr defaultRowHeight="15"/>
  <cols>
    <col min="1" max="1" width="10.42578125" customWidth="1"/>
    <col min="2" max="2" width="57.42578125" customWidth="1"/>
    <col min="3" max="3" width="36" customWidth="1"/>
    <col min="4" max="4" width="45" customWidth="1"/>
    <col min="5" max="5" width="34.140625" customWidth="1"/>
  </cols>
  <sheetData>
    <row r="1" spans="1:5" ht="36" customHeight="1">
      <c r="A1" s="6"/>
      <c r="B1" s="6"/>
      <c r="C1" s="6" t="s">
        <v>160</v>
      </c>
      <c r="D1" s="6" t="s">
        <v>706</v>
      </c>
      <c r="E1" t="s">
        <v>707</v>
      </c>
    </row>
    <row r="2" spans="1:5">
      <c r="A2" s="6"/>
      <c r="B2" s="6" t="s">
        <v>708</v>
      </c>
      <c r="C2" s="6"/>
      <c r="D2" s="6"/>
    </row>
    <row r="3" spans="1:5" ht="45">
      <c r="A3" s="74">
        <v>1</v>
      </c>
      <c r="B3" s="78" t="s">
        <v>709</v>
      </c>
      <c r="C3" s="133" t="s">
        <v>710</v>
      </c>
      <c r="D3" s="200"/>
      <c r="E3" s="53" t="s">
        <v>711</v>
      </c>
    </row>
    <row r="4" spans="1:5">
      <c r="A4" s="74">
        <v>2</v>
      </c>
      <c r="B4" s="78" t="s">
        <v>712</v>
      </c>
      <c r="C4" s="6"/>
      <c r="D4" s="200"/>
    </row>
    <row r="5" spans="1:5" ht="60">
      <c r="A5" s="74">
        <v>3</v>
      </c>
      <c r="B5" s="120" t="s">
        <v>713</v>
      </c>
      <c r="C5" s="6"/>
      <c r="D5" s="142"/>
    </row>
    <row r="6" spans="1:5">
      <c r="A6" s="74">
        <v>4</v>
      </c>
      <c r="B6" s="78" t="s">
        <v>714</v>
      </c>
      <c r="C6" s="6"/>
      <c r="D6" s="142"/>
    </row>
    <row r="7" spans="1:5" ht="45">
      <c r="A7" s="74">
        <v>5</v>
      </c>
      <c r="B7" s="120" t="s">
        <v>715</v>
      </c>
      <c r="C7" s="6"/>
      <c r="D7" s="142"/>
    </row>
    <row r="8" spans="1:5">
      <c r="A8" s="74">
        <v>6</v>
      </c>
      <c r="B8" s="78" t="s">
        <v>716</v>
      </c>
      <c r="C8" s="6"/>
      <c r="D8" s="142"/>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2F621-7485-4CBC-A08C-CF5BFE6631B6}">
  <dimension ref="A1:M115"/>
  <sheetViews>
    <sheetView workbookViewId="0"/>
  </sheetViews>
  <sheetFormatPr defaultRowHeight="15.75"/>
  <cols>
    <col min="1" max="1" width="10.42578125" style="169" customWidth="1"/>
    <col min="2" max="2" width="19" style="169" customWidth="1"/>
    <col min="3" max="3" width="35.7109375" style="159" customWidth="1"/>
    <col min="4" max="4" width="16.140625" style="169" customWidth="1"/>
    <col min="5" max="5" width="15.140625" style="169" customWidth="1"/>
    <col min="6" max="6" width="21.85546875" style="159" customWidth="1"/>
    <col min="7" max="7" width="32.140625" style="159" customWidth="1"/>
    <col min="8" max="9" width="34.5703125" style="159" customWidth="1"/>
    <col min="10" max="10" width="42.5703125" style="159" customWidth="1"/>
    <col min="11" max="11" width="33" style="159" customWidth="1"/>
    <col min="12" max="12" width="42.85546875" style="159" customWidth="1"/>
    <col min="13" max="16384" width="9.140625" style="159"/>
  </cols>
  <sheetData>
    <row r="1" spans="1:12" s="152" customFormat="1" ht="42" customHeight="1">
      <c r="A1" s="150" t="s">
        <v>717</v>
      </c>
      <c r="B1" s="150" t="s">
        <v>718</v>
      </c>
      <c r="C1" s="150" t="s">
        <v>719</v>
      </c>
      <c r="D1" s="456" t="s">
        <v>720</v>
      </c>
      <c r="E1" s="457"/>
      <c r="F1" s="150" t="s">
        <v>721</v>
      </c>
      <c r="G1" s="151" t="s">
        <v>722</v>
      </c>
      <c r="H1" s="151" t="s">
        <v>723</v>
      </c>
      <c r="I1" s="209" t="s">
        <v>724</v>
      </c>
      <c r="J1" s="150" t="s">
        <v>725</v>
      </c>
      <c r="K1" s="150" t="s">
        <v>726</v>
      </c>
      <c r="L1" s="150" t="s">
        <v>160</v>
      </c>
    </row>
    <row r="2" spans="1:12" ht="36" customHeight="1">
      <c r="A2" s="153">
        <v>1</v>
      </c>
      <c r="B2" s="154" t="s">
        <v>242</v>
      </c>
      <c r="C2" s="155" t="s">
        <v>727</v>
      </c>
      <c r="D2" s="156" t="s">
        <v>728</v>
      </c>
      <c r="E2" s="154" t="s">
        <v>264</v>
      </c>
      <c r="F2" s="157"/>
      <c r="G2" s="154" t="s">
        <v>729</v>
      </c>
      <c r="H2" s="201">
        <f>1000/60</f>
        <v>16.666666666666668</v>
      </c>
      <c r="I2" s="211" t="s">
        <v>730</v>
      </c>
      <c r="J2" s="155" t="s">
        <v>731</v>
      </c>
      <c r="K2" s="154">
        <v>3553</v>
      </c>
      <c r="L2" s="158" t="s">
        <v>732</v>
      </c>
    </row>
    <row r="3" spans="1:12" ht="47.25">
      <c r="A3" s="160">
        <f>A2+1</f>
        <v>2</v>
      </c>
      <c r="B3" s="138" t="s">
        <v>242</v>
      </c>
      <c r="C3" s="134" t="s">
        <v>733</v>
      </c>
      <c r="D3" s="137" t="s">
        <v>734</v>
      </c>
      <c r="E3" s="138" t="s">
        <v>264</v>
      </c>
      <c r="F3" s="140" t="s">
        <v>735</v>
      </c>
      <c r="G3" s="138">
        <v>5</v>
      </c>
      <c r="H3" s="138">
        <f>5/60</f>
        <v>8.3333333333333329E-2</v>
      </c>
      <c r="I3" s="208">
        <v>2</v>
      </c>
      <c r="J3" s="134" t="s">
        <v>736</v>
      </c>
      <c r="K3" s="138">
        <v>3552</v>
      </c>
      <c r="L3" s="161" t="s">
        <v>737</v>
      </c>
    </row>
    <row r="4" spans="1:12">
      <c r="A4" s="160">
        <f t="shared" ref="A4:A66" si="0">A3+1</f>
        <v>3</v>
      </c>
      <c r="B4" s="138" t="s">
        <v>242</v>
      </c>
      <c r="C4" s="134" t="s">
        <v>279</v>
      </c>
      <c r="D4" s="137" t="s">
        <v>738</v>
      </c>
      <c r="E4" s="138" t="s">
        <v>264</v>
      </c>
      <c r="F4" s="140" t="s">
        <v>739</v>
      </c>
      <c r="G4" s="138">
        <v>15</v>
      </c>
      <c r="H4" s="138">
        <f>15/60</f>
        <v>0.25</v>
      </c>
      <c r="I4" s="138"/>
      <c r="J4" s="140" t="s">
        <v>740</v>
      </c>
      <c r="K4" s="138">
        <v>3559</v>
      </c>
      <c r="L4" s="161" t="s">
        <v>741</v>
      </c>
    </row>
    <row r="5" spans="1:12">
      <c r="A5" s="160">
        <f t="shared" si="0"/>
        <v>4</v>
      </c>
      <c r="B5" s="138" t="s">
        <v>242</v>
      </c>
      <c r="C5" s="134" t="s">
        <v>742</v>
      </c>
      <c r="D5" s="138" t="s">
        <v>743</v>
      </c>
      <c r="E5" s="138" t="s">
        <v>264</v>
      </c>
      <c r="F5" s="140" t="s">
        <v>744</v>
      </c>
      <c r="G5" s="138">
        <v>5</v>
      </c>
      <c r="H5" s="138">
        <f>20/60</f>
        <v>0.33333333333333331</v>
      </c>
      <c r="I5" s="138"/>
      <c r="J5" s="140" t="s">
        <v>745</v>
      </c>
      <c r="K5" s="138">
        <v>3552</v>
      </c>
      <c r="L5" s="161" t="s">
        <v>737</v>
      </c>
    </row>
    <row r="6" spans="1:12">
      <c r="A6" s="160">
        <f t="shared" si="0"/>
        <v>5</v>
      </c>
      <c r="B6" s="138" t="s">
        <v>242</v>
      </c>
      <c r="C6" s="134" t="s">
        <v>746</v>
      </c>
      <c r="D6" s="138" t="s">
        <v>747</v>
      </c>
      <c r="E6" s="138" t="s">
        <v>264</v>
      </c>
      <c r="F6" s="140"/>
      <c r="G6" s="138">
        <v>5</v>
      </c>
      <c r="H6" s="138">
        <f>15/60</f>
        <v>0.25</v>
      </c>
      <c r="I6" s="138"/>
      <c r="J6" s="140" t="s">
        <v>748</v>
      </c>
      <c r="K6" s="138">
        <v>3570</v>
      </c>
      <c r="L6" s="161" t="s">
        <v>749</v>
      </c>
    </row>
    <row r="7" spans="1:12">
      <c r="A7" s="160">
        <f t="shared" si="0"/>
        <v>6</v>
      </c>
      <c r="B7" s="138" t="s">
        <v>242</v>
      </c>
      <c r="C7" s="134" t="s">
        <v>750</v>
      </c>
      <c r="D7" s="138" t="s">
        <v>751</v>
      </c>
      <c r="E7" s="138" t="s">
        <v>264</v>
      </c>
      <c r="F7" s="140"/>
      <c r="G7" s="138">
        <v>5</v>
      </c>
      <c r="H7" s="138">
        <f>20/60</f>
        <v>0.33333333333333331</v>
      </c>
      <c r="I7" s="138"/>
      <c r="J7" s="140" t="s">
        <v>752</v>
      </c>
      <c r="K7" s="138">
        <v>3560</v>
      </c>
      <c r="L7" s="161" t="s">
        <v>753</v>
      </c>
    </row>
    <row r="8" spans="1:12" ht="31.5">
      <c r="A8" s="160">
        <f t="shared" si="0"/>
        <v>7</v>
      </c>
      <c r="B8" s="138" t="s">
        <v>242</v>
      </c>
      <c r="C8" s="159" t="s">
        <v>754</v>
      </c>
      <c r="D8" s="138" t="s">
        <v>751</v>
      </c>
      <c r="E8" s="138" t="s">
        <v>264</v>
      </c>
      <c r="F8" s="140"/>
      <c r="G8" s="138">
        <v>10</v>
      </c>
      <c r="H8" s="138">
        <f>40/60</f>
        <v>0.66666666666666663</v>
      </c>
      <c r="I8" s="138"/>
      <c r="J8" s="134" t="s">
        <v>755</v>
      </c>
      <c r="K8" s="138">
        <v>3563</v>
      </c>
      <c r="L8" s="161" t="s">
        <v>756</v>
      </c>
    </row>
    <row r="9" spans="1:12" ht="31.5">
      <c r="A9" s="160">
        <f t="shared" si="0"/>
        <v>8</v>
      </c>
      <c r="B9" s="162" t="s">
        <v>242</v>
      </c>
      <c r="C9" s="163" t="s">
        <v>757</v>
      </c>
      <c r="D9" s="138"/>
      <c r="E9" s="138" t="s">
        <v>264</v>
      </c>
      <c r="F9" s="140"/>
      <c r="G9" s="139" t="s">
        <v>758</v>
      </c>
      <c r="H9" s="202">
        <f>H2*0.25</f>
        <v>4.166666666666667</v>
      </c>
      <c r="I9" s="202"/>
      <c r="J9" s="140"/>
      <c r="K9" s="138"/>
      <c r="L9" s="164"/>
    </row>
    <row r="10" spans="1:12" ht="31.5">
      <c r="A10" s="160">
        <f t="shared" si="0"/>
        <v>9</v>
      </c>
      <c r="B10" s="138" t="s">
        <v>242</v>
      </c>
      <c r="C10" s="135" t="s">
        <v>759</v>
      </c>
      <c r="D10" s="138" t="s">
        <v>738</v>
      </c>
      <c r="E10" s="138" t="s">
        <v>264</v>
      </c>
      <c r="F10" s="140"/>
      <c r="G10" s="138">
        <v>20</v>
      </c>
      <c r="H10" s="138">
        <f>20/60</f>
        <v>0.33333333333333331</v>
      </c>
      <c r="I10" s="138"/>
      <c r="J10" s="140" t="s">
        <v>760</v>
      </c>
      <c r="K10" s="138">
        <v>3558</v>
      </c>
      <c r="L10" s="161" t="s">
        <v>761</v>
      </c>
    </row>
    <row r="11" spans="1:12">
      <c r="A11" s="160">
        <f t="shared" si="0"/>
        <v>10</v>
      </c>
      <c r="B11" s="165" t="s">
        <v>242</v>
      </c>
      <c r="C11" s="166" t="s">
        <v>762</v>
      </c>
      <c r="D11" s="165" t="s">
        <v>738</v>
      </c>
      <c r="E11" s="165" t="s">
        <v>264</v>
      </c>
      <c r="F11" s="167" t="s">
        <v>739</v>
      </c>
      <c r="G11" s="165">
        <v>15</v>
      </c>
      <c r="H11" s="165">
        <f>15/60</f>
        <v>0.25</v>
      </c>
      <c r="I11" s="165"/>
      <c r="J11" s="167" t="s">
        <v>763</v>
      </c>
      <c r="K11" s="165">
        <v>3551</v>
      </c>
      <c r="L11" s="168" t="s">
        <v>764</v>
      </c>
    </row>
    <row r="12" spans="1:12">
      <c r="A12" s="160">
        <f t="shared" si="0"/>
        <v>11</v>
      </c>
      <c r="B12" s="138" t="s">
        <v>244</v>
      </c>
      <c r="C12" s="134" t="s">
        <v>318</v>
      </c>
      <c r="D12" s="137" t="s">
        <v>743</v>
      </c>
      <c r="E12" s="138" t="s">
        <v>264</v>
      </c>
      <c r="F12" s="140"/>
      <c r="G12" s="138">
        <v>10</v>
      </c>
      <c r="H12" s="138">
        <f>20/60</f>
        <v>0.33333333333333331</v>
      </c>
      <c r="I12" s="138"/>
      <c r="J12" s="140" t="s">
        <v>765</v>
      </c>
      <c r="K12" s="138">
        <v>3806</v>
      </c>
      <c r="L12" s="161" t="s">
        <v>766</v>
      </c>
    </row>
    <row r="13" spans="1:12">
      <c r="A13" s="160">
        <f t="shared" si="0"/>
        <v>12</v>
      </c>
      <c r="B13" s="138" t="s">
        <v>244</v>
      </c>
      <c r="C13" s="134" t="s">
        <v>767</v>
      </c>
      <c r="D13" s="137" t="s">
        <v>738</v>
      </c>
      <c r="E13" s="138" t="s">
        <v>264</v>
      </c>
      <c r="F13" s="140"/>
      <c r="G13" s="138" t="s">
        <v>768</v>
      </c>
      <c r="H13" s="138">
        <f>45/60</f>
        <v>0.75</v>
      </c>
      <c r="I13" s="138"/>
      <c r="J13" s="140" t="s">
        <v>765</v>
      </c>
      <c r="K13" s="138">
        <v>3808</v>
      </c>
      <c r="L13" s="161" t="s">
        <v>769</v>
      </c>
    </row>
    <row r="14" spans="1:12" ht="31.5">
      <c r="A14" s="160">
        <f t="shared" si="0"/>
        <v>13</v>
      </c>
      <c r="B14" s="138" t="s">
        <v>244</v>
      </c>
      <c r="C14" s="134" t="s">
        <v>317</v>
      </c>
      <c r="D14" s="138" t="s">
        <v>770</v>
      </c>
      <c r="E14" s="138" t="s">
        <v>264</v>
      </c>
      <c r="F14" s="140"/>
      <c r="G14" s="138" t="s">
        <v>771</v>
      </c>
      <c r="H14" s="138">
        <f>120/60</f>
        <v>2</v>
      </c>
      <c r="I14" s="138"/>
      <c r="J14" s="134" t="s">
        <v>772</v>
      </c>
      <c r="K14" s="138">
        <v>3801</v>
      </c>
      <c r="L14" s="161" t="s">
        <v>773</v>
      </c>
    </row>
    <row r="15" spans="1:12" ht="31.5">
      <c r="A15" s="160">
        <f t="shared" si="0"/>
        <v>14</v>
      </c>
      <c r="B15" s="138" t="s">
        <v>244</v>
      </c>
      <c r="C15" s="134" t="s">
        <v>774</v>
      </c>
      <c r="D15" s="138" t="s">
        <v>770</v>
      </c>
      <c r="E15" s="138" t="s">
        <v>264</v>
      </c>
      <c r="F15" s="140"/>
      <c r="G15" s="138" t="s">
        <v>775</v>
      </c>
      <c r="H15" s="138">
        <v>0</v>
      </c>
      <c r="I15" s="138"/>
      <c r="J15" s="134" t="s">
        <v>772</v>
      </c>
      <c r="K15" s="138">
        <v>3800</v>
      </c>
      <c r="L15" s="161" t="s">
        <v>776</v>
      </c>
    </row>
    <row r="16" spans="1:12">
      <c r="A16" s="160">
        <f t="shared" si="0"/>
        <v>15</v>
      </c>
      <c r="B16" s="138" t="s">
        <v>244</v>
      </c>
      <c r="C16" s="134" t="s">
        <v>777</v>
      </c>
      <c r="D16" s="138" t="s">
        <v>738</v>
      </c>
      <c r="E16" s="138" t="s">
        <v>264</v>
      </c>
      <c r="F16" s="140"/>
      <c r="G16" s="138">
        <v>15</v>
      </c>
      <c r="H16" s="138">
        <f>15/60</f>
        <v>0.25</v>
      </c>
      <c r="I16" s="138"/>
      <c r="J16" s="140" t="s">
        <v>765</v>
      </c>
      <c r="K16" s="138">
        <v>3808</v>
      </c>
      <c r="L16" s="161" t="s">
        <v>769</v>
      </c>
    </row>
    <row r="17" spans="1:13">
      <c r="A17" s="160">
        <f t="shared" si="0"/>
        <v>16</v>
      </c>
      <c r="B17" s="165" t="s">
        <v>244</v>
      </c>
      <c r="C17" s="174" t="s">
        <v>323</v>
      </c>
      <c r="D17" s="165" t="s">
        <v>738</v>
      </c>
      <c r="E17" s="165" t="s">
        <v>264</v>
      </c>
      <c r="F17" s="167"/>
      <c r="G17" s="165">
        <v>10</v>
      </c>
      <c r="H17" s="165">
        <f>10/60</f>
        <v>0.16666666666666666</v>
      </c>
      <c r="I17" s="165"/>
      <c r="J17" s="167" t="s">
        <v>778</v>
      </c>
      <c r="K17" s="165">
        <v>3807</v>
      </c>
      <c r="L17" s="168" t="s">
        <v>779</v>
      </c>
    </row>
    <row r="18" spans="1:13" ht="39.950000000000003" customHeight="1">
      <c r="A18" s="160">
        <f t="shared" si="0"/>
        <v>17</v>
      </c>
      <c r="B18" s="154" t="s">
        <v>248</v>
      </c>
      <c r="C18" s="155" t="s">
        <v>780</v>
      </c>
      <c r="D18" s="156" t="s">
        <v>743</v>
      </c>
      <c r="E18" s="154" t="s">
        <v>264</v>
      </c>
      <c r="F18" s="157"/>
      <c r="G18" s="154">
        <v>5</v>
      </c>
      <c r="H18" s="154">
        <f>10/60</f>
        <v>0.16666666666666666</v>
      </c>
      <c r="I18" s="154"/>
      <c r="J18" s="172" t="s">
        <v>781</v>
      </c>
      <c r="K18" s="154">
        <v>4085</v>
      </c>
      <c r="L18" s="175" t="s">
        <v>782</v>
      </c>
      <c r="M18" s="176" t="s">
        <v>783</v>
      </c>
    </row>
    <row r="19" spans="1:13" ht="39.950000000000003" customHeight="1">
      <c r="A19" s="160">
        <f t="shared" si="0"/>
        <v>18</v>
      </c>
      <c r="B19" s="138" t="s">
        <v>248</v>
      </c>
      <c r="C19" s="134" t="s">
        <v>326</v>
      </c>
      <c r="D19" s="137" t="s">
        <v>784</v>
      </c>
      <c r="E19" s="138" t="s">
        <v>785</v>
      </c>
      <c r="F19" s="140"/>
      <c r="G19" s="138">
        <v>15</v>
      </c>
      <c r="H19" s="138">
        <f>15/60/30</f>
        <v>8.3333333333333332E-3</v>
      </c>
      <c r="I19" s="138"/>
      <c r="J19" s="140" t="s">
        <v>786</v>
      </c>
      <c r="K19" s="138"/>
      <c r="L19" s="177"/>
      <c r="M19" s="176" t="s">
        <v>787</v>
      </c>
    </row>
    <row r="20" spans="1:13" ht="39.950000000000003" customHeight="1">
      <c r="A20" s="160">
        <f t="shared" si="0"/>
        <v>19</v>
      </c>
      <c r="B20" s="138" t="s">
        <v>248</v>
      </c>
      <c r="C20" s="134" t="s">
        <v>270</v>
      </c>
      <c r="D20" s="137" t="s">
        <v>738</v>
      </c>
      <c r="E20" s="138" t="s">
        <v>264</v>
      </c>
      <c r="F20" s="140"/>
      <c r="G20" s="138">
        <v>15</v>
      </c>
      <c r="H20" s="138">
        <f>15/60</f>
        <v>0.25</v>
      </c>
      <c r="I20" s="138"/>
      <c r="J20" s="140" t="s">
        <v>788</v>
      </c>
      <c r="K20" s="138">
        <v>3003</v>
      </c>
      <c r="L20" s="178" t="s">
        <v>789</v>
      </c>
      <c r="M20" s="176" t="s">
        <v>787</v>
      </c>
    </row>
    <row r="21" spans="1:13" ht="39.950000000000003" customHeight="1">
      <c r="A21" s="160">
        <f t="shared" si="0"/>
        <v>20</v>
      </c>
      <c r="B21" s="162" t="s">
        <v>248</v>
      </c>
      <c r="C21" s="163" t="s">
        <v>790</v>
      </c>
      <c r="D21" s="162"/>
      <c r="E21" s="162"/>
      <c r="F21" s="179"/>
      <c r="G21" s="162" t="s">
        <v>791</v>
      </c>
      <c r="H21" s="162"/>
      <c r="I21" s="162"/>
      <c r="J21" s="140"/>
      <c r="K21" s="138"/>
      <c r="L21" s="177"/>
      <c r="M21" s="176" t="s">
        <v>792</v>
      </c>
    </row>
    <row r="22" spans="1:13" ht="39.950000000000003" customHeight="1">
      <c r="A22" s="160">
        <f t="shared" si="0"/>
        <v>21</v>
      </c>
      <c r="B22" s="138" t="s">
        <v>248</v>
      </c>
      <c r="C22" s="134" t="s">
        <v>327</v>
      </c>
      <c r="D22" s="138" t="s">
        <v>743</v>
      </c>
      <c r="E22" s="138" t="s">
        <v>264</v>
      </c>
      <c r="F22" s="140"/>
      <c r="G22" s="138">
        <v>10</v>
      </c>
      <c r="H22" s="138">
        <f>20/60</f>
        <v>0.33333333333333331</v>
      </c>
      <c r="I22" s="138"/>
      <c r="J22" s="140" t="s">
        <v>793</v>
      </c>
      <c r="K22" s="138">
        <v>4855</v>
      </c>
      <c r="L22" s="178" t="s">
        <v>794</v>
      </c>
      <c r="M22" s="176" t="s">
        <v>787</v>
      </c>
    </row>
    <row r="23" spans="1:13" ht="39.950000000000003" customHeight="1">
      <c r="A23" s="160">
        <f t="shared" si="0"/>
        <v>22</v>
      </c>
      <c r="B23" s="138" t="s">
        <v>248</v>
      </c>
      <c r="C23" s="134" t="s">
        <v>795</v>
      </c>
      <c r="D23" s="138" t="s">
        <v>743</v>
      </c>
      <c r="E23" s="138" t="s">
        <v>264</v>
      </c>
      <c r="F23" s="140"/>
      <c r="G23" s="138">
        <v>15</v>
      </c>
      <c r="H23" s="138">
        <f>30/60</f>
        <v>0.5</v>
      </c>
      <c r="I23" s="138"/>
      <c r="J23" s="134" t="s">
        <v>796</v>
      </c>
      <c r="K23" s="138">
        <v>4610</v>
      </c>
      <c r="L23" s="178" t="s">
        <v>797</v>
      </c>
      <c r="M23" s="176" t="s">
        <v>787</v>
      </c>
    </row>
    <row r="24" spans="1:13" ht="39.950000000000003" customHeight="1">
      <c r="A24" s="160">
        <f t="shared" si="0"/>
        <v>23</v>
      </c>
      <c r="B24" s="138" t="s">
        <v>248</v>
      </c>
      <c r="C24" s="159" t="s">
        <v>798</v>
      </c>
      <c r="D24" s="138" t="s">
        <v>743</v>
      </c>
      <c r="E24" s="138" t="s">
        <v>264</v>
      </c>
      <c r="F24" s="140"/>
      <c r="G24" s="138">
        <v>30</v>
      </c>
      <c r="H24" s="138">
        <f>60/60</f>
        <v>1</v>
      </c>
      <c r="I24" s="138"/>
      <c r="J24" s="140" t="s">
        <v>799</v>
      </c>
      <c r="K24" s="138"/>
      <c r="L24" s="177"/>
      <c r="M24" s="176" t="s">
        <v>787</v>
      </c>
    </row>
    <row r="25" spans="1:13" ht="39.950000000000003" customHeight="1">
      <c r="A25" s="160">
        <f t="shared" si="0"/>
        <v>24</v>
      </c>
      <c r="B25" s="138" t="s">
        <v>248</v>
      </c>
      <c r="C25" s="134" t="s">
        <v>330</v>
      </c>
      <c r="D25" s="138" t="s">
        <v>738</v>
      </c>
      <c r="E25" s="138" t="s">
        <v>264</v>
      </c>
      <c r="F25" s="140"/>
      <c r="G25" s="138">
        <v>15</v>
      </c>
      <c r="H25" s="138">
        <f>15/60</f>
        <v>0.25</v>
      </c>
      <c r="I25" s="138"/>
      <c r="J25" s="134" t="s">
        <v>800</v>
      </c>
      <c r="K25" s="138"/>
      <c r="L25" s="177"/>
      <c r="M25" s="176" t="s">
        <v>787</v>
      </c>
    </row>
    <row r="26" spans="1:13" ht="39.950000000000003" customHeight="1">
      <c r="A26" s="160">
        <f t="shared" si="0"/>
        <v>25</v>
      </c>
      <c r="B26" s="162" t="s">
        <v>248</v>
      </c>
      <c r="C26" s="163" t="s">
        <v>801</v>
      </c>
      <c r="D26" s="162" t="s">
        <v>784</v>
      </c>
      <c r="E26" s="162" t="s">
        <v>785</v>
      </c>
      <c r="F26" s="179"/>
      <c r="G26" s="162">
        <v>240</v>
      </c>
      <c r="H26" s="162">
        <f>4/30</f>
        <v>0.13333333333333333</v>
      </c>
      <c r="I26" s="162"/>
      <c r="J26" s="140"/>
      <c r="K26" s="138">
        <v>5568</v>
      </c>
      <c r="L26" s="178" t="s">
        <v>802</v>
      </c>
      <c r="M26" s="176" t="s">
        <v>703</v>
      </c>
    </row>
    <row r="27" spans="1:13" ht="39.950000000000003" customHeight="1">
      <c r="A27" s="160">
        <f t="shared" si="0"/>
        <v>26</v>
      </c>
      <c r="B27" s="180" t="s">
        <v>248</v>
      </c>
      <c r="C27" s="181" t="s">
        <v>269</v>
      </c>
      <c r="D27" s="180" t="s">
        <v>738</v>
      </c>
      <c r="E27" s="180" t="s">
        <v>264</v>
      </c>
      <c r="F27" s="182"/>
      <c r="G27" s="180">
        <v>10</v>
      </c>
      <c r="H27" s="180">
        <f>15/60</f>
        <v>0.25</v>
      </c>
      <c r="I27" s="180"/>
      <c r="J27" s="182" t="s">
        <v>803</v>
      </c>
      <c r="K27" s="180">
        <v>3002</v>
      </c>
      <c r="L27" s="183" t="s">
        <v>804</v>
      </c>
      <c r="M27" s="176" t="s">
        <v>787</v>
      </c>
    </row>
    <row r="28" spans="1:13" ht="39.950000000000003" customHeight="1">
      <c r="A28" s="160">
        <f t="shared" si="0"/>
        <v>27</v>
      </c>
      <c r="B28" s="180" t="s">
        <v>248</v>
      </c>
      <c r="C28" s="181" t="s">
        <v>805</v>
      </c>
      <c r="D28" s="180" t="s">
        <v>806</v>
      </c>
      <c r="E28" s="180" t="s">
        <v>266</v>
      </c>
      <c r="F28" s="182"/>
      <c r="G28" s="180">
        <v>15</v>
      </c>
      <c r="H28" s="180">
        <f>30/7/60</f>
        <v>7.1428571428571425E-2</v>
      </c>
      <c r="I28" s="180"/>
      <c r="J28" s="181" t="s">
        <v>807</v>
      </c>
      <c r="K28" s="184" t="s">
        <v>808</v>
      </c>
      <c r="L28" s="183" t="s">
        <v>809</v>
      </c>
      <c r="M28" s="176" t="s">
        <v>787</v>
      </c>
    </row>
    <row r="29" spans="1:13" ht="39.950000000000003" customHeight="1">
      <c r="A29" s="160">
        <f t="shared" si="0"/>
        <v>28</v>
      </c>
      <c r="B29" s="180" t="s">
        <v>248</v>
      </c>
      <c r="C29" s="181" t="s">
        <v>333</v>
      </c>
      <c r="D29" s="180" t="s">
        <v>743</v>
      </c>
      <c r="E29" s="180" t="s">
        <v>264</v>
      </c>
      <c r="F29" s="182"/>
      <c r="G29" s="180">
        <v>10</v>
      </c>
      <c r="H29" s="180">
        <f>20/60</f>
        <v>0.33333333333333331</v>
      </c>
      <c r="I29" s="180"/>
      <c r="J29" s="181" t="s">
        <v>810</v>
      </c>
      <c r="K29" s="180"/>
      <c r="L29" s="185"/>
      <c r="M29" s="176" t="s">
        <v>787</v>
      </c>
    </row>
    <row r="30" spans="1:13" ht="39.950000000000003" customHeight="1">
      <c r="A30" s="160">
        <f t="shared" si="0"/>
        <v>29</v>
      </c>
      <c r="B30" s="180" t="s">
        <v>248</v>
      </c>
      <c r="C30" s="181" t="s">
        <v>811</v>
      </c>
      <c r="D30" s="180" t="s">
        <v>743</v>
      </c>
      <c r="E30" s="180" t="s">
        <v>264</v>
      </c>
      <c r="F30" s="182"/>
      <c r="G30" s="180">
        <v>15</v>
      </c>
      <c r="H30" s="180">
        <f>30/60</f>
        <v>0.5</v>
      </c>
      <c r="I30" s="180"/>
      <c r="J30" s="182" t="s">
        <v>812</v>
      </c>
      <c r="K30" s="180"/>
      <c r="L30" s="185"/>
      <c r="M30" s="176" t="s">
        <v>792</v>
      </c>
    </row>
    <row r="31" spans="1:13" ht="31.5">
      <c r="A31" s="160">
        <f t="shared" si="0"/>
        <v>30</v>
      </c>
      <c r="B31" s="154" t="s">
        <v>813</v>
      </c>
      <c r="C31" s="155" t="s">
        <v>814</v>
      </c>
      <c r="D31" s="156" t="s">
        <v>784</v>
      </c>
      <c r="E31" s="154" t="s">
        <v>815</v>
      </c>
      <c r="F31" s="157"/>
      <c r="G31" s="154"/>
      <c r="H31" s="170"/>
      <c r="I31" s="170"/>
      <c r="J31" s="155" t="s">
        <v>816</v>
      </c>
      <c r="K31" s="154"/>
      <c r="L31" s="173"/>
    </row>
    <row r="32" spans="1:13" ht="31.5">
      <c r="A32" s="160">
        <f t="shared" si="0"/>
        <v>31</v>
      </c>
      <c r="B32" s="138" t="s">
        <v>813</v>
      </c>
      <c r="C32" s="134" t="s">
        <v>375</v>
      </c>
      <c r="D32" s="137" t="s">
        <v>817</v>
      </c>
      <c r="E32" s="138" t="s">
        <v>815</v>
      </c>
      <c r="F32" s="140"/>
      <c r="G32" s="138" t="s">
        <v>818</v>
      </c>
      <c r="H32" s="162"/>
      <c r="I32" s="162"/>
      <c r="J32" s="134" t="s">
        <v>819</v>
      </c>
      <c r="K32" s="138">
        <v>3314</v>
      </c>
      <c r="L32" s="161" t="s">
        <v>820</v>
      </c>
    </row>
    <row r="33" spans="1:12" ht="31.5">
      <c r="A33" s="160">
        <f t="shared" si="0"/>
        <v>32</v>
      </c>
      <c r="B33" s="138" t="s">
        <v>813</v>
      </c>
      <c r="C33" s="134" t="s">
        <v>376</v>
      </c>
      <c r="D33" s="137" t="s">
        <v>784</v>
      </c>
      <c r="E33" s="138" t="s">
        <v>815</v>
      </c>
      <c r="F33" s="140"/>
      <c r="G33" s="138" t="s">
        <v>821</v>
      </c>
      <c r="H33" s="162"/>
      <c r="I33" s="162"/>
      <c r="J33" s="134" t="s">
        <v>822</v>
      </c>
      <c r="K33" s="138">
        <v>3313</v>
      </c>
      <c r="L33" s="161" t="s">
        <v>823</v>
      </c>
    </row>
    <row r="34" spans="1:12" ht="31.5">
      <c r="A34" s="160">
        <f t="shared" si="0"/>
        <v>33</v>
      </c>
      <c r="B34" s="138" t="s">
        <v>813</v>
      </c>
      <c r="C34" s="134" t="s">
        <v>377</v>
      </c>
      <c r="D34" s="138" t="s">
        <v>817</v>
      </c>
      <c r="E34" s="138" t="s">
        <v>264</v>
      </c>
      <c r="F34" s="140"/>
      <c r="G34" s="186" t="s">
        <v>824</v>
      </c>
      <c r="H34" s="203">
        <f>20/60</f>
        <v>0.33333333333333331</v>
      </c>
      <c r="I34" s="203"/>
      <c r="J34" s="134" t="s">
        <v>825</v>
      </c>
      <c r="K34" s="138">
        <v>3000</v>
      </c>
      <c r="L34" s="161" t="s">
        <v>826</v>
      </c>
    </row>
    <row r="35" spans="1:12" ht="31.5">
      <c r="A35" s="160">
        <f t="shared" si="0"/>
        <v>34</v>
      </c>
      <c r="B35" s="138" t="s">
        <v>813</v>
      </c>
      <c r="C35" s="134" t="s">
        <v>827</v>
      </c>
      <c r="D35" s="138" t="s">
        <v>784</v>
      </c>
      <c r="E35" s="138" t="s">
        <v>815</v>
      </c>
      <c r="F35" s="140"/>
      <c r="G35" s="138">
        <v>180</v>
      </c>
      <c r="H35" s="162"/>
      <c r="I35" s="162"/>
      <c r="J35" s="134" t="s">
        <v>828</v>
      </c>
      <c r="K35" s="138"/>
      <c r="L35" s="161" t="s">
        <v>829</v>
      </c>
    </row>
    <row r="36" spans="1:12">
      <c r="A36" s="160">
        <f t="shared" si="0"/>
        <v>35</v>
      </c>
      <c r="B36" s="138" t="s">
        <v>813</v>
      </c>
      <c r="C36" s="134" t="s">
        <v>830</v>
      </c>
      <c r="D36" s="138" t="s">
        <v>784</v>
      </c>
      <c r="E36" s="138" t="s">
        <v>815</v>
      </c>
      <c r="F36" s="140"/>
      <c r="G36" s="138">
        <v>180</v>
      </c>
      <c r="H36" s="162"/>
      <c r="I36" s="162"/>
      <c r="J36" s="140" t="s">
        <v>831</v>
      </c>
      <c r="K36" s="138"/>
      <c r="L36" s="161" t="s">
        <v>832</v>
      </c>
    </row>
    <row r="37" spans="1:12">
      <c r="A37" s="160">
        <f t="shared" si="0"/>
        <v>36</v>
      </c>
      <c r="B37" s="162" t="s">
        <v>813</v>
      </c>
      <c r="C37" s="187" t="s">
        <v>380</v>
      </c>
      <c r="D37" s="162" t="s">
        <v>833</v>
      </c>
      <c r="E37" s="138" t="s">
        <v>834</v>
      </c>
      <c r="F37" s="140"/>
      <c r="G37" s="138"/>
      <c r="H37" s="162"/>
      <c r="I37" s="162"/>
      <c r="J37" s="140"/>
      <c r="K37" s="138"/>
      <c r="L37" s="164"/>
    </row>
    <row r="38" spans="1:12">
      <c r="A38" s="160">
        <f t="shared" si="0"/>
        <v>37</v>
      </c>
      <c r="B38" s="162" t="s">
        <v>813</v>
      </c>
      <c r="C38" s="163" t="s">
        <v>835</v>
      </c>
      <c r="D38" s="162"/>
      <c r="E38" s="138"/>
      <c r="F38" s="140"/>
      <c r="G38" s="138"/>
      <c r="H38" s="138"/>
      <c r="I38" s="138"/>
      <c r="J38" s="140"/>
      <c r="K38" s="138"/>
      <c r="L38" s="164"/>
    </row>
    <row r="39" spans="1:12">
      <c r="A39" s="160">
        <f t="shared" si="0"/>
        <v>38</v>
      </c>
      <c r="B39" s="162" t="s">
        <v>813</v>
      </c>
      <c r="C39" s="163" t="s">
        <v>382</v>
      </c>
      <c r="D39" s="162"/>
      <c r="E39" s="138"/>
      <c r="F39" s="140"/>
      <c r="G39" s="138"/>
      <c r="H39" s="138"/>
      <c r="I39" s="138"/>
      <c r="J39" s="140"/>
      <c r="K39" s="138"/>
      <c r="L39" s="164"/>
    </row>
    <row r="40" spans="1:12" ht="31.5">
      <c r="A40" s="160">
        <f t="shared" si="0"/>
        <v>39</v>
      </c>
      <c r="B40" s="188" t="s">
        <v>813</v>
      </c>
      <c r="C40" s="136" t="s">
        <v>383</v>
      </c>
      <c r="D40" s="188" t="s">
        <v>738</v>
      </c>
      <c r="E40" s="138" t="s">
        <v>264</v>
      </c>
      <c r="F40" s="140"/>
      <c r="G40" s="138">
        <v>10</v>
      </c>
      <c r="H40" s="138">
        <f>10/60</f>
        <v>0.16666666666666666</v>
      </c>
      <c r="I40" s="138"/>
      <c r="J40" s="134" t="s">
        <v>836</v>
      </c>
      <c r="K40" s="138"/>
      <c r="L40" s="164"/>
    </row>
    <row r="41" spans="1:12">
      <c r="A41" s="160">
        <f t="shared" si="0"/>
        <v>40</v>
      </c>
      <c r="B41" s="138" t="s">
        <v>813</v>
      </c>
      <c r="C41" s="134" t="s">
        <v>384</v>
      </c>
      <c r="D41" s="138" t="s">
        <v>743</v>
      </c>
      <c r="E41" s="138" t="s">
        <v>264</v>
      </c>
      <c r="F41" s="140"/>
      <c r="G41" s="138">
        <v>60</v>
      </c>
      <c r="H41" s="138"/>
      <c r="I41" s="138"/>
      <c r="J41" s="140" t="s">
        <v>837</v>
      </c>
      <c r="K41" s="138"/>
      <c r="L41" s="164"/>
    </row>
    <row r="42" spans="1:12">
      <c r="A42" s="160">
        <f t="shared" si="0"/>
        <v>41</v>
      </c>
      <c r="B42" s="138" t="s">
        <v>813</v>
      </c>
      <c r="C42" s="134" t="s">
        <v>334</v>
      </c>
      <c r="D42" s="138" t="s">
        <v>751</v>
      </c>
      <c r="E42" s="138" t="s">
        <v>264</v>
      </c>
      <c r="F42" s="140"/>
      <c r="G42" s="138">
        <v>5</v>
      </c>
      <c r="H42" s="138">
        <f>20/60</f>
        <v>0.33333333333333331</v>
      </c>
      <c r="I42" s="138"/>
      <c r="J42" s="140" t="s">
        <v>838</v>
      </c>
      <c r="K42" s="138">
        <v>2613</v>
      </c>
      <c r="L42" s="161" t="s">
        <v>839</v>
      </c>
    </row>
    <row r="43" spans="1:12">
      <c r="A43" s="160">
        <f t="shared" si="0"/>
        <v>42</v>
      </c>
      <c r="B43" s="162" t="s">
        <v>813</v>
      </c>
      <c r="C43" s="163" t="s">
        <v>385</v>
      </c>
      <c r="D43" s="162"/>
      <c r="E43" s="138"/>
      <c r="F43" s="140"/>
      <c r="G43" s="138"/>
      <c r="H43" s="138"/>
      <c r="I43" s="138"/>
      <c r="J43" s="140"/>
      <c r="K43" s="138"/>
      <c r="L43" s="164"/>
    </row>
    <row r="44" spans="1:12">
      <c r="A44" s="160">
        <f t="shared" si="0"/>
        <v>43</v>
      </c>
      <c r="B44" s="138" t="s">
        <v>813</v>
      </c>
      <c r="C44" s="134" t="s">
        <v>840</v>
      </c>
      <c r="D44" s="138" t="s">
        <v>817</v>
      </c>
      <c r="E44" s="138" t="s">
        <v>815</v>
      </c>
      <c r="F44" s="140"/>
      <c r="G44" s="138">
        <v>15</v>
      </c>
      <c r="H44" s="138">
        <f>30/60/30</f>
        <v>1.6666666666666666E-2</v>
      </c>
      <c r="I44" s="138"/>
      <c r="J44" s="140" t="s">
        <v>841</v>
      </c>
      <c r="K44" s="138">
        <v>1267</v>
      </c>
      <c r="L44" s="161" t="s">
        <v>842</v>
      </c>
    </row>
    <row r="45" spans="1:12">
      <c r="A45" s="160">
        <f t="shared" si="0"/>
        <v>44</v>
      </c>
      <c r="B45" s="138" t="s">
        <v>813</v>
      </c>
      <c r="C45" s="134" t="s">
        <v>843</v>
      </c>
      <c r="D45" s="138" t="s">
        <v>817</v>
      </c>
      <c r="E45" s="138" t="s">
        <v>815</v>
      </c>
      <c r="F45" s="140"/>
      <c r="G45" s="138">
        <v>15</v>
      </c>
      <c r="H45" s="138">
        <f>30/60/30</f>
        <v>1.6666666666666666E-2</v>
      </c>
      <c r="I45" s="138"/>
      <c r="J45" s="140" t="s">
        <v>844</v>
      </c>
      <c r="K45" s="138"/>
      <c r="L45" s="164"/>
    </row>
    <row r="46" spans="1:12">
      <c r="A46" s="160">
        <f t="shared" si="0"/>
        <v>45</v>
      </c>
      <c r="B46" s="189" t="s">
        <v>813</v>
      </c>
      <c r="C46" s="190" t="s">
        <v>388</v>
      </c>
      <c r="D46" s="189"/>
      <c r="E46" s="165" t="s">
        <v>264</v>
      </c>
      <c r="F46" s="167"/>
      <c r="G46" s="165"/>
      <c r="H46" s="165"/>
      <c r="I46" s="165"/>
      <c r="J46" s="167"/>
      <c r="K46" s="165"/>
      <c r="L46" s="191"/>
    </row>
    <row r="47" spans="1:12">
      <c r="A47" s="160">
        <f t="shared" si="0"/>
        <v>46</v>
      </c>
      <c r="B47" s="192" t="s">
        <v>336</v>
      </c>
      <c r="C47" s="155" t="s">
        <v>845</v>
      </c>
      <c r="D47" s="156" t="s">
        <v>743</v>
      </c>
      <c r="E47" s="154" t="s">
        <v>264</v>
      </c>
      <c r="F47" s="157"/>
      <c r="G47" s="154">
        <v>20</v>
      </c>
      <c r="H47" s="154">
        <f>40/60</f>
        <v>0.66666666666666663</v>
      </c>
      <c r="I47" s="154"/>
      <c r="J47" s="172" t="s">
        <v>846</v>
      </c>
      <c r="K47" s="154">
        <v>4612</v>
      </c>
      <c r="L47" s="158" t="s">
        <v>847</v>
      </c>
    </row>
    <row r="48" spans="1:12">
      <c r="A48" s="160">
        <f t="shared" si="0"/>
        <v>47</v>
      </c>
      <c r="B48" s="138" t="s">
        <v>336</v>
      </c>
      <c r="C48" s="134" t="s">
        <v>848</v>
      </c>
      <c r="D48" s="137" t="s">
        <v>743</v>
      </c>
      <c r="E48" s="138" t="s">
        <v>264</v>
      </c>
      <c r="F48" s="140"/>
      <c r="G48" s="138">
        <v>10</v>
      </c>
      <c r="H48" s="138">
        <f>20/60</f>
        <v>0.33333333333333331</v>
      </c>
      <c r="I48" s="138"/>
      <c r="J48" s="140" t="s">
        <v>846</v>
      </c>
      <c r="K48" s="138">
        <v>4629</v>
      </c>
      <c r="L48" s="161" t="s">
        <v>849</v>
      </c>
    </row>
    <row r="49" spans="1:12">
      <c r="A49" s="160">
        <f t="shared" si="0"/>
        <v>48</v>
      </c>
      <c r="B49" s="138" t="s">
        <v>336</v>
      </c>
      <c r="C49" s="134" t="s">
        <v>850</v>
      </c>
      <c r="D49" s="137" t="s">
        <v>743</v>
      </c>
      <c r="E49" s="138" t="s">
        <v>264</v>
      </c>
      <c r="F49" s="140"/>
      <c r="G49" s="138">
        <v>15</v>
      </c>
      <c r="H49" s="138">
        <f>30/60</f>
        <v>0.5</v>
      </c>
      <c r="I49" s="138"/>
      <c r="J49" s="140" t="s">
        <v>846</v>
      </c>
      <c r="K49" s="138">
        <v>4608</v>
      </c>
      <c r="L49" s="161" t="s">
        <v>851</v>
      </c>
    </row>
    <row r="50" spans="1:12">
      <c r="A50" s="160">
        <f t="shared" si="0"/>
        <v>49</v>
      </c>
      <c r="B50" s="138" t="s">
        <v>336</v>
      </c>
      <c r="C50" s="134" t="s">
        <v>852</v>
      </c>
      <c r="D50" s="137" t="s">
        <v>743</v>
      </c>
      <c r="E50" s="138" t="s">
        <v>264</v>
      </c>
      <c r="F50" s="140"/>
      <c r="G50" s="138">
        <v>10</v>
      </c>
      <c r="H50" s="138">
        <f>20/60</f>
        <v>0.33333333333333331</v>
      </c>
      <c r="I50" s="138"/>
      <c r="J50" s="140" t="s">
        <v>846</v>
      </c>
      <c r="K50" s="138">
        <v>4619</v>
      </c>
      <c r="L50" s="161" t="s">
        <v>853</v>
      </c>
    </row>
    <row r="51" spans="1:12">
      <c r="A51" s="160">
        <f t="shared" si="0"/>
        <v>50</v>
      </c>
      <c r="B51" s="138" t="s">
        <v>336</v>
      </c>
      <c r="C51" s="134" t="s">
        <v>854</v>
      </c>
      <c r="D51" s="138" t="s">
        <v>738</v>
      </c>
      <c r="E51" s="138" t="s">
        <v>264</v>
      </c>
      <c r="F51" s="140"/>
      <c r="G51" s="138">
        <v>30</v>
      </c>
      <c r="H51" s="138">
        <f>30/60</f>
        <v>0.5</v>
      </c>
      <c r="I51" s="138"/>
      <c r="J51" s="140" t="s">
        <v>846</v>
      </c>
      <c r="K51" s="138">
        <v>4627</v>
      </c>
      <c r="L51" s="161" t="s">
        <v>855</v>
      </c>
    </row>
    <row r="52" spans="1:12">
      <c r="A52" s="160">
        <f t="shared" si="0"/>
        <v>51</v>
      </c>
      <c r="B52" s="138" t="s">
        <v>336</v>
      </c>
      <c r="C52" s="134" t="s">
        <v>856</v>
      </c>
      <c r="D52" s="138" t="s">
        <v>738</v>
      </c>
      <c r="E52" s="138" t="s">
        <v>264</v>
      </c>
      <c r="F52" s="140"/>
      <c r="G52" s="138">
        <v>20</v>
      </c>
      <c r="H52" s="138">
        <f>20/60</f>
        <v>0.33333333333333331</v>
      </c>
      <c r="I52" s="138"/>
      <c r="J52" s="140" t="s">
        <v>846</v>
      </c>
      <c r="K52" s="138">
        <v>4618</v>
      </c>
      <c r="L52" s="161" t="s">
        <v>857</v>
      </c>
    </row>
    <row r="53" spans="1:12">
      <c r="A53" s="160">
        <f t="shared" si="0"/>
        <v>52</v>
      </c>
      <c r="B53" s="138" t="s">
        <v>336</v>
      </c>
      <c r="C53" s="159" t="s">
        <v>858</v>
      </c>
      <c r="D53" s="138" t="s">
        <v>784</v>
      </c>
      <c r="E53" s="138" t="s">
        <v>815</v>
      </c>
      <c r="F53" s="140"/>
      <c r="G53" s="138"/>
      <c r="H53" s="138"/>
      <c r="I53" s="138"/>
      <c r="J53" s="140"/>
      <c r="K53" s="138"/>
      <c r="L53" s="164"/>
    </row>
    <row r="54" spans="1:12">
      <c r="A54" s="160">
        <f t="shared" si="0"/>
        <v>53</v>
      </c>
      <c r="B54" s="138" t="s">
        <v>336</v>
      </c>
      <c r="C54" s="134" t="s">
        <v>859</v>
      </c>
      <c r="D54" s="138" t="s">
        <v>738</v>
      </c>
      <c r="E54" s="138" t="s">
        <v>264</v>
      </c>
      <c r="F54" s="140"/>
      <c r="G54" s="138">
        <v>15</v>
      </c>
      <c r="H54" s="138">
        <f>45/60</f>
        <v>0.75</v>
      </c>
      <c r="I54" s="138"/>
      <c r="J54" s="140" t="s">
        <v>860</v>
      </c>
      <c r="K54" s="138">
        <v>4601</v>
      </c>
      <c r="L54" s="161" t="s">
        <v>861</v>
      </c>
    </row>
    <row r="55" spans="1:12">
      <c r="A55" s="160">
        <f t="shared" si="0"/>
        <v>54</v>
      </c>
      <c r="B55" s="138" t="s">
        <v>336</v>
      </c>
      <c r="C55" s="134" t="s">
        <v>862</v>
      </c>
      <c r="D55" s="138" t="s">
        <v>738</v>
      </c>
      <c r="E55" s="138" t="s">
        <v>264</v>
      </c>
      <c r="F55" s="140"/>
      <c r="G55" s="138">
        <v>15</v>
      </c>
      <c r="H55" s="138">
        <f>45/60</f>
        <v>0.75</v>
      </c>
      <c r="I55" s="138"/>
      <c r="J55" s="140" t="s">
        <v>860</v>
      </c>
      <c r="K55" s="138">
        <v>4602</v>
      </c>
      <c r="L55" s="161" t="s">
        <v>863</v>
      </c>
    </row>
    <row r="56" spans="1:12">
      <c r="A56" s="160">
        <f t="shared" si="0"/>
        <v>55</v>
      </c>
      <c r="B56" s="138" t="s">
        <v>336</v>
      </c>
      <c r="C56" s="134" t="s">
        <v>864</v>
      </c>
      <c r="D56" s="138" t="s">
        <v>738</v>
      </c>
      <c r="E56" s="138" t="s">
        <v>264</v>
      </c>
      <c r="F56" s="140"/>
      <c r="G56" s="138">
        <v>15</v>
      </c>
      <c r="H56" s="138">
        <f>45/60</f>
        <v>0.75</v>
      </c>
      <c r="I56" s="138"/>
      <c r="J56" s="140" t="s">
        <v>860</v>
      </c>
      <c r="K56" s="138">
        <v>4603</v>
      </c>
      <c r="L56" s="161" t="s">
        <v>865</v>
      </c>
    </row>
    <row r="57" spans="1:12">
      <c r="A57" s="160">
        <f t="shared" si="0"/>
        <v>56</v>
      </c>
      <c r="B57" s="138" t="s">
        <v>336</v>
      </c>
      <c r="C57" s="134" t="s">
        <v>866</v>
      </c>
      <c r="D57" s="138" t="s">
        <v>738</v>
      </c>
      <c r="E57" s="138" t="s">
        <v>264</v>
      </c>
      <c r="F57" s="140"/>
      <c r="G57" s="138">
        <v>10</v>
      </c>
      <c r="H57" s="138">
        <f>10/60</f>
        <v>0.16666666666666666</v>
      </c>
      <c r="I57" s="138"/>
      <c r="J57" s="140" t="s">
        <v>867</v>
      </c>
      <c r="K57" s="138">
        <v>5268</v>
      </c>
      <c r="L57" s="161" t="s">
        <v>868</v>
      </c>
    </row>
    <row r="58" spans="1:12">
      <c r="A58" s="160">
        <f t="shared" si="0"/>
        <v>57</v>
      </c>
      <c r="B58" s="138" t="s">
        <v>336</v>
      </c>
      <c r="C58" s="163" t="s">
        <v>869</v>
      </c>
      <c r="D58" s="162"/>
      <c r="E58" s="162"/>
      <c r="F58" s="179" t="s">
        <v>870</v>
      </c>
      <c r="G58" s="138"/>
      <c r="H58" s="138"/>
      <c r="I58" s="138"/>
      <c r="J58" s="140"/>
      <c r="K58" s="138"/>
      <c r="L58" s="164"/>
    </row>
    <row r="59" spans="1:12" ht="31.5">
      <c r="A59" s="160">
        <f t="shared" si="0"/>
        <v>58</v>
      </c>
      <c r="B59" s="138" t="s">
        <v>336</v>
      </c>
      <c r="C59" s="134" t="s">
        <v>349</v>
      </c>
      <c r="D59" s="138" t="s">
        <v>747</v>
      </c>
      <c r="E59" s="138" t="s">
        <v>264</v>
      </c>
      <c r="F59" s="140"/>
      <c r="G59" s="138">
        <v>10</v>
      </c>
      <c r="H59" s="138">
        <f>10/60</f>
        <v>0.16666666666666666</v>
      </c>
      <c r="I59" s="138"/>
      <c r="J59" s="134" t="s">
        <v>871</v>
      </c>
      <c r="K59" s="138">
        <v>4600</v>
      </c>
      <c r="L59" s="161" t="s">
        <v>872</v>
      </c>
    </row>
    <row r="60" spans="1:12">
      <c r="A60" s="160">
        <f t="shared" si="0"/>
        <v>59</v>
      </c>
      <c r="B60" s="138" t="s">
        <v>336</v>
      </c>
      <c r="C60" s="134" t="s">
        <v>350</v>
      </c>
      <c r="D60" s="138" t="s">
        <v>738</v>
      </c>
      <c r="E60" s="138" t="s">
        <v>264</v>
      </c>
      <c r="F60" s="140"/>
      <c r="G60" s="138">
        <v>15</v>
      </c>
      <c r="H60" s="138">
        <f>15/60</f>
        <v>0.25</v>
      </c>
      <c r="I60" s="138"/>
      <c r="J60" s="140" t="s">
        <v>846</v>
      </c>
      <c r="K60" s="138">
        <v>4607</v>
      </c>
      <c r="L60" s="161" t="s">
        <v>873</v>
      </c>
    </row>
    <row r="61" spans="1:12">
      <c r="A61" s="160">
        <f t="shared" si="0"/>
        <v>60</v>
      </c>
      <c r="B61" s="138" t="s">
        <v>336</v>
      </c>
      <c r="C61" s="134" t="s">
        <v>351</v>
      </c>
      <c r="D61" s="138" t="s">
        <v>738</v>
      </c>
      <c r="E61" s="138" t="s">
        <v>264</v>
      </c>
      <c r="F61" s="140"/>
      <c r="G61" s="138">
        <v>15</v>
      </c>
      <c r="H61" s="138">
        <f>15/60</f>
        <v>0.25</v>
      </c>
      <c r="I61" s="138"/>
      <c r="J61" s="140" t="s">
        <v>846</v>
      </c>
      <c r="K61" s="138"/>
      <c r="L61" s="164"/>
    </row>
    <row r="62" spans="1:12">
      <c r="A62" s="160">
        <f t="shared" si="0"/>
        <v>61</v>
      </c>
      <c r="B62" s="138" t="s">
        <v>336</v>
      </c>
      <c r="C62" s="134" t="s">
        <v>352</v>
      </c>
      <c r="D62" s="138" t="s">
        <v>738</v>
      </c>
      <c r="E62" s="138" t="s">
        <v>264</v>
      </c>
      <c r="F62" s="140"/>
      <c r="G62" s="138">
        <v>20</v>
      </c>
      <c r="H62" s="138">
        <f>20/60</f>
        <v>0.33333333333333331</v>
      </c>
      <c r="I62" s="138"/>
      <c r="J62" s="140" t="s">
        <v>846</v>
      </c>
      <c r="K62" s="138"/>
      <c r="L62" s="164"/>
    </row>
    <row r="63" spans="1:12">
      <c r="A63" s="160">
        <f t="shared" si="0"/>
        <v>62</v>
      </c>
      <c r="B63" s="138" t="s">
        <v>336</v>
      </c>
      <c r="C63" s="134" t="s">
        <v>353</v>
      </c>
      <c r="D63" s="138" t="s">
        <v>738</v>
      </c>
      <c r="E63" s="138" t="s">
        <v>264</v>
      </c>
      <c r="F63" s="140"/>
      <c r="G63" s="138">
        <v>15</v>
      </c>
      <c r="H63" s="138">
        <f>15/60</f>
        <v>0.25</v>
      </c>
      <c r="I63" s="138"/>
      <c r="J63" s="140" t="s">
        <v>846</v>
      </c>
      <c r="K63" s="138"/>
      <c r="L63" s="164"/>
    </row>
    <row r="64" spans="1:12">
      <c r="A64" s="160">
        <f t="shared" si="0"/>
        <v>63</v>
      </c>
      <c r="B64" s="138" t="s">
        <v>336</v>
      </c>
      <c r="C64" s="163" t="s">
        <v>354</v>
      </c>
      <c r="D64" s="162"/>
      <c r="E64" s="162"/>
      <c r="F64" s="179"/>
      <c r="G64" s="138"/>
      <c r="H64" s="138"/>
      <c r="I64" s="138"/>
      <c r="J64" s="140"/>
      <c r="K64" s="138"/>
      <c r="L64" s="164"/>
    </row>
    <row r="65" spans="1:12">
      <c r="A65" s="160">
        <f t="shared" si="0"/>
        <v>64</v>
      </c>
      <c r="B65" s="138" t="s">
        <v>336</v>
      </c>
      <c r="C65" s="166" t="s">
        <v>355</v>
      </c>
      <c r="D65" s="165" t="s">
        <v>738</v>
      </c>
      <c r="E65" s="165" t="s">
        <v>264</v>
      </c>
      <c r="F65" s="167"/>
      <c r="G65" s="165" t="s">
        <v>874</v>
      </c>
      <c r="H65" s="165">
        <f>90/60</f>
        <v>1.5</v>
      </c>
      <c r="I65" s="165"/>
      <c r="J65" s="167"/>
      <c r="K65" s="165">
        <v>4630</v>
      </c>
      <c r="L65" s="168" t="s">
        <v>875</v>
      </c>
    </row>
    <row r="66" spans="1:12" ht="31.5">
      <c r="A66" s="160">
        <f t="shared" si="0"/>
        <v>65</v>
      </c>
      <c r="B66" s="154" t="s">
        <v>245</v>
      </c>
      <c r="C66" s="155" t="s">
        <v>876</v>
      </c>
      <c r="D66" s="156" t="s">
        <v>877</v>
      </c>
      <c r="E66" s="154" t="s">
        <v>264</v>
      </c>
      <c r="F66" s="157" t="s">
        <v>878</v>
      </c>
      <c r="G66" s="154">
        <v>45</v>
      </c>
      <c r="H66" s="154">
        <f>90/60</f>
        <v>1.5</v>
      </c>
      <c r="I66" s="154"/>
      <c r="J66" s="172" t="s">
        <v>879</v>
      </c>
      <c r="K66" s="172"/>
      <c r="L66" s="173"/>
    </row>
    <row r="67" spans="1:12" ht="31.5">
      <c r="A67" s="160">
        <f t="shared" ref="A67:A107" si="1">A66+1</f>
        <v>66</v>
      </c>
      <c r="B67" s="138" t="s">
        <v>245</v>
      </c>
      <c r="C67" s="134" t="s">
        <v>880</v>
      </c>
      <c r="D67" s="137" t="s">
        <v>881</v>
      </c>
      <c r="E67" s="138" t="s">
        <v>264</v>
      </c>
      <c r="F67" s="140"/>
      <c r="G67" s="138">
        <v>10</v>
      </c>
      <c r="H67" s="138">
        <f>30/60</f>
        <v>0.5</v>
      </c>
      <c r="I67" s="138"/>
      <c r="J67" s="140" t="s">
        <v>882</v>
      </c>
      <c r="K67" s="140"/>
      <c r="L67" s="164"/>
    </row>
    <row r="68" spans="1:12" ht="31.5">
      <c r="A68" s="160">
        <f t="shared" si="1"/>
        <v>67</v>
      </c>
      <c r="B68" s="138" t="s">
        <v>245</v>
      </c>
      <c r="C68" s="134" t="s">
        <v>883</v>
      </c>
      <c r="D68" s="138" t="s">
        <v>877</v>
      </c>
      <c r="E68" s="138" t="s">
        <v>264</v>
      </c>
      <c r="F68" s="140"/>
      <c r="G68" s="138">
        <v>15</v>
      </c>
      <c r="H68" s="138">
        <f>15/60</f>
        <v>0.25</v>
      </c>
      <c r="I68" s="138"/>
      <c r="J68" s="134" t="s">
        <v>884</v>
      </c>
      <c r="K68" s="140"/>
      <c r="L68" s="164"/>
    </row>
    <row r="69" spans="1:12" ht="31.5">
      <c r="A69" s="160">
        <f t="shared" si="1"/>
        <v>68</v>
      </c>
      <c r="B69" s="138" t="s">
        <v>245</v>
      </c>
      <c r="C69" s="134" t="s">
        <v>885</v>
      </c>
      <c r="D69" s="138" t="s">
        <v>877</v>
      </c>
      <c r="E69" s="138" t="s">
        <v>264</v>
      </c>
      <c r="F69" s="140"/>
      <c r="G69" s="138">
        <v>10</v>
      </c>
      <c r="H69" s="138">
        <f>10/60</f>
        <v>0.16666666666666666</v>
      </c>
      <c r="I69" s="138"/>
      <c r="J69" s="140" t="s">
        <v>886</v>
      </c>
      <c r="K69" s="138"/>
      <c r="L69" s="164"/>
    </row>
    <row r="70" spans="1:12" ht="31.5">
      <c r="A70" s="160">
        <f t="shared" si="1"/>
        <v>69</v>
      </c>
      <c r="B70" s="138" t="s">
        <v>245</v>
      </c>
      <c r="C70" s="134" t="s">
        <v>887</v>
      </c>
      <c r="D70" s="138" t="s">
        <v>888</v>
      </c>
      <c r="E70" s="138" t="s">
        <v>264</v>
      </c>
      <c r="F70" s="140"/>
      <c r="G70" s="138">
        <v>10</v>
      </c>
      <c r="H70" s="138">
        <f>10/60</f>
        <v>0.16666666666666666</v>
      </c>
      <c r="I70" s="138"/>
      <c r="J70" s="134" t="s">
        <v>889</v>
      </c>
      <c r="K70" s="138"/>
      <c r="L70" s="164"/>
    </row>
    <row r="71" spans="1:12" ht="31.5">
      <c r="A71" s="160">
        <f t="shared" si="1"/>
        <v>70</v>
      </c>
      <c r="B71" s="138" t="s">
        <v>245</v>
      </c>
      <c r="C71" s="134" t="s">
        <v>890</v>
      </c>
      <c r="D71" s="138" t="s">
        <v>877</v>
      </c>
      <c r="E71" s="138" t="s">
        <v>264</v>
      </c>
      <c r="F71" s="140"/>
      <c r="G71" s="138">
        <v>10</v>
      </c>
      <c r="H71" s="138">
        <f>20/60</f>
        <v>0.33333333333333331</v>
      </c>
      <c r="I71" s="138"/>
      <c r="J71" s="134" t="s">
        <v>891</v>
      </c>
      <c r="K71" s="138"/>
      <c r="L71" s="164"/>
    </row>
    <row r="72" spans="1:12" ht="31.5">
      <c r="A72" s="160">
        <f t="shared" si="1"/>
        <v>71</v>
      </c>
      <c r="B72" s="138" t="s">
        <v>245</v>
      </c>
      <c r="C72" s="134" t="s">
        <v>892</v>
      </c>
      <c r="D72" s="138" t="s">
        <v>888</v>
      </c>
      <c r="E72" s="138" t="s">
        <v>785</v>
      </c>
      <c r="F72" s="140"/>
      <c r="G72" s="138">
        <v>120</v>
      </c>
      <c r="H72" s="138">
        <f>120/60/30</f>
        <v>6.6666666666666666E-2</v>
      </c>
      <c r="I72" s="138"/>
      <c r="J72" s="140" t="s">
        <v>893</v>
      </c>
      <c r="K72" s="138"/>
      <c r="L72" s="161" t="s">
        <v>894</v>
      </c>
    </row>
    <row r="73" spans="1:12" ht="31.5">
      <c r="A73" s="160">
        <f t="shared" si="1"/>
        <v>72</v>
      </c>
      <c r="B73" s="138" t="s">
        <v>245</v>
      </c>
      <c r="C73" s="134" t="s">
        <v>895</v>
      </c>
      <c r="D73" s="138" t="s">
        <v>896</v>
      </c>
      <c r="E73" s="138" t="s">
        <v>266</v>
      </c>
      <c r="F73" s="140"/>
      <c r="G73" s="138">
        <v>5</v>
      </c>
      <c r="H73" s="138">
        <f>5/60/7</f>
        <v>1.1904761904761904E-2</v>
      </c>
      <c r="I73" s="138"/>
      <c r="J73" s="140" t="s">
        <v>897</v>
      </c>
      <c r="K73" s="138"/>
      <c r="L73" s="164"/>
    </row>
    <row r="74" spans="1:12" ht="31.5">
      <c r="A74" s="160">
        <f t="shared" si="1"/>
        <v>73</v>
      </c>
      <c r="B74" s="162" t="s">
        <v>898</v>
      </c>
      <c r="C74" s="163" t="s">
        <v>899</v>
      </c>
      <c r="D74" s="162"/>
      <c r="E74" s="162" t="s">
        <v>264</v>
      </c>
      <c r="F74" s="193"/>
      <c r="G74" s="194"/>
      <c r="H74" s="194"/>
      <c r="I74" s="194"/>
      <c r="J74" s="134" t="s">
        <v>900</v>
      </c>
      <c r="K74" s="138"/>
      <c r="L74" s="164"/>
    </row>
    <row r="75" spans="1:12" ht="31.5">
      <c r="A75" s="160">
        <f t="shared" si="1"/>
        <v>74</v>
      </c>
      <c r="B75" s="138" t="s">
        <v>898</v>
      </c>
      <c r="C75" s="134" t="s">
        <v>901</v>
      </c>
      <c r="D75" s="138" t="s">
        <v>888</v>
      </c>
      <c r="E75" s="138" t="s">
        <v>264</v>
      </c>
      <c r="F75" s="140"/>
      <c r="G75" s="138">
        <v>15</v>
      </c>
      <c r="H75" s="138"/>
      <c r="I75" s="138"/>
      <c r="J75" s="134" t="s">
        <v>902</v>
      </c>
      <c r="K75" s="138">
        <v>5321</v>
      </c>
      <c r="L75" s="161" t="s">
        <v>903</v>
      </c>
    </row>
    <row r="76" spans="1:12" ht="31.5">
      <c r="A76" s="160">
        <f t="shared" si="1"/>
        <v>75</v>
      </c>
      <c r="B76" s="138" t="s">
        <v>898</v>
      </c>
      <c r="C76" s="134" t="s">
        <v>904</v>
      </c>
      <c r="D76" s="138" t="s">
        <v>888</v>
      </c>
      <c r="E76" s="138" t="s">
        <v>264</v>
      </c>
      <c r="F76" s="140"/>
      <c r="G76" s="138">
        <v>20</v>
      </c>
      <c r="H76" s="138"/>
      <c r="I76" s="138"/>
      <c r="J76" s="134" t="s">
        <v>905</v>
      </c>
      <c r="K76" s="138">
        <v>5323</v>
      </c>
      <c r="L76" s="161" t="s">
        <v>906</v>
      </c>
    </row>
    <row r="77" spans="1:12">
      <c r="A77" s="160">
        <f t="shared" si="1"/>
        <v>76</v>
      </c>
      <c r="B77" s="165" t="s">
        <v>898</v>
      </c>
      <c r="C77" s="167" t="s">
        <v>907</v>
      </c>
      <c r="D77" s="165" t="s">
        <v>877</v>
      </c>
      <c r="E77" s="165" t="s">
        <v>264</v>
      </c>
      <c r="F77" s="167"/>
      <c r="G77" s="165">
        <v>5</v>
      </c>
      <c r="H77" s="165"/>
      <c r="I77" s="165"/>
      <c r="J77" s="167" t="s">
        <v>908</v>
      </c>
      <c r="K77" s="165"/>
      <c r="L77" s="191"/>
    </row>
    <row r="78" spans="1:12" ht="31.5">
      <c r="A78" s="160">
        <f t="shared" si="1"/>
        <v>77</v>
      </c>
      <c r="B78" s="170" t="s">
        <v>272</v>
      </c>
      <c r="C78" s="171" t="s">
        <v>909</v>
      </c>
      <c r="D78" s="195" t="s">
        <v>770</v>
      </c>
      <c r="E78" s="170" t="s">
        <v>264</v>
      </c>
      <c r="F78" s="196"/>
      <c r="G78" s="170"/>
      <c r="H78" s="170"/>
      <c r="I78" s="170"/>
      <c r="J78" s="172"/>
      <c r="K78" s="154"/>
      <c r="L78" s="173"/>
    </row>
    <row r="79" spans="1:12" ht="31.5">
      <c r="A79" s="160">
        <f t="shared" si="1"/>
        <v>78</v>
      </c>
      <c r="B79" s="138" t="s">
        <v>272</v>
      </c>
      <c r="C79" s="134" t="s">
        <v>910</v>
      </c>
      <c r="D79" s="137" t="s">
        <v>881</v>
      </c>
      <c r="E79" s="138" t="s">
        <v>264</v>
      </c>
      <c r="F79" s="140"/>
      <c r="G79" s="138">
        <v>25</v>
      </c>
      <c r="H79" s="138"/>
      <c r="I79" s="138"/>
      <c r="J79" s="140" t="s">
        <v>911</v>
      </c>
      <c r="K79" s="138"/>
      <c r="L79" s="164"/>
    </row>
    <row r="80" spans="1:12" ht="31.5">
      <c r="A80" s="160">
        <f t="shared" si="1"/>
        <v>79</v>
      </c>
      <c r="B80" s="138" t="s">
        <v>272</v>
      </c>
      <c r="C80" s="134" t="s">
        <v>912</v>
      </c>
      <c r="D80" s="137" t="s">
        <v>881</v>
      </c>
      <c r="E80" s="138" t="s">
        <v>264</v>
      </c>
      <c r="F80" s="140"/>
      <c r="G80" s="138">
        <v>30</v>
      </c>
      <c r="H80" s="138"/>
      <c r="I80" s="138"/>
      <c r="J80" s="134" t="s">
        <v>913</v>
      </c>
      <c r="K80" s="138"/>
      <c r="L80" s="161" t="s">
        <v>914</v>
      </c>
    </row>
    <row r="81" spans="1:12" ht="31.5">
      <c r="A81" s="160">
        <f t="shared" si="1"/>
        <v>80</v>
      </c>
      <c r="B81" s="138" t="s">
        <v>272</v>
      </c>
      <c r="C81" s="134" t="s">
        <v>912</v>
      </c>
      <c r="D81" s="138" t="s">
        <v>915</v>
      </c>
      <c r="E81" s="138" t="s">
        <v>264</v>
      </c>
      <c r="F81" s="140"/>
      <c r="G81" s="138" t="s">
        <v>916</v>
      </c>
      <c r="H81" s="138"/>
      <c r="I81" s="138"/>
      <c r="J81" s="140" t="s">
        <v>917</v>
      </c>
      <c r="K81" s="138"/>
      <c r="L81" s="164"/>
    </row>
    <row r="82" spans="1:12" ht="31.5">
      <c r="A82" s="160">
        <f t="shared" si="1"/>
        <v>81</v>
      </c>
      <c r="B82" s="138" t="s">
        <v>272</v>
      </c>
      <c r="C82" s="134" t="s">
        <v>918</v>
      </c>
      <c r="D82" s="138" t="s">
        <v>915</v>
      </c>
      <c r="E82" s="138" t="s">
        <v>264</v>
      </c>
      <c r="F82" s="140"/>
      <c r="G82" s="138" t="s">
        <v>919</v>
      </c>
      <c r="H82" s="138"/>
      <c r="I82" s="138"/>
      <c r="J82" s="140"/>
      <c r="K82" s="138">
        <v>4086</v>
      </c>
      <c r="L82" s="161" t="s">
        <v>920</v>
      </c>
    </row>
    <row r="83" spans="1:12" ht="31.5">
      <c r="A83" s="160">
        <f t="shared" si="1"/>
        <v>82</v>
      </c>
      <c r="B83" s="138" t="s">
        <v>272</v>
      </c>
      <c r="C83" s="134" t="s">
        <v>921</v>
      </c>
      <c r="D83" s="138" t="s">
        <v>922</v>
      </c>
      <c r="E83" s="138" t="s">
        <v>264</v>
      </c>
      <c r="F83" s="140"/>
      <c r="G83" s="138">
        <v>20</v>
      </c>
      <c r="H83" s="138"/>
      <c r="I83" s="138"/>
      <c r="J83" s="140" t="s">
        <v>923</v>
      </c>
      <c r="K83" s="138">
        <v>4084</v>
      </c>
      <c r="L83" s="161" t="s">
        <v>924</v>
      </c>
    </row>
    <row r="84" spans="1:12" ht="31.5">
      <c r="A84" s="160">
        <f t="shared" si="1"/>
        <v>83</v>
      </c>
      <c r="B84" s="138" t="s">
        <v>272</v>
      </c>
      <c r="C84" s="197" t="s">
        <v>925</v>
      </c>
      <c r="D84" s="138"/>
      <c r="E84" s="138" t="s">
        <v>264</v>
      </c>
      <c r="F84" s="140"/>
      <c r="G84" s="138">
        <v>20</v>
      </c>
      <c r="H84" s="138"/>
      <c r="I84" s="138"/>
      <c r="J84" s="134" t="s">
        <v>926</v>
      </c>
      <c r="K84" s="138">
        <v>4610</v>
      </c>
      <c r="L84" s="161" t="s">
        <v>797</v>
      </c>
    </row>
    <row r="85" spans="1:12" ht="31.5">
      <c r="A85" s="160">
        <f t="shared" si="1"/>
        <v>84</v>
      </c>
      <c r="B85" s="138" t="s">
        <v>272</v>
      </c>
      <c r="C85" s="134" t="s">
        <v>927</v>
      </c>
      <c r="D85" s="138"/>
      <c r="E85" s="138" t="s">
        <v>264</v>
      </c>
      <c r="F85" s="140"/>
      <c r="G85" s="138" t="s">
        <v>928</v>
      </c>
      <c r="H85" s="138"/>
      <c r="I85" s="138"/>
      <c r="J85" s="140" t="s">
        <v>929</v>
      </c>
      <c r="K85" s="138"/>
      <c r="L85" s="164"/>
    </row>
    <row r="86" spans="1:12">
      <c r="A86" s="160">
        <f t="shared" si="1"/>
        <v>85</v>
      </c>
      <c r="B86" s="138" t="s">
        <v>272</v>
      </c>
      <c r="C86" s="134" t="s">
        <v>930</v>
      </c>
      <c r="D86" s="138"/>
      <c r="E86" s="138" t="s">
        <v>264</v>
      </c>
      <c r="F86" s="140"/>
      <c r="G86" s="138">
        <v>15</v>
      </c>
      <c r="H86" s="138"/>
      <c r="I86" s="138"/>
      <c r="J86" s="140" t="s">
        <v>931</v>
      </c>
      <c r="K86" s="138"/>
      <c r="L86" s="164"/>
    </row>
    <row r="87" spans="1:12">
      <c r="A87" s="160">
        <f t="shared" si="1"/>
        <v>86</v>
      </c>
      <c r="B87" s="138" t="s">
        <v>272</v>
      </c>
      <c r="C87" s="134" t="s">
        <v>932</v>
      </c>
      <c r="D87" s="138" t="s">
        <v>922</v>
      </c>
      <c r="E87" s="138" t="s">
        <v>264</v>
      </c>
      <c r="F87" s="140"/>
      <c r="G87" s="138">
        <v>10</v>
      </c>
      <c r="H87" s="138"/>
      <c r="I87" s="138"/>
      <c r="J87" s="140" t="s">
        <v>933</v>
      </c>
      <c r="K87" s="138"/>
      <c r="L87" s="164"/>
    </row>
    <row r="88" spans="1:12">
      <c r="A88" s="160">
        <f t="shared" si="1"/>
        <v>87</v>
      </c>
      <c r="B88" s="162" t="s">
        <v>272</v>
      </c>
      <c r="C88" s="163" t="s">
        <v>934</v>
      </c>
      <c r="D88" s="162" t="s">
        <v>935</v>
      </c>
      <c r="E88" s="162" t="s">
        <v>264</v>
      </c>
      <c r="F88" s="179"/>
      <c r="G88" s="162"/>
      <c r="H88" s="162"/>
      <c r="I88" s="162"/>
      <c r="J88" s="140"/>
      <c r="K88" s="138"/>
      <c r="L88" s="164"/>
    </row>
    <row r="89" spans="1:12">
      <c r="A89" s="160">
        <f t="shared" si="1"/>
        <v>88</v>
      </c>
      <c r="B89" s="189" t="s">
        <v>272</v>
      </c>
      <c r="C89" s="190" t="s">
        <v>273</v>
      </c>
      <c r="D89" s="189" t="s">
        <v>935</v>
      </c>
      <c r="E89" s="189" t="s">
        <v>264</v>
      </c>
      <c r="F89" s="198"/>
      <c r="G89" s="189"/>
      <c r="H89" s="189"/>
      <c r="I89" s="189"/>
      <c r="J89" s="167"/>
      <c r="K89" s="165"/>
      <c r="L89" s="191"/>
    </row>
    <row r="90" spans="1:12">
      <c r="A90" s="160">
        <f t="shared" si="1"/>
        <v>89</v>
      </c>
      <c r="B90" s="154" t="s">
        <v>243</v>
      </c>
      <c r="C90" s="155" t="s">
        <v>304</v>
      </c>
      <c r="D90" s="155" t="s">
        <v>936</v>
      </c>
      <c r="E90" s="156" t="s">
        <v>738</v>
      </c>
      <c r="F90" s="154" t="s">
        <v>264</v>
      </c>
      <c r="G90" s="157"/>
      <c r="H90" s="157"/>
      <c r="I90" s="154" t="s">
        <v>937</v>
      </c>
      <c r="J90" s="172" t="s">
        <v>938</v>
      </c>
      <c r="K90" s="154">
        <v>3335</v>
      </c>
      <c r="L90" s="158" t="s">
        <v>939</v>
      </c>
    </row>
    <row r="91" spans="1:12" ht="31.5">
      <c r="A91" s="160">
        <f t="shared" si="1"/>
        <v>90</v>
      </c>
      <c r="B91" s="138" t="s">
        <v>243</v>
      </c>
      <c r="C91" s="134" t="s">
        <v>940</v>
      </c>
      <c r="D91" s="134" t="s">
        <v>941</v>
      </c>
      <c r="E91" s="137" t="s">
        <v>751</v>
      </c>
      <c r="F91" s="138" t="s">
        <v>264</v>
      </c>
      <c r="G91" s="140"/>
      <c r="H91" s="140"/>
      <c r="I91" s="138">
        <v>20</v>
      </c>
      <c r="J91" s="134" t="s">
        <v>942</v>
      </c>
      <c r="K91" s="138"/>
      <c r="L91" s="161" t="s">
        <v>943</v>
      </c>
    </row>
    <row r="92" spans="1:12">
      <c r="A92" s="160">
        <f t="shared" si="1"/>
        <v>91</v>
      </c>
      <c r="B92" s="138" t="s">
        <v>243</v>
      </c>
      <c r="C92" s="134" t="s">
        <v>944</v>
      </c>
      <c r="D92" s="134" t="s">
        <v>941</v>
      </c>
      <c r="E92" s="137" t="s">
        <v>784</v>
      </c>
      <c r="F92" s="138" t="s">
        <v>815</v>
      </c>
      <c r="G92" s="140"/>
      <c r="H92" s="140"/>
      <c r="I92" s="138">
        <v>60</v>
      </c>
      <c r="J92" s="140" t="s">
        <v>945</v>
      </c>
      <c r="K92" s="138">
        <v>4611</v>
      </c>
      <c r="L92" s="161" t="s">
        <v>946</v>
      </c>
    </row>
    <row r="93" spans="1:12">
      <c r="A93" s="160">
        <f t="shared" si="1"/>
        <v>92</v>
      </c>
      <c r="B93" s="138" t="s">
        <v>243</v>
      </c>
      <c r="C93" s="134" t="s">
        <v>307</v>
      </c>
      <c r="D93" s="134"/>
      <c r="E93" s="138" t="s">
        <v>738</v>
      </c>
      <c r="F93" s="138" t="s">
        <v>264</v>
      </c>
      <c r="G93" s="140"/>
      <c r="H93" s="140"/>
      <c r="I93" s="138">
        <v>30</v>
      </c>
      <c r="J93" s="140" t="s">
        <v>947</v>
      </c>
      <c r="K93" s="138">
        <v>3001</v>
      </c>
      <c r="L93" s="161" t="s">
        <v>948</v>
      </c>
    </row>
    <row r="94" spans="1:12" ht="31.5">
      <c r="A94" s="160">
        <f t="shared" si="1"/>
        <v>93</v>
      </c>
      <c r="B94" s="138" t="s">
        <v>243</v>
      </c>
      <c r="C94" s="134" t="s">
        <v>949</v>
      </c>
      <c r="D94" s="134"/>
      <c r="E94" s="138" t="s">
        <v>751</v>
      </c>
      <c r="F94" s="138" t="s">
        <v>264</v>
      </c>
      <c r="G94" s="140"/>
      <c r="H94" s="140"/>
      <c r="I94" s="138">
        <v>5</v>
      </c>
      <c r="J94" s="134" t="s">
        <v>942</v>
      </c>
      <c r="K94" s="138"/>
      <c r="L94" s="161" t="s">
        <v>943</v>
      </c>
    </row>
    <row r="95" spans="1:12" ht="31.5">
      <c r="A95" s="160">
        <f t="shared" si="1"/>
        <v>94</v>
      </c>
      <c r="B95" s="162" t="s">
        <v>243</v>
      </c>
      <c r="C95" s="163" t="s">
        <v>950</v>
      </c>
      <c r="D95" s="163"/>
      <c r="E95" s="138" t="s">
        <v>833</v>
      </c>
      <c r="F95" s="138" t="s">
        <v>834</v>
      </c>
      <c r="G95" s="140"/>
      <c r="H95" s="140"/>
      <c r="I95" s="135" t="s">
        <v>951</v>
      </c>
      <c r="J95" s="140"/>
      <c r="K95" s="138"/>
      <c r="L95" s="161" t="s">
        <v>952</v>
      </c>
    </row>
    <row r="96" spans="1:12">
      <c r="A96" s="160">
        <f t="shared" si="1"/>
        <v>95</v>
      </c>
      <c r="B96" s="162" t="s">
        <v>243</v>
      </c>
      <c r="C96" s="187" t="s">
        <v>315</v>
      </c>
      <c r="D96" s="187" t="s">
        <v>941</v>
      </c>
      <c r="E96" s="138" t="s">
        <v>953</v>
      </c>
      <c r="F96" s="138" t="s">
        <v>266</v>
      </c>
      <c r="G96" s="140"/>
      <c r="H96" s="140"/>
      <c r="I96" s="137" t="s">
        <v>954</v>
      </c>
      <c r="J96" s="140"/>
      <c r="K96" s="138">
        <v>3326</v>
      </c>
      <c r="L96" s="161" t="s">
        <v>955</v>
      </c>
    </row>
    <row r="97" spans="1:12">
      <c r="A97" s="160">
        <f t="shared" si="1"/>
        <v>96</v>
      </c>
      <c r="B97" s="138" t="s">
        <v>243</v>
      </c>
      <c r="C97" s="134" t="s">
        <v>309</v>
      </c>
      <c r="D97" s="134"/>
      <c r="E97" s="138"/>
      <c r="F97" s="138"/>
      <c r="G97" s="140"/>
      <c r="H97" s="140"/>
      <c r="I97" s="199" t="s">
        <v>956</v>
      </c>
      <c r="J97" s="140"/>
      <c r="K97" s="138">
        <v>3336</v>
      </c>
      <c r="L97" s="161" t="s">
        <v>957</v>
      </c>
    </row>
    <row r="98" spans="1:12" ht="31.5">
      <c r="A98" s="160">
        <f t="shared" si="1"/>
        <v>97</v>
      </c>
      <c r="B98" s="162" t="s">
        <v>243</v>
      </c>
      <c r="C98" s="163" t="s">
        <v>958</v>
      </c>
      <c r="D98" s="163" t="s">
        <v>941</v>
      </c>
      <c r="E98" s="138" t="s">
        <v>738</v>
      </c>
      <c r="F98" s="138" t="s">
        <v>264</v>
      </c>
      <c r="G98" s="140"/>
      <c r="H98" s="140"/>
      <c r="I98" s="138"/>
      <c r="J98" s="140"/>
      <c r="K98" s="138"/>
      <c r="L98" s="164"/>
    </row>
    <row r="99" spans="1:12" ht="31.5">
      <c r="A99" s="160">
        <f t="shared" si="1"/>
        <v>98</v>
      </c>
      <c r="B99" s="138" t="s">
        <v>243</v>
      </c>
      <c r="C99" s="134" t="s">
        <v>311</v>
      </c>
      <c r="D99" s="134" t="s">
        <v>941</v>
      </c>
      <c r="E99" s="138" t="s">
        <v>751</v>
      </c>
      <c r="F99" s="138" t="s">
        <v>264</v>
      </c>
      <c r="G99" s="140"/>
      <c r="H99" s="140"/>
      <c r="I99" s="138">
        <v>20</v>
      </c>
      <c r="J99" s="134" t="s">
        <v>942</v>
      </c>
      <c r="K99" s="138"/>
      <c r="L99" s="161" t="s">
        <v>943</v>
      </c>
    </row>
    <row r="100" spans="1:12" ht="31.5">
      <c r="A100" s="160">
        <f t="shared" si="1"/>
        <v>99</v>
      </c>
      <c r="B100" s="138" t="s">
        <v>243</v>
      </c>
      <c r="C100" s="134" t="s">
        <v>959</v>
      </c>
      <c r="D100" s="159" t="s">
        <v>941</v>
      </c>
      <c r="E100" s="138" t="s">
        <v>751</v>
      </c>
      <c r="F100" s="138" t="s">
        <v>264</v>
      </c>
      <c r="G100" s="140"/>
      <c r="H100" s="140"/>
      <c r="I100" s="138">
        <v>20</v>
      </c>
      <c r="J100" s="134" t="s">
        <v>942</v>
      </c>
      <c r="K100" s="138"/>
      <c r="L100" s="161" t="s">
        <v>943</v>
      </c>
    </row>
    <row r="101" spans="1:12">
      <c r="A101" s="160">
        <f t="shared" si="1"/>
        <v>100</v>
      </c>
      <c r="B101" s="138" t="s">
        <v>243</v>
      </c>
      <c r="C101" s="134" t="s">
        <v>313</v>
      </c>
      <c r="D101" s="134"/>
      <c r="E101" s="138" t="s">
        <v>738</v>
      </c>
      <c r="F101" s="138" t="s">
        <v>264</v>
      </c>
      <c r="G101" s="140"/>
      <c r="H101" s="140"/>
      <c r="I101" s="138">
        <v>15</v>
      </c>
      <c r="J101" s="140" t="s">
        <v>947</v>
      </c>
      <c r="K101" s="138">
        <v>1018</v>
      </c>
      <c r="L101" s="161" t="s">
        <v>960</v>
      </c>
    </row>
    <row r="102" spans="1:12">
      <c r="A102" s="160">
        <f t="shared" si="1"/>
        <v>101</v>
      </c>
      <c r="B102" s="165" t="s">
        <v>243</v>
      </c>
      <c r="C102" s="166" t="s">
        <v>961</v>
      </c>
      <c r="D102" s="166"/>
      <c r="E102" s="165" t="s">
        <v>738</v>
      </c>
      <c r="F102" s="165" t="s">
        <v>264</v>
      </c>
      <c r="G102" s="167"/>
      <c r="H102" s="167"/>
      <c r="I102" s="165">
        <v>15</v>
      </c>
      <c r="J102" s="167" t="s">
        <v>947</v>
      </c>
      <c r="K102" s="165">
        <v>1019</v>
      </c>
      <c r="L102" s="168" t="s">
        <v>962</v>
      </c>
    </row>
    <row r="103" spans="1:12">
      <c r="A103" s="160">
        <f t="shared" si="1"/>
        <v>102</v>
      </c>
      <c r="B103" s="154" t="s">
        <v>246</v>
      </c>
      <c r="C103" s="155" t="s">
        <v>369</v>
      </c>
      <c r="D103" s="156" t="s">
        <v>963</v>
      </c>
      <c r="E103" s="154" t="s">
        <v>266</v>
      </c>
      <c r="F103" s="157"/>
      <c r="G103" s="154">
        <v>60</v>
      </c>
      <c r="H103" s="154"/>
      <c r="I103" s="154"/>
      <c r="J103" s="172" t="s">
        <v>964</v>
      </c>
      <c r="K103" s="154"/>
      <c r="L103" s="158" t="s">
        <v>965</v>
      </c>
    </row>
    <row r="104" spans="1:12">
      <c r="A104" s="160">
        <f t="shared" si="1"/>
        <v>103</v>
      </c>
      <c r="B104" s="138" t="s">
        <v>246</v>
      </c>
      <c r="C104" s="134" t="s">
        <v>370</v>
      </c>
      <c r="D104" s="137" t="s">
        <v>747</v>
      </c>
      <c r="E104" s="138" t="s">
        <v>264</v>
      </c>
      <c r="F104" s="140"/>
      <c r="G104" s="138">
        <v>15</v>
      </c>
      <c r="H104" s="138"/>
      <c r="I104" s="138"/>
      <c r="J104" s="140" t="s">
        <v>966</v>
      </c>
      <c r="K104" s="138">
        <v>4369</v>
      </c>
      <c r="L104" s="161" t="s">
        <v>967</v>
      </c>
    </row>
    <row r="105" spans="1:12" ht="31.5">
      <c r="A105" s="160">
        <f t="shared" si="1"/>
        <v>104</v>
      </c>
      <c r="B105" s="138" t="s">
        <v>246</v>
      </c>
      <c r="C105" s="134" t="s">
        <v>371</v>
      </c>
      <c r="D105" s="137" t="s">
        <v>953</v>
      </c>
      <c r="E105" s="138" t="s">
        <v>266</v>
      </c>
      <c r="F105" s="140"/>
      <c r="G105" s="138">
        <v>60</v>
      </c>
      <c r="H105" s="138"/>
      <c r="I105" s="138"/>
      <c r="J105" s="134" t="s">
        <v>968</v>
      </c>
      <c r="K105" s="138">
        <v>4610</v>
      </c>
      <c r="L105" s="161" t="s">
        <v>797</v>
      </c>
    </row>
    <row r="106" spans="1:12">
      <c r="A106" s="160">
        <f t="shared" si="1"/>
        <v>105</v>
      </c>
      <c r="B106" s="138" t="s">
        <v>246</v>
      </c>
      <c r="C106" s="134" t="s">
        <v>372</v>
      </c>
      <c r="D106" s="138" t="s">
        <v>963</v>
      </c>
      <c r="E106" s="138" t="s">
        <v>266</v>
      </c>
      <c r="F106" s="140"/>
      <c r="G106" s="138">
        <v>30</v>
      </c>
      <c r="H106" s="138"/>
      <c r="I106" s="138"/>
      <c r="J106" s="140" t="s">
        <v>969</v>
      </c>
      <c r="K106" s="138">
        <v>4368</v>
      </c>
      <c r="L106" s="161" t="s">
        <v>970</v>
      </c>
    </row>
    <row r="107" spans="1:12">
      <c r="A107" s="160">
        <f t="shared" si="1"/>
        <v>106</v>
      </c>
      <c r="B107" s="165" t="s">
        <v>246</v>
      </c>
      <c r="C107" s="166" t="s">
        <v>373</v>
      </c>
      <c r="D107" s="165" t="s">
        <v>738</v>
      </c>
      <c r="E107" s="165" t="s">
        <v>264</v>
      </c>
      <c r="F107" s="167"/>
      <c r="G107" s="165">
        <v>15</v>
      </c>
      <c r="H107" s="165"/>
      <c r="I107" s="165"/>
      <c r="J107" s="167" t="s">
        <v>971</v>
      </c>
      <c r="K107" s="165">
        <v>3336</v>
      </c>
      <c r="L107" s="168" t="s">
        <v>957</v>
      </c>
    </row>
    <row r="108" spans="1:12">
      <c r="H108" s="204">
        <f>SUM(H2:H107)</f>
        <v>42.324999999999996</v>
      </c>
      <c r="I108" s="204"/>
    </row>
    <row r="112" spans="1:12">
      <c r="B112" s="169" t="s">
        <v>972</v>
      </c>
    </row>
    <row r="113" spans="2:2">
      <c r="B113" s="210" t="s">
        <v>973</v>
      </c>
    </row>
    <row r="114" spans="2:2">
      <c r="B114" s="169" t="s">
        <v>974</v>
      </c>
    </row>
    <row r="115" spans="2:2">
      <c r="B115" s="159" t="s">
        <v>975</v>
      </c>
    </row>
  </sheetData>
  <mergeCells count="1">
    <mergeCell ref="D1:E1"/>
  </mergeCells>
  <hyperlinks>
    <hyperlink ref="L7" r:id="rId1" xr:uid="{4264D44E-BE88-4B2B-A347-7F7A202DE715}"/>
    <hyperlink ref="L3" r:id="rId2" xr:uid="{2C1FF686-0918-40B7-80C5-CEE63FBEDB9F}"/>
    <hyperlink ref="L4" r:id="rId3" xr:uid="{4381BDEA-130F-4A63-BDD7-94B179086AA7}"/>
    <hyperlink ref="L5" r:id="rId4" xr:uid="{8CD7B86C-F984-489A-8CC1-A43490CD7313}"/>
    <hyperlink ref="L6" r:id="rId5" xr:uid="{D4AE3DE9-9F3F-4CD0-B6B7-49EF88BA6669}"/>
    <hyperlink ref="L8" r:id="rId6" xr:uid="{C58B3F4F-72A6-4436-8597-F8C85635D6B6}"/>
    <hyperlink ref="L10" r:id="rId7" xr:uid="{0C2C4DF8-E03B-4008-842C-3339AB658329}"/>
    <hyperlink ref="L11" r:id="rId8" xr:uid="{1CFF2E94-832F-42F2-979F-E97FD228ECBF}"/>
    <hyperlink ref="L2" r:id="rId9" xr:uid="{15654712-F9E2-4091-9D8E-6D66EF1CDC50}"/>
    <hyperlink ref="L12" r:id="rId10" xr:uid="{A42FDE49-2FBE-4666-AA69-AA90505DEBF9}"/>
    <hyperlink ref="L13" r:id="rId11" xr:uid="{9703989F-152A-4326-9AEB-1BEA9612D397}"/>
    <hyperlink ref="L14" r:id="rId12" xr:uid="{F3B5A319-C5CD-4FD6-907B-DBCA5EA88366}"/>
    <hyperlink ref="L15" r:id="rId13" xr:uid="{2D4064FC-DC24-4171-B98E-E51ADEE9B795}"/>
    <hyperlink ref="L16" r:id="rId14" xr:uid="{F7679609-4A6A-4F91-A7CE-61D2571E6712}"/>
    <hyperlink ref="L17" r:id="rId15" xr:uid="{5652AF58-2014-49DA-8EAB-F088458FB465}"/>
    <hyperlink ref="L18" r:id="rId16" xr:uid="{ADB7B261-ECD8-4457-8178-FC89D90EF974}"/>
    <hyperlink ref="L20" r:id="rId17" xr:uid="{DCE59CF0-EF1E-4D6C-8C54-E7956E23D649}"/>
    <hyperlink ref="L27" r:id="rId18" xr:uid="{2061D2DE-09FA-4FDA-8BCB-9B005C0607BF}"/>
    <hyperlink ref="L22" r:id="rId19" xr:uid="{38BFCE42-4EC9-4942-9A64-9E4A3396BE1D}"/>
    <hyperlink ref="L23" r:id="rId20" xr:uid="{EDF58C4A-A55A-46F9-BFC7-7C0F2A1EC91D}"/>
    <hyperlink ref="L26" r:id="rId21" xr:uid="{59370FD5-854A-4931-8C8E-D0BA615B4DB2}"/>
    <hyperlink ref="L28" r:id="rId22" xr:uid="{CF12FFB7-1815-4B56-A25F-D986C047068D}"/>
    <hyperlink ref="L32" r:id="rId23" xr:uid="{21BAAA20-BA27-4B06-8B2A-E3365646AF2D}"/>
    <hyperlink ref="L33" r:id="rId24" xr:uid="{05CE9396-A2D9-40AB-A006-5AE6814CB462}"/>
    <hyperlink ref="L34" r:id="rId25" xr:uid="{1863ED43-229C-4814-AEDC-ED9B83D942B4}"/>
    <hyperlink ref="L35" r:id="rId26" xr:uid="{2D2267CF-1E5C-44BA-B9BF-D31C0FB14963}"/>
    <hyperlink ref="L36" r:id="rId27" xr:uid="{A28561EF-9194-48E0-8035-25EE80CE5239}"/>
    <hyperlink ref="L42" r:id="rId28" xr:uid="{E652DE55-A386-495D-A29F-92CB52C7B3CE}"/>
    <hyperlink ref="L44" r:id="rId29" xr:uid="{8F8649A1-529C-46BE-BED5-6CB0EF28C2DD}"/>
    <hyperlink ref="L47" r:id="rId30" xr:uid="{AC8AF18F-D9D9-42B2-8585-B5CA5B1546BC}"/>
    <hyperlink ref="L48" r:id="rId31" xr:uid="{E61A113E-5A38-4B95-81C6-0F999AB102F6}"/>
    <hyperlink ref="L49" r:id="rId32" xr:uid="{55547299-3554-4938-B846-000904541DDF}"/>
    <hyperlink ref="L50" r:id="rId33" xr:uid="{64CE7444-6935-47F9-9AA6-CDA85552B716}"/>
    <hyperlink ref="L51" r:id="rId34" xr:uid="{94AB854C-D6E5-40EA-B679-E8D1B503FC83}"/>
    <hyperlink ref="L52" r:id="rId35" xr:uid="{F9155625-2534-450B-8DBF-8940CAB7E6B3}"/>
    <hyperlink ref="L54" r:id="rId36" xr:uid="{E0A590A5-7B3B-450F-B02F-69A59600203A}"/>
    <hyperlink ref="L55" r:id="rId37" xr:uid="{1D765F9F-0EE4-431D-ADEA-C1F33EEC416F}"/>
    <hyperlink ref="L56" r:id="rId38" xr:uid="{108B47E1-D290-4095-BF9E-2BF0DC53F9D7}"/>
    <hyperlink ref="L57" r:id="rId39" xr:uid="{5111699A-AE38-408C-A936-7F2D6953D495}"/>
    <hyperlink ref="L59" r:id="rId40" xr:uid="{EC8F1A8F-B0AC-4147-B9D3-3363379AF02E}"/>
    <hyperlink ref="L60" r:id="rId41" xr:uid="{AFAA7769-6A5A-4E4D-A716-FE7086DE7406}"/>
    <hyperlink ref="L65" r:id="rId42" xr:uid="{EBA71268-6036-4865-8D79-A3027BD1E577}"/>
    <hyperlink ref="F66" location="'List task Delica &amp; Aeon CF'!A1" display="RE Display Delica" xr:uid="{6946FC6B-75A7-42F4-9A4B-E09A60B829D7}"/>
    <hyperlink ref="L72" r:id="rId43" xr:uid="{2CA536F0-2158-4DB5-B2AB-A9A688DE70C6}"/>
    <hyperlink ref="L76" r:id="rId44" xr:uid="{BFFC961C-504B-48C3-A510-E643C0C0B449}"/>
    <hyperlink ref="L75" r:id="rId45" xr:uid="{9A74D5F5-3199-41F0-B3FE-DF9C70A50477}"/>
    <hyperlink ref="L80" r:id="rId46" xr:uid="{74BB5448-4038-4E95-8122-31AA6C084DDE}"/>
    <hyperlink ref="L82" r:id="rId47" xr:uid="{478CF38B-75D9-4F21-94E4-1A2CA5F7E619}"/>
    <hyperlink ref="L83" r:id="rId48" xr:uid="{FD4E5C44-7319-441E-8ADA-DB3E2C864550}"/>
    <hyperlink ref="L84" r:id="rId49" xr:uid="{F10E62F0-3D20-4289-9F32-37C2B86A94E4}"/>
    <hyperlink ref="L90" r:id="rId50" xr:uid="{8FE7CCE8-ECB4-475F-9DC2-4BD3327F7787}"/>
    <hyperlink ref="L91" r:id="rId51" xr:uid="{C2A32357-B70F-4E5D-B0C4-417045B3402C}"/>
    <hyperlink ref="L92" r:id="rId52" xr:uid="{57B2CFD7-1281-4187-8FE0-0C6BEA54B8CD}"/>
    <hyperlink ref="L93" r:id="rId53" xr:uid="{CD64B270-61DF-49C3-8187-D20CD62F0BE3}"/>
    <hyperlink ref="L94" r:id="rId54" xr:uid="{9FDA7B90-964F-40F8-AC6E-59036DB52FF2}"/>
    <hyperlink ref="L95" r:id="rId55" xr:uid="{069C0330-C69B-491A-8D5F-268B6B379BC7}"/>
    <hyperlink ref="L96" r:id="rId56" xr:uid="{72AFF0E1-99A2-4ACC-9E4E-35C7B2FA6BB9}"/>
    <hyperlink ref="L97" r:id="rId57" xr:uid="{8F71500F-7AF9-4CC9-8402-F1942F8D7284}"/>
    <hyperlink ref="L99" r:id="rId58" xr:uid="{6F6106BB-0F8C-46D0-8A9F-84D5CDE2C1D8}"/>
    <hyperlink ref="L100" r:id="rId59" xr:uid="{10C09F7D-EDB9-4F49-8B1B-FB65EBDB2BDD}"/>
    <hyperlink ref="L101" r:id="rId60" xr:uid="{A07008E9-B151-4AEF-8820-AE0A09D0CD62}"/>
    <hyperlink ref="L102" r:id="rId61" xr:uid="{B6A05458-F2F9-4218-8A3C-28FB32733F87}"/>
    <hyperlink ref="L103" r:id="rId62" xr:uid="{ED87FA8F-28C8-491A-9571-45FAD33D0C6D}"/>
    <hyperlink ref="L104" r:id="rId63" xr:uid="{42F16692-A126-4627-8C59-6F3D52B88C4F}"/>
    <hyperlink ref="L105" r:id="rId64" xr:uid="{B21BD92F-9CB7-4ADB-90E7-9644C5C342BC}"/>
    <hyperlink ref="L106" r:id="rId65" xr:uid="{9B2553ED-5AB5-456F-A01C-D954009992E1}"/>
    <hyperlink ref="L107" r:id="rId66" xr:uid="{F7678763-D013-4003-8B32-F5BA30255E99}"/>
  </hyperlinks>
  <pageMargins left="0.7" right="0.7" top="0.75" bottom="0.75" header="0.3" footer="0.3"/>
  <drawing r:id="rId67"/>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57A93-2CBB-4CF5-84AE-9570128F90A2}">
  <dimension ref="A1:K14"/>
  <sheetViews>
    <sheetView workbookViewId="0">
      <selection activeCell="I11" sqref="I11"/>
    </sheetView>
  </sheetViews>
  <sheetFormatPr defaultRowHeight="15"/>
  <cols>
    <col min="1" max="1" width="9.140625" style="52"/>
    <col min="2" max="2" width="15.5703125" customWidth="1"/>
    <col min="3" max="3" width="27" customWidth="1"/>
    <col min="4" max="4" width="18.7109375" customWidth="1"/>
    <col min="5" max="5" width="14.7109375" customWidth="1"/>
    <col min="6" max="7" width="16.7109375" customWidth="1"/>
    <col min="8" max="8" width="24" customWidth="1"/>
    <col min="9" max="9" width="40.85546875" customWidth="1"/>
    <col min="10" max="10" width="18.140625" customWidth="1"/>
    <col min="11" max="11" width="16.5703125" customWidth="1"/>
  </cols>
  <sheetData>
    <row r="1" spans="1:11">
      <c r="H1" s="294" t="s">
        <v>239</v>
      </c>
      <c r="I1" s="294"/>
      <c r="J1" s="294"/>
      <c r="K1" s="294"/>
    </row>
    <row r="2" spans="1:11">
      <c r="H2" t="s">
        <v>976</v>
      </c>
      <c r="J2" t="s">
        <v>977</v>
      </c>
      <c r="K2" t="s">
        <v>978</v>
      </c>
    </row>
    <row r="3" spans="1:11" ht="20.25" customHeight="1">
      <c r="B3" s="141" t="s">
        <v>238</v>
      </c>
      <c r="C3" s="141" t="s">
        <v>91</v>
      </c>
      <c r="D3" s="141" t="s">
        <v>262</v>
      </c>
      <c r="E3" s="206" t="s">
        <v>979</v>
      </c>
      <c r="F3" s="206" t="s">
        <v>980</v>
      </c>
      <c r="G3" s="206"/>
      <c r="H3" t="s">
        <v>981</v>
      </c>
      <c r="I3" t="s">
        <v>982</v>
      </c>
    </row>
    <row r="4" spans="1:11" ht="31.5">
      <c r="A4" s="78">
        <v>1</v>
      </c>
      <c r="B4" s="6" t="s">
        <v>242</v>
      </c>
      <c r="C4" s="134" t="s">
        <v>727</v>
      </c>
      <c r="D4" s="137" t="s">
        <v>728</v>
      </c>
      <c r="E4" s="137"/>
      <c r="F4" s="138">
        <v>1</v>
      </c>
      <c r="G4" s="169"/>
      <c r="H4">
        <v>1000</v>
      </c>
      <c r="I4">
        <v>16.7</v>
      </c>
    </row>
    <row r="5" spans="1:11" ht="47.25">
      <c r="A5" s="78">
        <f t="shared" ref="A5:A13" si="0">A4+1</f>
        <v>2</v>
      </c>
      <c r="B5" s="6" t="s">
        <v>242</v>
      </c>
      <c r="C5" s="134" t="s">
        <v>733</v>
      </c>
      <c r="D5" s="137" t="s">
        <v>734</v>
      </c>
      <c r="E5" s="137"/>
      <c r="F5" s="138">
        <v>5</v>
      </c>
      <c r="G5" s="169"/>
    </row>
    <row r="6" spans="1:11" ht="15.75">
      <c r="A6" s="78">
        <f t="shared" si="0"/>
        <v>3</v>
      </c>
      <c r="B6" s="6" t="s">
        <v>242</v>
      </c>
      <c r="C6" s="134" t="s">
        <v>279</v>
      </c>
      <c r="D6" s="137" t="s">
        <v>738</v>
      </c>
      <c r="E6" s="137"/>
      <c r="F6" s="138" t="s">
        <v>983</v>
      </c>
      <c r="G6" s="169"/>
    </row>
    <row r="7" spans="1:11" ht="15.75">
      <c r="A7" s="78">
        <f t="shared" si="0"/>
        <v>4</v>
      </c>
      <c r="B7" s="6" t="s">
        <v>242</v>
      </c>
      <c r="C7" s="134" t="s">
        <v>742</v>
      </c>
      <c r="D7" s="138" t="s">
        <v>743</v>
      </c>
      <c r="E7" s="138"/>
      <c r="F7" s="138">
        <v>5</v>
      </c>
      <c r="G7" s="169"/>
    </row>
    <row r="8" spans="1:11" ht="15.75">
      <c r="A8" s="78">
        <f t="shared" si="0"/>
        <v>5</v>
      </c>
      <c r="B8" s="6" t="s">
        <v>242</v>
      </c>
      <c r="C8" s="134" t="s">
        <v>746</v>
      </c>
      <c r="D8" s="138" t="s">
        <v>747</v>
      </c>
      <c r="E8" s="138"/>
      <c r="F8" s="138">
        <v>5</v>
      </c>
      <c r="G8" s="169"/>
    </row>
    <row r="9" spans="1:11" ht="15.75">
      <c r="A9" s="78">
        <f t="shared" si="0"/>
        <v>6</v>
      </c>
      <c r="B9" s="6" t="s">
        <v>242</v>
      </c>
      <c r="C9" s="134" t="s">
        <v>750</v>
      </c>
      <c r="D9" s="138" t="s">
        <v>743</v>
      </c>
      <c r="E9" s="138"/>
      <c r="F9" s="138">
        <v>5</v>
      </c>
      <c r="G9" s="169"/>
    </row>
    <row r="10" spans="1:11" ht="15.75">
      <c r="A10" s="78">
        <f t="shared" si="0"/>
        <v>7</v>
      </c>
      <c r="B10" s="6" t="s">
        <v>242</v>
      </c>
      <c r="C10" s="140" t="s">
        <v>754</v>
      </c>
      <c r="D10" s="138" t="s">
        <v>984</v>
      </c>
      <c r="E10" s="138"/>
      <c r="F10" s="138">
        <v>10</v>
      </c>
      <c r="G10" s="169"/>
    </row>
    <row r="11" spans="1:11" ht="31.5">
      <c r="A11" s="78">
        <f t="shared" si="0"/>
        <v>8</v>
      </c>
      <c r="B11" s="6" t="s">
        <v>242</v>
      </c>
      <c r="C11" s="136" t="s">
        <v>757</v>
      </c>
      <c r="D11" s="138"/>
      <c r="E11" s="138"/>
      <c r="F11" s="139"/>
      <c r="G11" s="205"/>
    </row>
    <row r="12" spans="1:11" ht="31.5">
      <c r="A12" s="78">
        <f t="shared" si="0"/>
        <v>9</v>
      </c>
      <c r="B12" s="6" t="s">
        <v>242</v>
      </c>
      <c r="C12" s="135" t="s">
        <v>759</v>
      </c>
      <c r="D12" s="138" t="s">
        <v>738</v>
      </c>
      <c r="E12" s="138"/>
      <c r="F12" s="138">
        <v>20</v>
      </c>
      <c r="G12" s="169"/>
    </row>
    <row r="13" spans="1:11" ht="15.75">
      <c r="A13" s="78">
        <f t="shared" si="0"/>
        <v>10</v>
      </c>
      <c r="B13" s="6" t="s">
        <v>242</v>
      </c>
      <c r="C13" s="134" t="s">
        <v>762</v>
      </c>
      <c r="D13" s="138" t="s">
        <v>738</v>
      </c>
      <c r="E13" s="138"/>
      <c r="F13" s="138">
        <v>15</v>
      </c>
      <c r="G13" s="169"/>
    </row>
    <row r="14" spans="1:11" ht="28.5" customHeight="1">
      <c r="B14" s="458" t="s">
        <v>985</v>
      </c>
      <c r="C14" s="458"/>
      <c r="D14" s="458"/>
      <c r="E14" s="121"/>
    </row>
  </sheetData>
  <mergeCells count="2">
    <mergeCell ref="H1:K1"/>
    <mergeCell ref="B14:D14"/>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53766-DCF8-412B-8957-0B65FF3F0717}">
  <dimension ref="B2:B3"/>
  <sheetViews>
    <sheetView workbookViewId="0"/>
  </sheetViews>
  <sheetFormatPr defaultRowHeight="15"/>
  <cols>
    <col min="2" max="2" width="34.140625" customWidth="1"/>
  </cols>
  <sheetData>
    <row r="2" spans="2:2">
      <c r="B2" t="s">
        <v>986</v>
      </c>
    </row>
    <row r="3" spans="2:2">
      <c r="B3" t="s">
        <v>987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FB098-A333-46F1-9314-8496EA1A8337}">
  <dimension ref="A1:AA219"/>
  <sheetViews>
    <sheetView workbookViewId="0">
      <selection activeCell="M141" sqref="M141"/>
    </sheetView>
  </sheetViews>
  <sheetFormatPr defaultRowHeight="15"/>
  <cols>
    <col min="1" max="1" width="12.140625" bestFit="1" customWidth="1"/>
  </cols>
  <sheetData>
    <row r="1" spans="1:20">
      <c r="A1" t="s">
        <v>988</v>
      </c>
    </row>
    <row r="2" spans="1:20">
      <c r="A2" s="126">
        <v>1</v>
      </c>
      <c r="B2" t="s">
        <v>989</v>
      </c>
    </row>
    <row r="3" spans="1:20">
      <c r="B3" t="s">
        <v>990</v>
      </c>
    </row>
    <row r="4" spans="1:20">
      <c r="B4" s="90">
        <v>1</v>
      </c>
      <c r="C4" s="90"/>
      <c r="D4" s="90"/>
      <c r="E4" s="212" t="s">
        <v>991</v>
      </c>
      <c r="F4" s="212"/>
      <c r="G4" s="212"/>
      <c r="H4" s="212"/>
      <c r="I4" s="212"/>
      <c r="J4" s="212"/>
      <c r="K4" s="90"/>
      <c r="L4" s="90"/>
      <c r="M4" s="90"/>
      <c r="N4" s="90"/>
      <c r="O4" s="90"/>
      <c r="P4" s="90"/>
      <c r="Q4" s="90"/>
      <c r="R4" s="90"/>
      <c r="S4" s="90"/>
      <c r="T4" s="90"/>
    </row>
    <row r="5" spans="1:20">
      <c r="B5" s="90"/>
      <c r="C5" s="90"/>
      <c r="D5" s="90"/>
      <c r="E5" s="212"/>
      <c r="F5" s="212" t="s">
        <v>992</v>
      </c>
      <c r="G5" s="212"/>
      <c r="H5" s="212"/>
      <c r="I5" s="212"/>
      <c r="J5" s="90"/>
      <c r="K5" s="90"/>
      <c r="L5" s="90"/>
      <c r="M5" s="90"/>
      <c r="N5" s="90"/>
      <c r="O5" s="90"/>
      <c r="P5" s="90"/>
      <c r="Q5" s="90"/>
      <c r="R5" s="90"/>
      <c r="S5" s="90"/>
      <c r="T5" s="90"/>
    </row>
    <row r="6" spans="1:20">
      <c r="A6" s="126">
        <v>2</v>
      </c>
      <c r="B6" s="90">
        <v>2</v>
      </c>
      <c r="C6" s="90"/>
      <c r="D6" s="90"/>
      <c r="E6" s="212"/>
      <c r="F6" s="212"/>
      <c r="G6" s="212" t="s">
        <v>993</v>
      </c>
      <c r="H6" s="212"/>
      <c r="I6" s="212"/>
      <c r="J6" s="90"/>
      <c r="K6" s="90"/>
      <c r="L6" s="90"/>
      <c r="M6" s="90"/>
      <c r="N6" s="90"/>
      <c r="O6" s="90"/>
      <c r="P6" s="90"/>
      <c r="Q6" s="90"/>
      <c r="R6" s="90"/>
      <c r="S6" s="90"/>
      <c r="T6" s="90"/>
    </row>
    <row r="7" spans="1:20">
      <c r="B7" s="90"/>
      <c r="C7" s="90"/>
      <c r="D7" s="90"/>
      <c r="E7" s="212"/>
      <c r="F7" s="212"/>
      <c r="G7" s="212"/>
      <c r="H7" s="212" t="s">
        <v>994</v>
      </c>
      <c r="I7" s="212"/>
      <c r="J7" s="90"/>
      <c r="K7" s="90"/>
      <c r="L7" s="90"/>
      <c r="M7" s="90"/>
      <c r="N7" s="90"/>
      <c r="O7" s="90"/>
      <c r="P7" s="90"/>
      <c r="Q7" s="90"/>
      <c r="R7" s="90"/>
      <c r="S7" s="90"/>
      <c r="T7" s="90"/>
    </row>
    <row r="8" spans="1:20">
      <c r="B8" s="90"/>
      <c r="C8" s="90"/>
      <c r="D8" s="90"/>
      <c r="E8" s="212"/>
      <c r="F8" s="90"/>
      <c r="G8" s="90"/>
      <c r="H8" s="90"/>
      <c r="I8" s="90"/>
      <c r="J8" s="90"/>
      <c r="K8" s="90"/>
      <c r="L8" s="90"/>
      <c r="M8" s="90"/>
      <c r="N8" s="90"/>
      <c r="O8" s="90"/>
      <c r="P8" s="90"/>
      <c r="Q8" s="90"/>
      <c r="R8" s="90"/>
      <c r="S8" s="90"/>
      <c r="T8" s="90"/>
    </row>
    <row r="9" spans="1:20">
      <c r="B9" s="90"/>
      <c r="C9" s="90"/>
      <c r="D9" s="90"/>
      <c r="E9" s="90"/>
      <c r="F9" s="90"/>
      <c r="G9" s="90"/>
      <c r="H9" s="90"/>
      <c r="I9" s="90"/>
      <c r="J9" s="90"/>
      <c r="K9" s="90"/>
      <c r="L9" s="90"/>
      <c r="M9" s="90"/>
      <c r="N9" s="90"/>
      <c r="O9" s="90"/>
      <c r="P9" s="90"/>
      <c r="Q9" s="90"/>
      <c r="R9" s="90"/>
      <c r="S9" s="90"/>
      <c r="T9" s="90"/>
    </row>
    <row r="10" spans="1:20">
      <c r="A10" s="126">
        <v>3</v>
      </c>
      <c r="B10" s="90">
        <v>3</v>
      </c>
      <c r="C10" s="90" t="s">
        <v>558</v>
      </c>
      <c r="D10" s="90"/>
      <c r="E10" s="90"/>
      <c r="F10" s="90"/>
      <c r="G10" s="90"/>
      <c r="H10" s="90"/>
      <c r="I10" s="90"/>
      <c r="J10" s="90"/>
      <c r="K10" s="90"/>
      <c r="L10" s="90"/>
      <c r="M10" s="90"/>
      <c r="N10" s="90"/>
      <c r="O10" s="90"/>
      <c r="P10" s="90"/>
      <c r="Q10" s="90"/>
      <c r="R10" s="90"/>
      <c r="S10" s="90"/>
      <c r="T10" s="90"/>
    </row>
    <row r="11" spans="1:20">
      <c r="B11" s="90"/>
      <c r="C11" s="90"/>
      <c r="D11" s="90"/>
      <c r="E11" s="90"/>
      <c r="F11" s="90"/>
      <c r="G11" s="90"/>
      <c r="H11" s="90"/>
      <c r="I11" s="90"/>
      <c r="J11" s="90"/>
      <c r="K11" s="90"/>
      <c r="L11" s="90"/>
      <c r="M11" s="90"/>
      <c r="N11" s="90"/>
      <c r="O11" s="90"/>
      <c r="P11" s="90"/>
      <c r="Q11" s="90"/>
      <c r="R11" s="90"/>
      <c r="S11" s="90"/>
      <c r="T11" s="90"/>
    </row>
    <row r="12" spans="1:20">
      <c r="B12" s="90"/>
      <c r="C12" s="90"/>
      <c r="D12" s="90"/>
      <c r="E12" s="212" t="s">
        <v>995</v>
      </c>
      <c r="F12" s="212"/>
      <c r="G12" s="212"/>
      <c r="H12" s="212"/>
      <c r="I12" s="212"/>
      <c r="J12" s="212"/>
      <c r="K12" s="212"/>
      <c r="L12" s="90"/>
      <c r="M12" s="90"/>
      <c r="N12" s="90"/>
      <c r="O12" s="90"/>
      <c r="P12" s="90"/>
      <c r="Q12" s="90"/>
      <c r="R12" s="90"/>
      <c r="S12" s="90"/>
      <c r="T12" s="90"/>
    </row>
    <row r="13" spans="1:20">
      <c r="B13" s="90"/>
      <c r="C13" s="90"/>
      <c r="D13" s="90"/>
      <c r="E13" s="212" t="s">
        <v>996</v>
      </c>
      <c r="F13" s="212"/>
      <c r="G13" s="212"/>
      <c r="H13" s="212"/>
      <c r="I13" s="212"/>
      <c r="J13" s="212"/>
      <c r="K13" s="212"/>
      <c r="L13" s="90"/>
      <c r="M13" s="90"/>
      <c r="N13" s="90"/>
      <c r="O13" s="90"/>
      <c r="P13" s="90"/>
      <c r="Q13" s="90"/>
      <c r="R13" s="90"/>
      <c r="S13" s="90"/>
      <c r="T13" s="90"/>
    </row>
    <row r="14" spans="1:20">
      <c r="B14" s="90"/>
      <c r="C14" s="90"/>
      <c r="D14" s="90"/>
      <c r="E14" s="212"/>
      <c r="F14" s="212" t="s">
        <v>997</v>
      </c>
      <c r="G14" s="212"/>
      <c r="H14" s="212"/>
      <c r="I14" s="212"/>
      <c r="J14" s="212"/>
      <c r="K14" s="212"/>
      <c r="L14" s="90"/>
      <c r="M14" s="90"/>
      <c r="N14" s="90"/>
      <c r="O14" s="90"/>
      <c r="P14" s="90"/>
      <c r="Q14" s="90"/>
      <c r="R14" s="90"/>
      <c r="S14" s="90"/>
      <c r="T14" s="90"/>
    </row>
    <row r="15" spans="1:20">
      <c r="B15" s="90"/>
      <c r="C15" s="90"/>
      <c r="D15" s="90"/>
      <c r="E15" s="212"/>
      <c r="F15" s="212"/>
      <c r="G15" s="212"/>
      <c r="H15" s="212"/>
      <c r="I15" s="212"/>
      <c r="J15" s="212"/>
      <c r="K15" s="212"/>
      <c r="L15" s="90"/>
      <c r="M15" s="90"/>
      <c r="N15" s="90"/>
      <c r="O15" s="90"/>
      <c r="P15" s="90"/>
      <c r="Q15" s="90"/>
      <c r="R15" s="90"/>
      <c r="S15" s="90"/>
      <c r="T15" s="90"/>
    </row>
    <row r="16" spans="1:20">
      <c r="B16" s="90"/>
      <c r="C16" s="90"/>
      <c r="D16" s="90"/>
      <c r="E16" s="212" t="s">
        <v>998</v>
      </c>
      <c r="F16" s="212"/>
      <c r="G16" s="212"/>
      <c r="H16" s="212"/>
      <c r="I16" s="212"/>
      <c r="J16" s="212"/>
      <c r="K16" s="212"/>
      <c r="L16" s="90"/>
      <c r="M16" s="90"/>
      <c r="N16" s="90"/>
      <c r="O16" s="90"/>
      <c r="P16" s="90"/>
      <c r="Q16" s="90"/>
      <c r="R16" s="90"/>
      <c r="S16" s="90"/>
      <c r="T16" s="90"/>
    </row>
    <row r="17" spans="2:24">
      <c r="B17" s="90"/>
      <c r="C17" s="90"/>
      <c r="D17" s="90"/>
      <c r="E17" s="212"/>
      <c r="F17" s="212" t="s">
        <v>999</v>
      </c>
      <c r="G17" s="212"/>
      <c r="H17" s="212"/>
      <c r="I17" s="212"/>
      <c r="J17" s="212"/>
      <c r="K17" s="212"/>
      <c r="L17" s="90"/>
      <c r="M17" s="90"/>
      <c r="N17" s="90"/>
      <c r="O17" s="90"/>
      <c r="P17" s="90"/>
      <c r="Q17" s="90"/>
      <c r="R17" s="90"/>
      <c r="S17" s="90"/>
      <c r="T17" s="90"/>
    </row>
    <row r="18" spans="2:24">
      <c r="B18" s="90"/>
      <c r="C18" s="90"/>
      <c r="D18" s="90"/>
      <c r="E18" s="212"/>
      <c r="F18" s="212"/>
      <c r="G18" s="212" t="s">
        <v>1000</v>
      </c>
      <c r="H18" s="212"/>
      <c r="I18" s="212"/>
      <c r="J18" s="212"/>
      <c r="K18" s="212"/>
      <c r="L18" s="90"/>
      <c r="M18" s="90"/>
      <c r="N18" s="90"/>
      <c r="O18" s="90"/>
      <c r="P18" s="90"/>
      <c r="Q18" s="90"/>
      <c r="R18" s="90"/>
      <c r="S18" s="90"/>
      <c r="T18" s="90"/>
    </row>
    <row r="19" spans="2:24">
      <c r="B19" s="90"/>
      <c r="C19" s="90"/>
      <c r="D19" s="90"/>
      <c r="E19" s="212"/>
      <c r="F19" s="212"/>
      <c r="G19" s="212"/>
      <c r="H19" s="212" t="s">
        <v>1001</v>
      </c>
      <c r="I19" s="212"/>
      <c r="J19" s="212"/>
      <c r="K19" s="212"/>
      <c r="L19" s="212"/>
      <c r="M19" s="212"/>
      <c r="N19" s="212"/>
      <c r="O19" s="90"/>
      <c r="P19" s="90"/>
      <c r="Q19" s="90"/>
      <c r="R19" s="90"/>
      <c r="S19" s="90"/>
      <c r="T19" s="90"/>
    </row>
    <row r="20" spans="2:24">
      <c r="B20" s="90"/>
      <c r="C20" s="90"/>
      <c r="D20" s="90"/>
      <c r="E20" s="90"/>
      <c r="F20" s="90"/>
      <c r="G20" s="90"/>
      <c r="H20" s="90"/>
      <c r="I20" s="90"/>
      <c r="J20" s="90"/>
      <c r="K20" s="90"/>
      <c r="L20" s="90"/>
      <c r="M20" s="90"/>
      <c r="N20" s="90"/>
      <c r="O20" s="90"/>
      <c r="P20" s="90"/>
      <c r="Q20" s="90"/>
      <c r="R20" s="90"/>
      <c r="S20" s="90"/>
      <c r="T20" s="90"/>
    </row>
    <row r="21" spans="2:24">
      <c r="B21" s="90"/>
      <c r="C21" s="90"/>
      <c r="D21" s="90"/>
      <c r="E21" s="212" t="s">
        <v>1002</v>
      </c>
      <c r="F21" s="212"/>
      <c r="G21" s="212"/>
      <c r="H21" s="212"/>
      <c r="I21" s="90"/>
      <c r="J21" s="90"/>
      <c r="K21" s="90"/>
      <c r="L21" s="90"/>
      <c r="M21" s="90"/>
      <c r="N21" s="90"/>
      <c r="O21" s="90"/>
      <c r="P21" s="90"/>
      <c r="Q21" s="90"/>
      <c r="R21" s="90"/>
      <c r="S21" s="90"/>
      <c r="T21" s="90"/>
    </row>
    <row r="22" spans="2:24">
      <c r="B22" s="90"/>
      <c r="C22" s="90"/>
      <c r="D22" s="90"/>
      <c r="E22" s="90"/>
      <c r="F22" s="90" t="s">
        <v>1003</v>
      </c>
      <c r="G22" s="90"/>
      <c r="H22" s="90"/>
      <c r="I22" s="90"/>
      <c r="J22" s="90"/>
      <c r="K22" s="90"/>
      <c r="L22" s="90"/>
      <c r="M22" s="90"/>
      <c r="N22" s="90"/>
      <c r="O22" s="90"/>
      <c r="P22" s="90"/>
      <c r="Q22" s="90"/>
      <c r="R22" s="90"/>
      <c r="S22" s="90"/>
      <c r="T22" s="90"/>
    </row>
    <row r="23" spans="2:24">
      <c r="B23" s="90"/>
      <c r="C23" s="90"/>
      <c r="D23" s="90"/>
      <c r="E23" s="90"/>
      <c r="F23" s="90"/>
      <c r="G23" s="90"/>
      <c r="H23" s="90"/>
      <c r="I23" s="90"/>
      <c r="J23" s="90"/>
      <c r="K23" s="90"/>
      <c r="L23" s="90"/>
      <c r="M23" s="90"/>
      <c r="N23" s="90"/>
      <c r="O23" s="90"/>
      <c r="P23" s="90"/>
      <c r="Q23" s="90"/>
      <c r="R23" s="90"/>
      <c r="S23" s="90"/>
      <c r="T23" s="90"/>
    </row>
    <row r="24" spans="2:24">
      <c r="B24" s="90"/>
      <c r="C24" s="90"/>
      <c r="D24" s="90"/>
      <c r="E24" s="510">
        <v>45954</v>
      </c>
      <c r="F24" s="511"/>
      <c r="G24" s="515">
        <v>45955</v>
      </c>
      <c r="H24" s="511"/>
      <c r="I24" s="515">
        <v>45956</v>
      </c>
      <c r="J24" s="511"/>
      <c r="K24" s="515">
        <v>45957</v>
      </c>
      <c r="L24" s="511"/>
      <c r="M24" s="515">
        <v>45958</v>
      </c>
      <c r="N24" s="511"/>
      <c r="O24" s="515">
        <v>45959</v>
      </c>
      <c r="P24" s="511"/>
      <c r="Q24" s="515">
        <v>45960</v>
      </c>
      <c r="R24" s="511"/>
      <c r="S24" s="515">
        <v>45961</v>
      </c>
      <c r="T24" s="511"/>
      <c r="U24" s="510">
        <v>45962</v>
      </c>
      <c r="V24" s="511"/>
      <c r="W24" s="90"/>
    </row>
    <row r="25" spans="2:24">
      <c r="B25" s="90"/>
      <c r="C25" s="90"/>
      <c r="D25" s="79" t="s">
        <v>493</v>
      </c>
      <c r="E25" s="213" t="s">
        <v>496</v>
      </c>
      <c r="F25" s="214" t="s">
        <v>497</v>
      </c>
      <c r="G25" s="213" t="s">
        <v>496</v>
      </c>
      <c r="H25" s="214" t="s">
        <v>497</v>
      </c>
      <c r="I25" s="90"/>
      <c r="J25" s="90"/>
      <c r="K25" s="215" t="s">
        <v>496</v>
      </c>
      <c r="L25" s="214" t="s">
        <v>497</v>
      </c>
      <c r="M25" s="90"/>
      <c r="N25" s="90"/>
      <c r="O25" s="215" t="s">
        <v>496</v>
      </c>
      <c r="P25" s="214" t="s">
        <v>497</v>
      </c>
      <c r="Q25" s="90"/>
      <c r="R25" s="90"/>
      <c r="S25" s="90"/>
      <c r="T25" s="90"/>
      <c r="U25" s="90"/>
      <c r="V25" s="90"/>
      <c r="W25" s="90"/>
    </row>
    <row r="26" spans="2:24">
      <c r="B26" s="90"/>
      <c r="C26" s="90"/>
      <c r="D26" s="216" t="s">
        <v>1004</v>
      </c>
      <c r="E26" s="90" t="s">
        <v>565</v>
      </c>
      <c r="F26" s="90" t="s">
        <v>561</v>
      </c>
      <c r="G26" s="90" t="s">
        <v>565</v>
      </c>
      <c r="H26" s="90" t="s">
        <v>561</v>
      </c>
      <c r="I26" s="90"/>
      <c r="J26" s="90"/>
      <c r="K26" s="90" t="s">
        <v>565</v>
      </c>
      <c r="L26" s="90" t="s">
        <v>561</v>
      </c>
      <c r="M26" s="90"/>
      <c r="N26" s="90"/>
      <c r="O26" s="90" t="s">
        <v>565</v>
      </c>
      <c r="P26" s="90" t="s">
        <v>561</v>
      </c>
      <c r="Q26" s="90"/>
      <c r="R26" s="90"/>
      <c r="S26" s="90"/>
      <c r="T26" s="90"/>
      <c r="U26" s="90"/>
      <c r="V26" s="90"/>
      <c r="W26" s="90"/>
    </row>
    <row r="27" spans="2:24">
      <c r="B27" s="90"/>
      <c r="C27" s="90"/>
      <c r="D27" s="90"/>
      <c r="E27" s="90"/>
      <c r="F27" s="90"/>
      <c r="G27" s="90"/>
      <c r="H27" s="90"/>
      <c r="I27" s="90"/>
      <c r="J27" s="90"/>
      <c r="K27" s="90"/>
      <c r="L27" s="90"/>
      <c r="M27" s="90"/>
      <c r="N27" s="90"/>
      <c r="O27" s="90"/>
      <c r="P27" s="90"/>
      <c r="Q27" s="90"/>
      <c r="R27" s="90"/>
      <c r="S27" s="90"/>
      <c r="T27" s="90"/>
      <c r="U27" s="100" t="s">
        <v>1005</v>
      </c>
      <c r="V27" s="100"/>
      <c r="W27" s="212"/>
      <c r="X27" s="100"/>
    </row>
    <row r="28" spans="2:24">
      <c r="B28" s="90"/>
      <c r="C28" s="90"/>
      <c r="D28" s="90"/>
      <c r="E28" s="90"/>
      <c r="F28" s="90"/>
      <c r="G28" s="90"/>
      <c r="H28" s="90"/>
      <c r="I28" s="90"/>
      <c r="J28" s="90"/>
      <c r="K28" s="90"/>
      <c r="L28" s="90"/>
      <c r="M28" s="90"/>
      <c r="N28" s="90"/>
      <c r="O28" s="90"/>
      <c r="P28" s="90"/>
      <c r="Q28" s="90"/>
      <c r="R28" s="90"/>
      <c r="S28" s="90"/>
      <c r="T28" s="90"/>
      <c r="U28" s="100"/>
      <c r="V28" s="100" t="s">
        <v>1006</v>
      </c>
      <c r="W28" s="212"/>
      <c r="X28" s="100"/>
    </row>
    <row r="29" spans="2:24">
      <c r="B29" s="90">
        <v>3</v>
      </c>
      <c r="C29" s="90" t="s">
        <v>566</v>
      </c>
      <c r="D29" s="90"/>
      <c r="E29" s="90"/>
      <c r="F29" s="90"/>
      <c r="G29" s="90"/>
      <c r="H29" s="90"/>
      <c r="I29" s="90"/>
      <c r="J29" s="90"/>
      <c r="K29" s="90"/>
      <c r="L29" s="90" t="s">
        <v>515</v>
      </c>
      <c r="M29" s="90">
        <v>10</v>
      </c>
      <c r="N29" s="90">
        <v>8</v>
      </c>
      <c r="O29" s="90"/>
      <c r="P29" s="90"/>
      <c r="Q29" s="90"/>
      <c r="R29" s="90"/>
      <c r="S29" s="90"/>
      <c r="T29" s="90"/>
      <c r="U29" s="212"/>
      <c r="V29" s="100"/>
      <c r="W29" s="212" t="s">
        <v>1007</v>
      </c>
      <c r="X29" s="100"/>
    </row>
    <row r="30" spans="2:24" ht="69">
      <c r="B30" s="90"/>
      <c r="C30" s="90"/>
      <c r="D30" s="90"/>
      <c r="E30" s="91" t="s">
        <v>567</v>
      </c>
      <c r="F30" s="91" t="s">
        <v>568</v>
      </c>
      <c r="G30" s="90"/>
      <c r="H30" s="90"/>
      <c r="I30" s="90"/>
      <c r="J30" s="90"/>
      <c r="K30" s="90"/>
      <c r="L30" s="90" t="s">
        <v>516</v>
      </c>
      <c r="M30" s="90">
        <v>5</v>
      </c>
      <c r="N30" s="90">
        <v>2</v>
      </c>
      <c r="O30" s="90"/>
      <c r="P30" s="90"/>
      <c r="Q30" s="90"/>
      <c r="R30" s="90"/>
      <c r="S30" s="90"/>
      <c r="T30" s="90"/>
      <c r="U30" s="90"/>
      <c r="V30" s="90"/>
      <c r="W30" s="90"/>
    </row>
    <row r="31" spans="2:24">
      <c r="B31" s="90"/>
      <c r="C31" s="90"/>
      <c r="D31" s="90"/>
      <c r="E31" s="90">
        <v>100</v>
      </c>
      <c r="F31" s="90">
        <v>20</v>
      </c>
      <c r="G31" s="90"/>
      <c r="H31" s="90"/>
      <c r="I31" s="90"/>
      <c r="J31" s="90"/>
      <c r="K31" s="90"/>
      <c r="L31" s="90"/>
      <c r="M31" s="90"/>
      <c r="N31" s="90"/>
      <c r="O31" s="90"/>
      <c r="P31" s="90"/>
      <c r="Q31" s="90"/>
      <c r="R31" s="90"/>
      <c r="S31" s="90"/>
      <c r="T31" s="90"/>
      <c r="U31" s="90"/>
      <c r="V31" s="90"/>
      <c r="W31" s="90"/>
    </row>
    <row r="32" spans="2:24">
      <c r="B32" s="90"/>
      <c r="C32" s="90"/>
      <c r="D32" s="90"/>
      <c r="E32" s="90"/>
      <c r="F32" s="90"/>
      <c r="G32" s="90"/>
      <c r="H32" s="90"/>
      <c r="I32" s="90"/>
      <c r="J32" s="90"/>
      <c r="K32" s="90"/>
      <c r="L32" s="90"/>
      <c r="M32" s="90"/>
      <c r="N32" s="90"/>
      <c r="O32" s="90"/>
      <c r="P32" s="90"/>
      <c r="Q32" s="90"/>
      <c r="R32" s="90"/>
      <c r="S32" s="90"/>
      <c r="T32" s="90"/>
      <c r="U32" s="90"/>
      <c r="V32" s="90"/>
      <c r="W32" s="90"/>
    </row>
    <row r="33" spans="2:23">
      <c r="B33" s="90"/>
      <c r="C33" s="90"/>
      <c r="D33" s="90"/>
      <c r="E33" s="510">
        <v>45954</v>
      </c>
      <c r="F33" s="511"/>
      <c r="G33" s="515">
        <v>45955</v>
      </c>
      <c r="H33" s="511"/>
      <c r="I33" s="515">
        <v>45956</v>
      </c>
      <c r="J33" s="511"/>
      <c r="K33" s="515">
        <v>45957</v>
      </c>
      <c r="L33" s="511"/>
      <c r="M33" s="515">
        <v>45958</v>
      </c>
      <c r="N33" s="511"/>
      <c r="O33" s="515">
        <v>45959</v>
      </c>
      <c r="P33" s="511"/>
      <c r="Q33" s="515">
        <v>45960</v>
      </c>
      <c r="R33" s="511"/>
      <c r="S33" s="90"/>
      <c r="T33" s="90"/>
      <c r="U33" s="90" t="s">
        <v>515</v>
      </c>
      <c r="V33" s="90" t="s">
        <v>516</v>
      </c>
      <c r="W33" s="90" t="s">
        <v>517</v>
      </c>
    </row>
    <row r="34" spans="2:23">
      <c r="B34" s="90"/>
      <c r="C34" s="90"/>
      <c r="D34" s="79" t="s">
        <v>493</v>
      </c>
      <c r="E34" s="213" t="s">
        <v>1008</v>
      </c>
      <c r="F34" s="214" t="s">
        <v>497</v>
      </c>
      <c r="G34" s="213" t="s">
        <v>496</v>
      </c>
      <c r="H34" s="214" t="s">
        <v>497</v>
      </c>
      <c r="I34" s="90"/>
      <c r="J34" s="90"/>
      <c r="K34" s="215" t="s">
        <v>496</v>
      </c>
      <c r="L34" s="214" t="s">
        <v>497</v>
      </c>
      <c r="M34" s="90"/>
      <c r="N34" s="90"/>
      <c r="O34" s="215" t="s">
        <v>496</v>
      </c>
      <c r="P34" s="214" t="s">
        <v>497</v>
      </c>
      <c r="Q34" s="90"/>
      <c r="R34" s="90"/>
      <c r="S34" s="90"/>
      <c r="T34" s="90"/>
      <c r="U34" s="90">
        <v>50</v>
      </c>
      <c r="V34" s="90">
        <v>30</v>
      </c>
      <c r="W34" s="90">
        <v>20</v>
      </c>
    </row>
    <row r="35" spans="2:23">
      <c r="B35" s="90"/>
      <c r="C35" s="90"/>
      <c r="D35" s="90" t="s">
        <v>571</v>
      </c>
      <c r="E35" s="90" t="s">
        <v>572</v>
      </c>
      <c r="F35" s="90" t="s">
        <v>561</v>
      </c>
      <c r="G35" s="90" t="s">
        <v>565</v>
      </c>
      <c r="H35" s="90" t="s">
        <v>561</v>
      </c>
      <c r="I35" s="90"/>
      <c r="J35" s="90"/>
      <c r="K35" s="90" t="s">
        <v>565</v>
      </c>
      <c r="L35" s="90" t="s">
        <v>561</v>
      </c>
      <c r="M35" s="90"/>
      <c r="N35" s="90"/>
      <c r="O35" s="90" t="s">
        <v>565</v>
      </c>
      <c r="P35" s="90" t="s">
        <v>561</v>
      </c>
      <c r="Q35" s="90"/>
      <c r="R35" s="90"/>
      <c r="S35" s="90"/>
      <c r="T35" s="79" t="s">
        <v>493</v>
      </c>
      <c r="U35" s="90">
        <v>3</v>
      </c>
      <c r="V35" s="90"/>
      <c r="W35" s="90"/>
    </row>
    <row r="36" spans="2:23">
      <c r="B36" s="90"/>
      <c r="C36" s="90"/>
      <c r="D36" s="79" t="s">
        <v>499</v>
      </c>
      <c r="E36" s="217" t="s">
        <v>496</v>
      </c>
      <c r="F36" s="207" t="s">
        <v>497</v>
      </c>
      <c r="G36" s="217" t="s">
        <v>496</v>
      </c>
      <c r="H36" s="207" t="s">
        <v>497</v>
      </c>
      <c r="I36" s="217" t="s">
        <v>496</v>
      </c>
      <c r="J36" s="207" t="s">
        <v>497</v>
      </c>
      <c r="K36" s="90"/>
      <c r="L36" s="90"/>
      <c r="M36" s="90"/>
      <c r="N36" s="90"/>
      <c r="O36" s="90"/>
      <c r="P36" s="90"/>
      <c r="Q36" s="90"/>
      <c r="R36" s="90"/>
      <c r="S36" s="90"/>
      <c r="T36" s="90"/>
    </row>
    <row r="37" spans="2:23">
      <c r="B37" s="90"/>
      <c r="C37" s="90"/>
      <c r="D37" s="90"/>
      <c r="E37" s="90" t="s">
        <v>565</v>
      </c>
      <c r="F37" s="90" t="s">
        <v>561</v>
      </c>
      <c r="G37" s="90" t="s">
        <v>565</v>
      </c>
      <c r="H37" s="90" t="s">
        <v>561</v>
      </c>
      <c r="I37" s="90" t="s">
        <v>565</v>
      </c>
      <c r="J37" s="90" t="s">
        <v>561</v>
      </c>
      <c r="K37" s="90"/>
      <c r="L37" s="90"/>
      <c r="M37" s="90"/>
      <c r="N37" s="90"/>
      <c r="O37" s="90"/>
      <c r="P37" s="90"/>
      <c r="Q37" s="90"/>
      <c r="R37" s="90"/>
      <c r="S37" s="90"/>
      <c r="T37" s="90"/>
    </row>
    <row r="38" spans="2:23">
      <c r="B38" s="90"/>
      <c r="C38" s="90"/>
      <c r="D38" s="79" t="s">
        <v>500</v>
      </c>
      <c r="E38" s="217" t="s">
        <v>496</v>
      </c>
      <c r="F38" s="207" t="s">
        <v>497</v>
      </c>
      <c r="G38" s="90"/>
      <c r="H38" s="90"/>
      <c r="I38" s="90"/>
      <c r="J38" s="90"/>
      <c r="K38" s="90"/>
      <c r="L38" s="90"/>
      <c r="M38" s="90"/>
      <c r="N38" s="90"/>
      <c r="O38" s="90"/>
      <c r="P38" s="90"/>
      <c r="Q38" s="90"/>
      <c r="R38" s="90"/>
      <c r="S38" s="90"/>
      <c r="T38" s="90"/>
    </row>
    <row r="39" spans="2:23">
      <c r="B39" s="90"/>
      <c r="C39" s="90"/>
      <c r="D39" s="90"/>
      <c r="E39" s="90" t="s">
        <v>565</v>
      </c>
      <c r="F39" s="90" t="s">
        <v>561</v>
      </c>
      <c r="G39" s="90"/>
      <c r="H39" s="90"/>
      <c r="I39" s="90"/>
      <c r="J39" s="90"/>
      <c r="K39" s="90"/>
      <c r="L39" s="90"/>
      <c r="M39" s="90"/>
      <c r="N39" s="90"/>
      <c r="O39" s="90"/>
      <c r="P39" s="90"/>
      <c r="Q39" s="90"/>
      <c r="R39" s="90"/>
      <c r="S39" s="90"/>
      <c r="T39" s="90"/>
    </row>
    <row r="40" spans="2:23">
      <c r="B40" s="90"/>
      <c r="C40" s="90"/>
      <c r="D40" s="79" t="s">
        <v>501</v>
      </c>
      <c r="E40" s="217" t="s">
        <v>496</v>
      </c>
      <c r="F40" s="207" t="s">
        <v>497</v>
      </c>
      <c r="G40" s="90"/>
      <c r="H40" s="90"/>
      <c r="I40" s="90"/>
      <c r="J40" s="90"/>
      <c r="K40" s="90"/>
      <c r="L40" s="90"/>
      <c r="M40" s="90"/>
      <c r="N40" s="90"/>
      <c r="O40" s="90"/>
      <c r="P40" s="90"/>
      <c r="Q40" s="90"/>
      <c r="R40" s="90"/>
      <c r="S40" s="90"/>
      <c r="T40" s="90"/>
    </row>
    <row r="41" spans="2:23">
      <c r="B41" s="90"/>
      <c r="C41" s="90"/>
      <c r="D41" s="90"/>
      <c r="E41" s="90" t="s">
        <v>565</v>
      </c>
      <c r="F41" s="90" t="s">
        <v>561</v>
      </c>
      <c r="G41" s="90"/>
      <c r="H41" s="90"/>
      <c r="I41" s="90"/>
      <c r="J41" s="90"/>
      <c r="K41" s="90"/>
      <c r="L41" s="90"/>
      <c r="M41" s="90"/>
      <c r="N41" s="90"/>
      <c r="O41" s="90"/>
      <c r="P41" s="90"/>
      <c r="Q41" s="90"/>
      <c r="R41" s="90"/>
      <c r="S41" s="90"/>
      <c r="T41" s="90"/>
    </row>
    <row r="42" spans="2:23">
      <c r="B42" s="90"/>
      <c r="C42" s="90"/>
      <c r="D42" s="90"/>
      <c r="E42" s="90"/>
      <c r="F42" s="90"/>
      <c r="G42" s="90"/>
      <c r="H42" s="90"/>
      <c r="I42" s="90"/>
      <c r="J42" s="90"/>
      <c r="K42" s="90"/>
      <c r="L42" s="90"/>
      <c r="M42" s="90"/>
      <c r="N42" s="90"/>
      <c r="O42" s="90"/>
      <c r="P42" s="90"/>
      <c r="Q42" s="90"/>
      <c r="R42" s="90"/>
      <c r="S42" s="90"/>
      <c r="T42" s="90"/>
    </row>
    <row r="43" spans="2:23">
      <c r="B43" s="90"/>
      <c r="C43" s="90"/>
      <c r="D43" s="90"/>
      <c r="E43" s="90"/>
      <c r="F43" s="90"/>
      <c r="G43" s="90"/>
      <c r="H43" s="90"/>
      <c r="I43" s="90"/>
      <c r="J43" s="90"/>
      <c r="K43" s="90"/>
      <c r="L43" s="90"/>
      <c r="M43" s="90"/>
      <c r="N43" s="90"/>
      <c r="O43" s="90"/>
      <c r="P43" s="90"/>
      <c r="Q43" s="90"/>
      <c r="R43" s="90"/>
      <c r="S43" s="90"/>
      <c r="T43" s="90"/>
    </row>
    <row r="44" spans="2:23">
      <c r="B44" s="90"/>
      <c r="C44" s="90"/>
      <c r="D44" s="90"/>
      <c r="E44" s="90"/>
      <c r="F44" s="90"/>
      <c r="G44" s="90"/>
      <c r="H44" s="90"/>
      <c r="I44" s="90"/>
      <c r="J44" s="90"/>
      <c r="K44" s="90"/>
      <c r="L44" s="90"/>
      <c r="M44" s="90"/>
      <c r="N44" s="90"/>
      <c r="O44" s="90"/>
      <c r="P44" s="90"/>
      <c r="Q44" s="90"/>
      <c r="R44" s="90"/>
      <c r="S44" s="90"/>
      <c r="T44" s="90"/>
    </row>
    <row r="45" spans="2:23">
      <c r="B45" s="90"/>
      <c r="C45" s="90"/>
      <c r="D45" s="90"/>
      <c r="E45" s="90"/>
      <c r="F45" s="90"/>
      <c r="G45" s="90"/>
      <c r="H45" s="90"/>
      <c r="I45" s="90"/>
      <c r="J45" s="90"/>
      <c r="K45" s="90"/>
      <c r="L45" s="90"/>
      <c r="M45" s="90"/>
      <c r="N45" s="90"/>
      <c r="O45" s="90"/>
      <c r="P45" s="90"/>
      <c r="Q45" s="90"/>
      <c r="R45" s="90"/>
      <c r="S45" s="90"/>
      <c r="T45" s="90"/>
    </row>
    <row r="46" spans="2:23">
      <c r="B46" s="90"/>
      <c r="C46" s="90"/>
      <c r="D46" s="90"/>
      <c r="E46" s="90"/>
      <c r="F46" s="90"/>
      <c r="G46" s="90"/>
      <c r="H46" s="90"/>
      <c r="I46" s="90"/>
      <c r="J46" s="90"/>
      <c r="K46" s="90"/>
      <c r="L46" s="90"/>
      <c r="M46" s="90"/>
      <c r="N46" s="90"/>
      <c r="O46" s="90"/>
      <c r="P46" s="90"/>
      <c r="Q46" s="90"/>
      <c r="R46" s="90"/>
      <c r="S46" s="90"/>
      <c r="T46" s="90"/>
    </row>
    <row r="47" spans="2:23">
      <c r="B47" s="90">
        <v>4</v>
      </c>
      <c r="C47" s="90" t="s">
        <v>574</v>
      </c>
      <c r="D47" s="90"/>
      <c r="E47" s="90"/>
      <c r="F47" s="90"/>
      <c r="G47" s="90"/>
      <c r="H47" s="90"/>
      <c r="I47" s="90"/>
      <c r="J47" s="90"/>
      <c r="K47" s="90"/>
      <c r="L47" s="90"/>
      <c r="M47" s="90"/>
      <c r="N47" s="90"/>
      <c r="O47" s="90"/>
      <c r="P47" s="90"/>
      <c r="Q47" s="90"/>
      <c r="R47" s="90"/>
      <c r="S47" s="90"/>
      <c r="T47" s="90"/>
    </row>
    <row r="48" spans="2:23">
      <c r="B48" s="90"/>
      <c r="C48" s="90"/>
      <c r="D48" s="90"/>
      <c r="E48" s="212" t="s">
        <v>1009</v>
      </c>
      <c r="F48" s="212"/>
      <c r="G48" s="212"/>
      <c r="H48" s="212"/>
      <c r="I48" s="90"/>
      <c r="J48" s="90"/>
      <c r="K48" s="90"/>
      <c r="L48" s="90"/>
      <c r="M48" s="90"/>
      <c r="N48" s="90"/>
      <c r="O48" s="90"/>
      <c r="P48" s="90"/>
      <c r="Q48" s="90"/>
      <c r="R48" s="90"/>
      <c r="S48" s="90"/>
      <c r="T48" s="90"/>
    </row>
    <row r="49" spans="2:20">
      <c r="B49" s="90"/>
      <c r="C49" s="90"/>
      <c r="D49" s="90"/>
      <c r="E49" s="90"/>
      <c r="F49" s="90"/>
      <c r="G49" s="90"/>
      <c r="H49" s="90"/>
      <c r="I49" s="90"/>
      <c r="J49" s="90"/>
      <c r="K49" s="90"/>
      <c r="L49" s="90"/>
      <c r="M49" s="90"/>
      <c r="N49" s="90"/>
      <c r="O49" s="90"/>
      <c r="P49" s="90"/>
      <c r="Q49" s="90"/>
      <c r="R49" s="90"/>
      <c r="S49" s="90"/>
      <c r="T49" s="90"/>
    </row>
    <row r="50" spans="2:20">
      <c r="B50" s="90"/>
      <c r="C50" s="90"/>
      <c r="D50" s="90"/>
      <c r="E50" s="510">
        <v>45954</v>
      </c>
      <c r="F50" s="511"/>
      <c r="G50" s="515">
        <v>45955</v>
      </c>
      <c r="H50" s="511"/>
      <c r="I50" s="515">
        <v>45956</v>
      </c>
      <c r="J50" s="511"/>
      <c r="K50" s="515">
        <v>45957</v>
      </c>
      <c r="L50" s="511"/>
      <c r="M50" s="515">
        <v>45958</v>
      </c>
      <c r="N50" s="511"/>
      <c r="O50" s="515">
        <v>45959</v>
      </c>
      <c r="P50" s="511"/>
      <c r="Q50" s="515">
        <v>45960</v>
      </c>
      <c r="R50" s="511"/>
      <c r="S50" s="90"/>
      <c r="T50" s="90"/>
    </row>
    <row r="51" spans="2:20">
      <c r="B51" s="90"/>
      <c r="C51" s="90"/>
      <c r="D51" s="79" t="s">
        <v>493</v>
      </c>
      <c r="E51" s="363" t="s">
        <v>496</v>
      </c>
      <c r="F51" s="459"/>
      <c r="G51" s="363" t="s">
        <v>496</v>
      </c>
      <c r="H51" s="459"/>
      <c r="I51" s="363" t="s">
        <v>496</v>
      </c>
      <c r="J51" s="459"/>
      <c r="K51" s="363" t="s">
        <v>496</v>
      </c>
      <c r="L51" s="459"/>
      <c r="M51" s="363" t="s">
        <v>496</v>
      </c>
      <c r="N51" s="459"/>
      <c r="O51" s="363" t="s">
        <v>496</v>
      </c>
      <c r="P51" s="459"/>
      <c r="Q51" s="363" t="s">
        <v>496</v>
      </c>
      <c r="R51" s="459"/>
      <c r="S51" s="90"/>
      <c r="T51" s="90"/>
    </row>
    <row r="52" spans="2:20">
      <c r="B52" s="90"/>
      <c r="C52" s="90"/>
      <c r="D52" s="90" t="s">
        <v>571</v>
      </c>
      <c r="E52" s="514" t="s">
        <v>572</v>
      </c>
      <c r="F52" s="514"/>
      <c r="G52" s="514" t="s">
        <v>572</v>
      </c>
      <c r="H52" s="514"/>
      <c r="I52" s="514" t="s">
        <v>572</v>
      </c>
      <c r="J52" s="514"/>
      <c r="K52" s="514" t="s">
        <v>572</v>
      </c>
      <c r="L52" s="514"/>
      <c r="M52" s="514" t="s">
        <v>572</v>
      </c>
      <c r="N52" s="514"/>
      <c r="O52" s="514" t="s">
        <v>572</v>
      </c>
      <c r="P52" s="514"/>
      <c r="Q52" s="514" t="s">
        <v>572</v>
      </c>
      <c r="R52" s="514"/>
      <c r="S52" s="90"/>
      <c r="T52" s="90"/>
    </row>
    <row r="53" spans="2:20">
      <c r="B53" s="90"/>
      <c r="C53" s="90"/>
      <c r="D53" s="79" t="s">
        <v>499</v>
      </c>
      <c r="E53" s="363" t="s">
        <v>496</v>
      </c>
      <c r="F53" s="459"/>
      <c r="G53" s="363" t="s">
        <v>496</v>
      </c>
      <c r="H53" s="459"/>
      <c r="I53" s="363" t="s">
        <v>496</v>
      </c>
      <c r="J53" s="459"/>
      <c r="K53" s="363" t="s">
        <v>496</v>
      </c>
      <c r="L53" s="459"/>
      <c r="M53" s="363" t="s">
        <v>496</v>
      </c>
      <c r="N53" s="459"/>
      <c r="O53" s="363" t="s">
        <v>496</v>
      </c>
      <c r="P53" s="459"/>
      <c r="Q53" s="363" t="s">
        <v>496</v>
      </c>
      <c r="R53" s="459"/>
      <c r="S53" s="90"/>
      <c r="T53" s="90"/>
    </row>
    <row r="54" spans="2:20">
      <c r="B54" s="90"/>
      <c r="C54" s="90"/>
      <c r="D54" s="90"/>
      <c r="E54" s="514" t="s">
        <v>572</v>
      </c>
      <c r="F54" s="514"/>
      <c r="G54" s="514" t="s">
        <v>572</v>
      </c>
      <c r="H54" s="514"/>
      <c r="I54" s="514" t="s">
        <v>572</v>
      </c>
      <c r="J54" s="514"/>
      <c r="K54" s="514" t="s">
        <v>572</v>
      </c>
      <c r="L54" s="514"/>
      <c r="M54" s="514" t="s">
        <v>572</v>
      </c>
      <c r="N54" s="514"/>
      <c r="O54" s="514" t="s">
        <v>572</v>
      </c>
      <c r="P54" s="514"/>
      <c r="Q54" s="514" t="s">
        <v>572</v>
      </c>
      <c r="R54" s="514"/>
      <c r="S54" s="90"/>
      <c r="T54" s="90"/>
    </row>
    <row r="55" spans="2:20">
      <c r="B55" s="90"/>
      <c r="C55" s="90"/>
      <c r="D55" s="79" t="s">
        <v>500</v>
      </c>
      <c r="E55" s="363" t="s">
        <v>496</v>
      </c>
      <c r="F55" s="459"/>
      <c r="G55" s="363" t="s">
        <v>496</v>
      </c>
      <c r="H55" s="459"/>
      <c r="I55" s="363" t="s">
        <v>496</v>
      </c>
      <c r="J55" s="459"/>
      <c r="K55" s="363" t="s">
        <v>496</v>
      </c>
      <c r="L55" s="459"/>
      <c r="M55" s="363" t="s">
        <v>496</v>
      </c>
      <c r="N55" s="459"/>
      <c r="O55" s="363" t="s">
        <v>496</v>
      </c>
      <c r="P55" s="459"/>
      <c r="Q55" s="363" t="s">
        <v>496</v>
      </c>
      <c r="R55" s="459"/>
      <c r="S55" s="90"/>
      <c r="T55" s="90"/>
    </row>
    <row r="56" spans="2:20">
      <c r="B56" s="90"/>
      <c r="C56" s="90"/>
      <c r="D56" s="90"/>
      <c r="E56" s="514" t="s">
        <v>572</v>
      </c>
      <c r="F56" s="514"/>
      <c r="G56" s="514" t="s">
        <v>572</v>
      </c>
      <c r="H56" s="514"/>
      <c r="I56" s="514" t="s">
        <v>572</v>
      </c>
      <c r="J56" s="514"/>
      <c r="K56" s="514" t="s">
        <v>572</v>
      </c>
      <c r="L56" s="514"/>
      <c r="M56" s="514" t="s">
        <v>572</v>
      </c>
      <c r="N56" s="514"/>
      <c r="O56" s="514" t="s">
        <v>572</v>
      </c>
      <c r="P56" s="514"/>
      <c r="Q56" s="514" t="s">
        <v>572</v>
      </c>
      <c r="R56" s="514"/>
      <c r="S56" s="90"/>
      <c r="T56" s="90"/>
    </row>
    <row r="57" spans="2:20">
      <c r="B57" s="90"/>
      <c r="C57" s="90"/>
      <c r="D57" s="79" t="s">
        <v>501</v>
      </c>
      <c r="E57" s="363" t="s">
        <v>496</v>
      </c>
      <c r="F57" s="459"/>
      <c r="G57" s="363" t="s">
        <v>496</v>
      </c>
      <c r="H57" s="459"/>
      <c r="I57" s="363" t="s">
        <v>496</v>
      </c>
      <c r="J57" s="459"/>
      <c r="K57" s="363" t="s">
        <v>496</v>
      </c>
      <c r="L57" s="459"/>
      <c r="M57" s="363" t="s">
        <v>496</v>
      </c>
      <c r="N57" s="459"/>
      <c r="O57" s="363" t="s">
        <v>496</v>
      </c>
      <c r="P57" s="459"/>
      <c r="Q57" s="363" t="s">
        <v>496</v>
      </c>
      <c r="R57" s="459"/>
      <c r="S57" s="90"/>
      <c r="T57" s="90"/>
    </row>
    <row r="58" spans="2:20">
      <c r="B58" s="90"/>
      <c r="C58" s="90"/>
      <c r="D58" s="90"/>
      <c r="E58" s="514" t="s">
        <v>572</v>
      </c>
      <c r="F58" s="514"/>
      <c r="G58" s="514" t="s">
        <v>572</v>
      </c>
      <c r="H58" s="514"/>
      <c r="I58" s="514" t="s">
        <v>572</v>
      </c>
      <c r="J58" s="514"/>
      <c r="K58" s="514" t="s">
        <v>572</v>
      </c>
      <c r="L58" s="514"/>
      <c r="M58" s="514" t="s">
        <v>572</v>
      </c>
      <c r="N58" s="514"/>
      <c r="O58" s="514" t="s">
        <v>572</v>
      </c>
      <c r="P58" s="514"/>
      <c r="Q58" s="514" t="s">
        <v>572</v>
      </c>
      <c r="R58" s="514"/>
      <c r="S58" s="90"/>
      <c r="T58" s="90"/>
    </row>
    <row r="59" spans="2:20">
      <c r="B59" s="90"/>
      <c r="C59" s="90"/>
      <c r="D59" s="79" t="s">
        <v>502</v>
      </c>
      <c r="E59" s="90"/>
      <c r="F59" s="90"/>
      <c r="G59" s="90"/>
      <c r="H59" s="90"/>
      <c r="I59" s="90"/>
      <c r="J59" s="90"/>
      <c r="K59" s="90"/>
      <c r="L59" s="90"/>
      <c r="M59" s="90"/>
      <c r="N59" s="90"/>
      <c r="O59" s="90"/>
      <c r="P59" s="90"/>
      <c r="Q59" s="90"/>
      <c r="R59" s="90"/>
      <c r="S59" s="90"/>
      <c r="T59" s="90"/>
    </row>
    <row r="60" spans="2:20">
      <c r="B60" s="90"/>
      <c r="C60" s="90"/>
      <c r="D60" s="90"/>
      <c r="E60" s="90"/>
      <c r="F60" s="90"/>
      <c r="G60" s="90"/>
      <c r="H60" s="90"/>
      <c r="I60" s="90"/>
      <c r="J60" s="90"/>
      <c r="K60" s="90"/>
      <c r="L60" s="90"/>
      <c r="M60" s="90"/>
      <c r="N60" s="90"/>
      <c r="O60" s="90"/>
      <c r="P60" s="90"/>
      <c r="Q60" s="90"/>
      <c r="R60" s="90"/>
      <c r="S60" s="90"/>
      <c r="T60" s="90"/>
    </row>
    <row r="61" spans="2:20">
      <c r="B61" s="90"/>
      <c r="C61" s="90"/>
      <c r="D61" s="90"/>
      <c r="E61" s="90"/>
      <c r="F61" s="90"/>
      <c r="G61" s="90"/>
      <c r="H61" s="90"/>
      <c r="I61" s="90"/>
      <c r="J61" s="90"/>
      <c r="K61" s="90"/>
      <c r="L61" s="90"/>
      <c r="M61" s="90"/>
      <c r="N61" s="90"/>
      <c r="O61" s="90"/>
      <c r="P61" s="90"/>
      <c r="Q61" s="90"/>
      <c r="R61" s="90"/>
      <c r="S61" s="90"/>
      <c r="T61" s="90"/>
    </row>
    <row r="62" spans="2:20">
      <c r="B62" s="90"/>
      <c r="C62" s="90"/>
      <c r="D62" s="90"/>
      <c r="E62" s="90"/>
      <c r="F62" s="90"/>
      <c r="G62" s="90"/>
      <c r="H62" s="90"/>
      <c r="I62" s="90"/>
      <c r="J62" s="90"/>
      <c r="K62" s="90"/>
      <c r="L62" s="90"/>
      <c r="M62" s="90"/>
      <c r="N62" s="90"/>
      <c r="O62" s="90"/>
      <c r="P62" s="90"/>
      <c r="Q62" s="90"/>
      <c r="R62" s="90"/>
      <c r="S62" s="90"/>
      <c r="T62" s="90"/>
    </row>
    <row r="63" spans="2:20">
      <c r="B63" s="90"/>
      <c r="C63" s="90"/>
      <c r="D63" s="90"/>
      <c r="E63" s="90"/>
      <c r="F63" s="90"/>
      <c r="G63" s="90"/>
      <c r="H63" s="90"/>
      <c r="I63" s="90"/>
      <c r="J63" s="90"/>
      <c r="K63" s="90"/>
      <c r="L63" s="90"/>
      <c r="M63" s="90"/>
      <c r="N63" s="90"/>
      <c r="O63" s="90"/>
      <c r="P63" s="90"/>
      <c r="Q63" s="90"/>
      <c r="R63" s="90"/>
      <c r="S63" s="90"/>
      <c r="T63" s="90"/>
    </row>
    <row r="64" spans="2:20">
      <c r="B64" s="90"/>
      <c r="C64" s="90"/>
      <c r="D64" s="90"/>
      <c r="E64" s="90"/>
      <c r="F64" s="90"/>
      <c r="G64" s="90"/>
      <c r="H64" s="90"/>
      <c r="I64" s="90"/>
      <c r="J64" s="90"/>
      <c r="K64" s="90"/>
      <c r="L64" s="90"/>
      <c r="M64" s="90"/>
      <c r="N64" s="90"/>
      <c r="O64" s="90"/>
      <c r="P64" s="90"/>
      <c r="Q64" s="90"/>
      <c r="R64" s="90"/>
      <c r="S64" s="90"/>
      <c r="T64" s="90"/>
    </row>
    <row r="65" spans="2:20">
      <c r="B65" s="90"/>
      <c r="C65" s="90"/>
      <c r="D65" s="90"/>
      <c r="E65" s="90"/>
      <c r="F65" s="90"/>
      <c r="G65" s="90"/>
      <c r="H65" s="90"/>
      <c r="I65" s="90"/>
      <c r="J65" s="90"/>
      <c r="K65" s="90"/>
      <c r="L65" s="90"/>
      <c r="M65" s="90"/>
      <c r="N65" s="90"/>
      <c r="O65" s="90"/>
      <c r="P65" s="90"/>
      <c r="Q65" s="90"/>
      <c r="R65" s="90"/>
      <c r="S65" s="90"/>
      <c r="T65" s="90"/>
    </row>
    <row r="66" spans="2:20">
      <c r="B66" s="90"/>
      <c r="C66" s="90"/>
      <c r="D66" s="90"/>
      <c r="E66" s="90"/>
      <c r="F66" s="90"/>
      <c r="G66" s="90"/>
      <c r="H66" s="90"/>
      <c r="I66" s="90"/>
      <c r="J66" s="90"/>
      <c r="K66" s="90"/>
      <c r="L66" s="90"/>
      <c r="M66" s="90"/>
      <c r="N66" s="90"/>
      <c r="O66" s="90"/>
      <c r="P66" s="90"/>
      <c r="Q66" s="90"/>
      <c r="R66" s="90"/>
      <c r="S66" s="90"/>
      <c r="T66" s="90"/>
    </row>
    <row r="67" spans="2:20">
      <c r="B67" s="90"/>
      <c r="C67" s="90"/>
      <c r="D67" s="90"/>
      <c r="E67" s="90"/>
      <c r="F67" s="90"/>
      <c r="G67" s="90"/>
      <c r="H67" s="90"/>
      <c r="I67" s="90"/>
      <c r="J67" s="90"/>
      <c r="K67" s="90"/>
      <c r="L67" s="90"/>
      <c r="M67" s="90"/>
      <c r="N67" s="90"/>
      <c r="O67" s="90"/>
      <c r="P67" s="90"/>
      <c r="Q67" s="90"/>
      <c r="R67" s="90"/>
      <c r="S67" s="90"/>
      <c r="T67" s="90"/>
    </row>
    <row r="68" spans="2:20">
      <c r="B68" s="90"/>
      <c r="C68" s="90"/>
      <c r="D68" s="90"/>
      <c r="E68" s="90"/>
      <c r="F68" s="90"/>
      <c r="G68" s="90"/>
      <c r="H68" s="90"/>
      <c r="I68" s="90"/>
      <c r="J68" s="90"/>
      <c r="K68" s="90"/>
      <c r="L68" s="90"/>
      <c r="M68" s="90"/>
      <c r="N68" s="90"/>
      <c r="O68" s="90"/>
      <c r="P68" s="90"/>
      <c r="Q68" s="90"/>
      <c r="R68" s="90"/>
      <c r="S68" s="90"/>
      <c r="T68" s="90"/>
    </row>
    <row r="69" spans="2:20">
      <c r="B69" s="90"/>
      <c r="C69" s="90"/>
      <c r="D69" s="90"/>
      <c r="E69" s="90"/>
      <c r="F69" s="90"/>
      <c r="G69" s="90"/>
      <c r="H69" s="90"/>
      <c r="I69" s="90"/>
      <c r="J69" s="90"/>
      <c r="K69" s="90"/>
      <c r="L69" s="90"/>
      <c r="M69" s="90"/>
      <c r="N69" s="90"/>
      <c r="O69" s="90"/>
      <c r="P69" s="90"/>
      <c r="Q69" s="90"/>
      <c r="R69" s="90"/>
      <c r="S69" s="90"/>
      <c r="T69" s="90"/>
    </row>
    <row r="70" spans="2:20">
      <c r="B70" s="90"/>
      <c r="C70" s="90"/>
      <c r="D70" s="90"/>
      <c r="E70" s="90"/>
      <c r="F70" s="90"/>
      <c r="G70" s="90"/>
      <c r="H70" s="90"/>
      <c r="I70" s="90"/>
      <c r="J70" s="90"/>
      <c r="K70" s="90"/>
      <c r="L70" s="90"/>
      <c r="M70" s="90"/>
      <c r="N70" s="90"/>
      <c r="O70" s="90"/>
      <c r="P70" s="90"/>
      <c r="Q70" s="90"/>
      <c r="R70" s="90"/>
      <c r="S70" s="90"/>
      <c r="T70" s="90"/>
    </row>
    <row r="71" spans="2:20">
      <c r="B71" s="90"/>
      <c r="C71" s="90"/>
      <c r="D71" s="90"/>
      <c r="E71" s="90"/>
      <c r="F71" s="90"/>
      <c r="G71" s="90"/>
      <c r="H71" s="90"/>
      <c r="I71" s="90"/>
      <c r="J71" s="90"/>
      <c r="K71" s="90"/>
      <c r="L71" s="90"/>
      <c r="M71" s="90"/>
      <c r="N71" s="90"/>
      <c r="O71" s="90"/>
      <c r="P71" s="90"/>
      <c r="Q71" s="90"/>
      <c r="R71" s="90"/>
      <c r="S71" s="90"/>
      <c r="T71" s="90"/>
    </row>
    <row r="72" spans="2:20">
      <c r="B72" s="90"/>
      <c r="C72" s="90"/>
      <c r="D72" s="90"/>
      <c r="E72" s="90"/>
      <c r="F72" s="90"/>
      <c r="G72" s="90"/>
      <c r="H72" s="90"/>
      <c r="I72" s="90"/>
      <c r="J72" s="90"/>
      <c r="K72" s="90"/>
      <c r="L72" s="90"/>
      <c r="M72" s="90"/>
      <c r="N72" s="90"/>
      <c r="O72" s="90"/>
      <c r="P72" s="90"/>
      <c r="Q72" s="90"/>
      <c r="R72" s="90"/>
      <c r="S72" s="90"/>
      <c r="T72" s="90"/>
    </row>
    <row r="73" spans="2:20">
      <c r="B73" s="90"/>
      <c r="C73" s="90"/>
      <c r="D73" s="90"/>
      <c r="E73" s="90"/>
      <c r="F73" s="90"/>
      <c r="G73" s="90"/>
      <c r="H73" s="90"/>
      <c r="I73" s="90"/>
      <c r="J73" s="90"/>
      <c r="K73" s="90"/>
      <c r="L73" s="90"/>
      <c r="M73" s="90"/>
      <c r="N73" s="90"/>
      <c r="O73" s="90"/>
      <c r="P73" s="90"/>
      <c r="Q73" s="90"/>
      <c r="R73" s="90"/>
      <c r="S73" s="90"/>
      <c r="T73" s="90"/>
    </row>
    <row r="74" spans="2:20">
      <c r="B74" s="90"/>
      <c r="C74" s="90"/>
      <c r="D74" s="90"/>
      <c r="E74" s="90"/>
      <c r="F74" s="90"/>
      <c r="G74" s="90"/>
      <c r="H74" s="90"/>
      <c r="I74" s="90"/>
      <c r="J74" s="90"/>
      <c r="K74" s="90"/>
      <c r="L74" s="90"/>
      <c r="M74" s="90"/>
      <c r="N74" s="90"/>
      <c r="O74" s="90"/>
      <c r="P74" s="90"/>
      <c r="Q74" s="90"/>
      <c r="R74" s="90"/>
      <c r="S74" s="90"/>
      <c r="T74" s="90"/>
    </row>
    <row r="75" spans="2:20">
      <c r="B75" s="90"/>
      <c r="C75" s="90"/>
      <c r="D75" s="90"/>
      <c r="E75" s="90"/>
      <c r="F75" s="90"/>
      <c r="G75" s="90"/>
      <c r="H75" s="90"/>
      <c r="I75" s="90"/>
      <c r="J75" s="90"/>
      <c r="K75" s="90"/>
      <c r="L75" s="90"/>
      <c r="M75" s="90"/>
      <c r="N75" s="90"/>
      <c r="O75" s="90"/>
      <c r="P75" s="90"/>
      <c r="Q75" s="90"/>
      <c r="R75" s="90"/>
      <c r="S75" s="90"/>
      <c r="T75" s="90"/>
    </row>
    <row r="76" spans="2:20">
      <c r="B76" s="90"/>
      <c r="C76" s="90"/>
      <c r="D76" s="90"/>
      <c r="E76" s="90"/>
      <c r="F76" s="90"/>
      <c r="G76" s="90"/>
      <c r="H76" s="90"/>
      <c r="I76" s="90"/>
      <c r="J76" s="90"/>
      <c r="K76" s="90"/>
      <c r="L76" s="90"/>
      <c r="M76" s="90"/>
      <c r="N76" s="90"/>
      <c r="O76" s="90"/>
      <c r="P76" s="90"/>
      <c r="Q76" s="90"/>
      <c r="R76" s="90"/>
      <c r="S76" s="90"/>
      <c r="T76" s="90"/>
    </row>
    <row r="77" spans="2:20">
      <c r="B77" s="90"/>
      <c r="C77" s="90"/>
      <c r="D77" s="90"/>
      <c r="E77" s="90"/>
      <c r="F77" s="90"/>
      <c r="G77" s="90"/>
      <c r="H77" s="90"/>
      <c r="I77" s="90"/>
      <c r="J77" s="90"/>
      <c r="K77" s="90"/>
      <c r="L77" s="90"/>
      <c r="M77" s="90"/>
      <c r="N77" s="90"/>
      <c r="O77" s="90"/>
      <c r="P77" s="90"/>
      <c r="Q77" s="90"/>
      <c r="R77" s="90"/>
      <c r="S77" s="90"/>
      <c r="T77" s="90"/>
    </row>
    <row r="78" spans="2:20">
      <c r="B78" s="90"/>
      <c r="C78" s="90"/>
      <c r="D78" s="90"/>
      <c r="E78" s="90"/>
      <c r="F78" s="90"/>
      <c r="G78" s="90"/>
      <c r="H78" s="90"/>
      <c r="I78" s="90"/>
      <c r="J78" s="90"/>
      <c r="K78" s="90"/>
      <c r="L78" s="90"/>
      <c r="M78" s="90"/>
      <c r="N78" s="90"/>
      <c r="O78" s="90"/>
      <c r="P78" s="90"/>
      <c r="Q78" s="90"/>
      <c r="R78" s="90"/>
      <c r="S78" s="90"/>
      <c r="T78" s="90"/>
    </row>
    <row r="79" spans="2:20">
      <c r="B79" s="90"/>
      <c r="C79" s="90"/>
      <c r="D79" s="90"/>
      <c r="E79" s="90"/>
      <c r="F79" s="90"/>
      <c r="G79" s="90"/>
      <c r="H79" s="90"/>
      <c r="I79" s="90"/>
      <c r="J79" s="90"/>
      <c r="K79" s="90"/>
      <c r="L79" s="90"/>
      <c r="M79" s="90"/>
      <c r="N79" s="90"/>
      <c r="O79" s="90"/>
      <c r="P79" s="90"/>
      <c r="Q79" s="90"/>
      <c r="R79" s="90"/>
      <c r="S79" s="90"/>
      <c r="T79" s="90"/>
    </row>
    <row r="80" spans="2:20">
      <c r="B80" s="90"/>
      <c r="C80" s="90"/>
      <c r="D80" s="90"/>
      <c r="E80" s="90"/>
      <c r="F80" s="90"/>
      <c r="G80" s="90"/>
      <c r="H80" s="90"/>
      <c r="I80" s="90"/>
      <c r="J80" s="90"/>
      <c r="K80" s="90"/>
      <c r="L80" s="90"/>
      <c r="M80" s="90"/>
      <c r="N80" s="90"/>
      <c r="O80" s="90"/>
      <c r="P80" s="90"/>
      <c r="Q80" s="90"/>
      <c r="R80" s="90"/>
      <c r="S80" s="90"/>
      <c r="T80" s="90"/>
    </row>
    <row r="81" spans="2:20">
      <c r="B81" s="90"/>
      <c r="C81" s="90"/>
      <c r="D81" s="90"/>
      <c r="E81" s="90"/>
      <c r="F81" s="90"/>
      <c r="G81" s="90"/>
      <c r="H81" s="90"/>
      <c r="I81" s="90"/>
      <c r="J81" s="90"/>
      <c r="K81" s="90"/>
      <c r="L81" s="90"/>
      <c r="M81" s="90"/>
      <c r="N81" s="90"/>
      <c r="O81" s="90"/>
      <c r="P81" s="90"/>
      <c r="Q81" s="90"/>
      <c r="R81" s="90"/>
      <c r="S81" s="90"/>
      <c r="T81" s="90"/>
    </row>
    <row r="82" spans="2:20">
      <c r="B82" s="90"/>
      <c r="C82" s="90"/>
      <c r="D82" s="90"/>
      <c r="E82" s="90"/>
      <c r="F82" s="90"/>
      <c r="G82" s="90"/>
      <c r="H82" s="90"/>
      <c r="I82" s="90"/>
      <c r="J82" s="90"/>
      <c r="K82" s="90"/>
      <c r="L82" s="90"/>
      <c r="M82" s="90"/>
      <c r="N82" s="90"/>
      <c r="O82" s="90"/>
      <c r="P82" s="90"/>
      <c r="Q82" s="90"/>
      <c r="R82" s="90"/>
      <c r="S82" s="90"/>
      <c r="T82" s="90"/>
    </row>
    <row r="83" spans="2:20">
      <c r="B83" s="90"/>
      <c r="C83" s="90"/>
      <c r="D83" s="90"/>
      <c r="E83" s="90"/>
      <c r="F83" s="90"/>
      <c r="G83" s="90"/>
      <c r="H83" s="90"/>
      <c r="I83" s="90"/>
      <c r="J83" s="90"/>
      <c r="K83" s="90"/>
      <c r="L83" s="90"/>
      <c r="M83" s="90"/>
      <c r="N83" s="90"/>
      <c r="O83" s="90"/>
      <c r="P83" s="90"/>
      <c r="Q83" s="90"/>
      <c r="R83" s="90"/>
      <c r="S83" s="90"/>
      <c r="T83" s="90"/>
    </row>
    <row r="84" spans="2:20">
      <c r="B84" s="90"/>
      <c r="C84" s="90"/>
      <c r="D84" s="90"/>
      <c r="E84" s="90"/>
      <c r="F84" s="90"/>
      <c r="G84" s="90"/>
      <c r="H84" s="90"/>
      <c r="I84" s="90"/>
      <c r="J84" s="90"/>
      <c r="K84" s="90"/>
      <c r="L84" s="90"/>
      <c r="M84" s="90"/>
      <c r="N84" s="90"/>
      <c r="O84" s="90"/>
      <c r="P84" s="90"/>
      <c r="Q84" s="90"/>
      <c r="R84" s="90"/>
      <c r="S84" s="90"/>
      <c r="T84" s="90"/>
    </row>
    <row r="85" spans="2:20">
      <c r="B85" s="90"/>
      <c r="C85" s="90"/>
      <c r="D85" s="90"/>
      <c r="E85" s="212"/>
      <c r="F85" s="90"/>
      <c r="G85" s="90"/>
      <c r="H85" s="90"/>
      <c r="I85" s="90"/>
      <c r="J85" s="90"/>
      <c r="K85" s="90"/>
      <c r="L85" s="90"/>
      <c r="M85" s="90"/>
      <c r="N85" s="90"/>
      <c r="O85" s="90"/>
      <c r="P85" s="90"/>
      <c r="Q85" s="90"/>
      <c r="R85" s="90"/>
      <c r="S85" s="90"/>
      <c r="T85" s="90"/>
    </row>
    <row r="86" spans="2:20">
      <c r="B86" s="90"/>
      <c r="C86" s="90"/>
      <c r="D86" s="212" t="s">
        <v>1010</v>
      </c>
      <c r="E86" s="90"/>
      <c r="F86" s="212"/>
      <c r="G86" s="212"/>
      <c r="H86" s="212"/>
      <c r="I86" s="212"/>
      <c r="J86" s="90"/>
      <c r="K86" s="90"/>
      <c r="L86" s="90"/>
      <c r="M86" s="90"/>
      <c r="N86" s="90"/>
      <c r="O86" s="90"/>
      <c r="P86" s="90"/>
      <c r="Q86" s="90"/>
      <c r="R86" s="90"/>
      <c r="S86" s="90"/>
      <c r="T86" s="90"/>
    </row>
    <row r="87" spans="2:20">
      <c r="B87" s="90"/>
      <c r="C87" s="90"/>
      <c r="D87" s="212"/>
      <c r="E87" s="212" t="s">
        <v>1011</v>
      </c>
      <c r="F87" s="212"/>
      <c r="G87" s="212"/>
      <c r="H87" s="212"/>
      <c r="I87" s="212"/>
      <c r="J87" s="90"/>
      <c r="K87" s="90"/>
      <c r="L87" s="90"/>
      <c r="M87" s="90"/>
      <c r="N87" s="90"/>
      <c r="O87" s="90"/>
      <c r="P87" s="90"/>
      <c r="Q87" s="90"/>
      <c r="R87" s="90"/>
      <c r="S87" s="90"/>
      <c r="T87" s="90"/>
    </row>
    <row r="88" spans="2:20">
      <c r="B88" s="90"/>
      <c r="C88" s="90"/>
      <c r="D88" s="212"/>
      <c r="E88" s="212"/>
      <c r="F88" s="212" t="s">
        <v>1012</v>
      </c>
      <c r="G88" s="212"/>
      <c r="H88" s="212"/>
      <c r="I88" s="212"/>
      <c r="J88" s="90"/>
      <c r="K88" s="90"/>
      <c r="L88" s="90"/>
      <c r="M88" s="90"/>
      <c r="N88" s="90"/>
      <c r="O88" s="90"/>
      <c r="P88" s="90"/>
      <c r="Q88" s="90"/>
      <c r="R88" s="90"/>
      <c r="S88" s="90"/>
      <c r="T88" s="90"/>
    </row>
    <row r="89" spans="2:20">
      <c r="B89" s="90"/>
      <c r="C89" s="90"/>
      <c r="D89" s="212"/>
      <c r="E89" s="212"/>
      <c r="F89" s="212"/>
      <c r="G89" s="212"/>
      <c r="H89" s="212"/>
      <c r="I89" s="212"/>
      <c r="J89" s="90"/>
      <c r="K89" s="90"/>
      <c r="L89" s="90"/>
      <c r="M89" s="90"/>
      <c r="N89" s="90"/>
      <c r="O89" s="90"/>
      <c r="P89" s="90"/>
      <c r="Q89" s="90"/>
      <c r="R89" s="90"/>
      <c r="S89" s="90"/>
      <c r="T89" s="90"/>
    </row>
    <row r="90" spans="2:20">
      <c r="B90" s="90"/>
      <c r="C90" s="90"/>
      <c r="D90" s="212"/>
      <c r="E90" s="90"/>
      <c r="F90" s="90"/>
      <c r="G90" s="90"/>
      <c r="H90" s="90"/>
      <c r="I90" s="212"/>
      <c r="J90" s="90"/>
      <c r="K90" s="90"/>
      <c r="L90" s="90"/>
      <c r="M90" s="90"/>
      <c r="N90" s="90"/>
      <c r="O90" s="90"/>
      <c r="P90" s="90"/>
      <c r="Q90" s="90"/>
      <c r="R90" s="90"/>
      <c r="S90" s="90"/>
      <c r="T90" s="90"/>
    </row>
    <row r="91" spans="2:20">
      <c r="B91" s="90"/>
      <c r="C91" s="90"/>
      <c r="D91" s="212" t="s">
        <v>1013</v>
      </c>
      <c r="E91" s="212"/>
      <c r="F91" s="212"/>
      <c r="G91" s="212"/>
      <c r="H91" s="212"/>
      <c r="I91" s="212"/>
      <c r="J91" s="90"/>
      <c r="K91" s="90"/>
      <c r="L91" s="90"/>
      <c r="M91" s="90"/>
      <c r="N91" s="90"/>
      <c r="O91" s="90"/>
      <c r="P91" s="90"/>
      <c r="Q91" s="90"/>
      <c r="R91" s="90"/>
      <c r="S91" s="90"/>
      <c r="T91" s="90"/>
    </row>
    <row r="92" spans="2:20">
      <c r="B92" s="90"/>
      <c r="C92" s="90"/>
      <c r="D92" s="90"/>
      <c r="E92" s="212" t="s">
        <v>1014</v>
      </c>
      <c r="F92" s="212"/>
      <c r="G92" s="212"/>
      <c r="H92" s="212"/>
      <c r="I92" s="212"/>
      <c r="J92" s="212"/>
      <c r="K92" s="212"/>
      <c r="L92" s="212"/>
      <c r="M92" s="212"/>
      <c r="N92" s="90"/>
      <c r="O92" s="90"/>
      <c r="P92" s="90"/>
      <c r="Q92" s="90"/>
      <c r="R92" s="90"/>
      <c r="S92" s="90"/>
      <c r="T92" s="90"/>
    </row>
    <row r="93" spans="2:20">
      <c r="B93" s="90"/>
      <c r="C93" s="90"/>
      <c r="J93" s="212"/>
      <c r="K93" s="212"/>
      <c r="L93" s="212"/>
      <c r="M93" s="212"/>
      <c r="N93" s="90"/>
      <c r="O93" s="90"/>
      <c r="P93" s="90"/>
      <c r="Q93" s="90"/>
      <c r="R93" s="90"/>
      <c r="S93" s="90"/>
      <c r="T93" s="90"/>
    </row>
    <row r="94" spans="2:20">
      <c r="B94" s="90"/>
      <c r="C94" s="90"/>
      <c r="J94" s="212"/>
      <c r="K94" s="212"/>
      <c r="L94" s="212"/>
      <c r="M94" s="212"/>
      <c r="N94" s="90"/>
      <c r="O94" s="90"/>
      <c r="P94" s="90"/>
      <c r="Q94" s="90"/>
      <c r="R94" s="90"/>
      <c r="S94" s="90"/>
      <c r="T94" s="90"/>
    </row>
    <row r="95" spans="2:20">
      <c r="B95" s="90"/>
      <c r="C95" s="90"/>
      <c r="J95" s="212"/>
      <c r="K95" s="212"/>
      <c r="L95" s="212"/>
      <c r="M95" s="212"/>
      <c r="N95" s="90"/>
      <c r="O95" s="90"/>
      <c r="P95" s="90"/>
      <c r="Q95" s="90"/>
      <c r="R95" s="90"/>
      <c r="S95" s="90"/>
      <c r="T95" s="90"/>
    </row>
    <row r="96" spans="2:20">
      <c r="B96" s="90"/>
      <c r="C96" s="90"/>
      <c r="J96" s="212"/>
      <c r="K96" s="212"/>
      <c r="L96" s="212"/>
      <c r="M96" s="212"/>
      <c r="N96" s="90"/>
      <c r="O96" s="90"/>
      <c r="P96" s="90"/>
      <c r="Q96" s="90"/>
      <c r="R96" s="90"/>
      <c r="S96" s="90"/>
      <c r="T96" s="90"/>
    </row>
    <row r="97" spans="1:20">
      <c r="B97" s="90"/>
      <c r="C97" s="90"/>
      <c r="J97" s="212"/>
      <c r="K97" s="212"/>
      <c r="L97" s="212"/>
      <c r="M97" s="212"/>
      <c r="N97" s="90"/>
      <c r="O97" s="90"/>
      <c r="P97" s="90"/>
      <c r="Q97" s="90"/>
      <c r="R97" s="90"/>
      <c r="S97" s="90"/>
      <c r="T97" s="90"/>
    </row>
    <row r="98" spans="1:20">
      <c r="A98" s="126">
        <v>4</v>
      </c>
      <c r="B98" s="90" t="s">
        <v>1015</v>
      </c>
      <c r="C98" s="90"/>
      <c r="J98" s="212"/>
      <c r="K98" s="212"/>
      <c r="L98" s="212"/>
      <c r="M98" s="212"/>
      <c r="N98" s="90"/>
      <c r="O98" s="90"/>
      <c r="P98" s="90"/>
      <c r="Q98" s="90"/>
      <c r="R98" s="90"/>
      <c r="S98" s="90"/>
      <c r="T98" s="90"/>
    </row>
    <row r="132" spans="1:27">
      <c r="AA132" t="s">
        <v>1016</v>
      </c>
    </row>
    <row r="141" spans="1:27">
      <c r="M141" s="100" t="s">
        <v>1017</v>
      </c>
    </row>
    <row r="142" spans="1:27">
      <c r="A142" s="100" t="s">
        <v>1018</v>
      </c>
      <c r="M142" s="100" t="s">
        <v>1019</v>
      </c>
    </row>
    <row r="199" spans="1:21">
      <c r="A199" s="90" t="s">
        <v>1020</v>
      </c>
    </row>
    <row r="201" spans="1:21">
      <c r="B201" t="s">
        <v>1021</v>
      </c>
    </row>
    <row r="202" spans="1:21">
      <c r="C202" t="s">
        <v>1022</v>
      </c>
    </row>
    <row r="204" spans="1:21">
      <c r="C204" t="s">
        <v>1023</v>
      </c>
      <c r="D204" t="s">
        <v>1024</v>
      </c>
      <c r="G204" t="s">
        <v>94</v>
      </c>
      <c r="H204" t="s">
        <v>1025</v>
      </c>
      <c r="K204" t="s">
        <v>1026</v>
      </c>
      <c r="L204" t="s">
        <v>1027</v>
      </c>
      <c r="M204" t="s">
        <v>1028</v>
      </c>
      <c r="N204" t="s">
        <v>1029</v>
      </c>
      <c r="O204" t="s">
        <v>1030</v>
      </c>
      <c r="P204" t="s">
        <v>1031</v>
      </c>
      <c r="Q204" t="s">
        <v>1032</v>
      </c>
      <c r="R204" t="s">
        <v>512</v>
      </c>
      <c r="S204" t="s">
        <v>1027</v>
      </c>
      <c r="T204" t="s">
        <v>1028</v>
      </c>
      <c r="U204" t="s">
        <v>1029</v>
      </c>
    </row>
    <row r="205" spans="1:21">
      <c r="L205">
        <v>26</v>
      </c>
      <c r="M205">
        <v>27</v>
      </c>
      <c r="N205">
        <v>28</v>
      </c>
      <c r="O205">
        <v>29</v>
      </c>
    </row>
    <row r="206" spans="1:21">
      <c r="D206" t="s">
        <v>1033</v>
      </c>
      <c r="L206">
        <v>50</v>
      </c>
    </row>
    <row r="210" spans="3:22">
      <c r="C210" t="s">
        <v>1034</v>
      </c>
      <c r="D210" t="s">
        <v>1035</v>
      </c>
      <c r="G210" t="s">
        <v>1036</v>
      </c>
      <c r="K210">
        <v>1</v>
      </c>
      <c r="L210" t="s">
        <v>1037</v>
      </c>
      <c r="M210">
        <v>60</v>
      </c>
      <c r="N210">
        <v>60</v>
      </c>
      <c r="O210">
        <v>60</v>
      </c>
      <c r="P210">
        <v>60</v>
      </c>
      <c r="Q210">
        <v>60</v>
      </c>
      <c r="R210">
        <v>60</v>
      </c>
      <c r="S210">
        <v>60</v>
      </c>
      <c r="T210">
        <v>60</v>
      </c>
      <c r="U210">
        <v>60</v>
      </c>
    </row>
    <row r="211" spans="3:22">
      <c r="C211" t="s">
        <v>1034</v>
      </c>
      <c r="D211" t="s">
        <v>1035</v>
      </c>
      <c r="G211" t="s">
        <v>1027</v>
      </c>
      <c r="K211">
        <v>1</v>
      </c>
      <c r="L211">
        <v>60</v>
      </c>
      <c r="M211">
        <v>60</v>
      </c>
      <c r="N211">
        <v>60</v>
      </c>
      <c r="O211" t="s">
        <v>1038</v>
      </c>
      <c r="P211">
        <v>60</v>
      </c>
      <c r="Q211">
        <v>60</v>
      </c>
      <c r="R211">
        <v>60</v>
      </c>
      <c r="S211">
        <v>60</v>
      </c>
      <c r="T211">
        <v>60</v>
      </c>
      <c r="U211">
        <v>60</v>
      </c>
    </row>
    <row r="218" spans="3:22">
      <c r="U218" t="s">
        <v>1039</v>
      </c>
    </row>
    <row r="219" spans="3:22">
      <c r="V219" t="s">
        <v>1040</v>
      </c>
    </row>
  </sheetData>
  <mergeCells count="79">
    <mergeCell ref="Q24:R24"/>
    <mergeCell ref="S24:T24"/>
    <mergeCell ref="E33:F33"/>
    <mergeCell ref="G33:H33"/>
    <mergeCell ref="I33:J33"/>
    <mergeCell ref="K33:L33"/>
    <mergeCell ref="M33:N33"/>
    <mergeCell ref="O33:P33"/>
    <mergeCell ref="Q33:R33"/>
    <mergeCell ref="E24:F24"/>
    <mergeCell ref="G24:H24"/>
    <mergeCell ref="I24:J24"/>
    <mergeCell ref="K24:L24"/>
    <mergeCell ref="M24:N24"/>
    <mergeCell ref="O24:P24"/>
    <mergeCell ref="Q50:R50"/>
    <mergeCell ref="E51:F51"/>
    <mergeCell ref="G51:H51"/>
    <mergeCell ref="I51:J51"/>
    <mergeCell ref="K51:L51"/>
    <mergeCell ref="M51:N51"/>
    <mergeCell ref="O51:P51"/>
    <mergeCell ref="Q51:R51"/>
    <mergeCell ref="E50:F50"/>
    <mergeCell ref="G50:H50"/>
    <mergeCell ref="I50:J50"/>
    <mergeCell ref="K50:L50"/>
    <mergeCell ref="M50:N50"/>
    <mergeCell ref="O50:P50"/>
    <mergeCell ref="E56:F56"/>
    <mergeCell ref="Q52:R52"/>
    <mergeCell ref="E53:F53"/>
    <mergeCell ref="G53:H53"/>
    <mergeCell ref="I53:J53"/>
    <mergeCell ref="K53:L53"/>
    <mergeCell ref="M53:N53"/>
    <mergeCell ref="O53:P53"/>
    <mergeCell ref="Q53:R53"/>
    <mergeCell ref="E52:F52"/>
    <mergeCell ref="G52:H52"/>
    <mergeCell ref="I52:J52"/>
    <mergeCell ref="K52:L52"/>
    <mergeCell ref="M52:N52"/>
    <mergeCell ref="O52:P52"/>
    <mergeCell ref="Q54:R54"/>
    <mergeCell ref="O55:P55"/>
    <mergeCell ref="Q55:R55"/>
    <mergeCell ref="E54:F54"/>
    <mergeCell ref="G54:H54"/>
    <mergeCell ref="I54:J54"/>
    <mergeCell ref="K54:L54"/>
    <mergeCell ref="M54:N54"/>
    <mergeCell ref="O54:P54"/>
    <mergeCell ref="E55:F55"/>
    <mergeCell ref="G55:H55"/>
    <mergeCell ref="I55:J55"/>
    <mergeCell ref="K55:L55"/>
    <mergeCell ref="M55:N55"/>
    <mergeCell ref="I56:J56"/>
    <mergeCell ref="K56:L56"/>
    <mergeCell ref="M56:N56"/>
    <mergeCell ref="Q58:R58"/>
    <mergeCell ref="O56:P56"/>
    <mergeCell ref="U24:V24"/>
    <mergeCell ref="E58:F58"/>
    <mergeCell ref="G58:H58"/>
    <mergeCell ref="I58:J58"/>
    <mergeCell ref="K58:L58"/>
    <mergeCell ref="M58:N58"/>
    <mergeCell ref="O58:P58"/>
    <mergeCell ref="Q56:R56"/>
    <mergeCell ref="E57:F57"/>
    <mergeCell ref="G57:H57"/>
    <mergeCell ref="I57:J57"/>
    <mergeCell ref="K57:L57"/>
    <mergeCell ref="M57:N57"/>
    <mergeCell ref="O57:P57"/>
    <mergeCell ref="Q57:R57"/>
    <mergeCell ref="G56:H5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C6EF2-509F-4784-B284-C7EF3D5E1F0A}">
  <dimension ref="B2:M13"/>
  <sheetViews>
    <sheetView zoomScale="85" zoomScaleNormal="85" workbookViewId="0">
      <selection activeCell="L10" sqref="L10"/>
    </sheetView>
  </sheetViews>
  <sheetFormatPr defaultRowHeight="15"/>
  <cols>
    <col min="3" max="3" width="10" customWidth="1"/>
    <col min="4" max="4" width="16.28515625" customWidth="1"/>
    <col min="5" max="5" width="20.28515625" customWidth="1"/>
    <col min="6" max="6" width="17.140625" customWidth="1"/>
    <col min="7" max="8" width="17" customWidth="1"/>
    <col min="9" max="9" width="13.7109375" customWidth="1"/>
    <col min="10" max="10" width="12.42578125" customWidth="1"/>
    <col min="11" max="11" width="12.140625" customWidth="1"/>
    <col min="12" max="12" width="19.28515625" customWidth="1"/>
    <col min="13" max="13" width="14.5703125" customWidth="1"/>
  </cols>
  <sheetData>
    <row r="2" spans="2:13">
      <c r="I2" s="294" t="s">
        <v>1041</v>
      </c>
      <c r="J2" s="294"/>
      <c r="K2" s="294"/>
    </row>
    <row r="3" spans="2:13" ht="21.75" customHeight="1">
      <c r="E3" t="s">
        <v>262</v>
      </c>
      <c r="F3" t="s">
        <v>1042</v>
      </c>
      <c r="G3" s="52" t="s">
        <v>1025</v>
      </c>
      <c r="H3" s="52"/>
      <c r="I3" s="6" t="s">
        <v>730</v>
      </c>
      <c r="J3" s="6" t="s">
        <v>1043</v>
      </c>
      <c r="K3" s="6" t="s">
        <v>1044</v>
      </c>
      <c r="L3" s="6" t="s">
        <v>1045</v>
      </c>
      <c r="M3" s="6" t="s">
        <v>1046</v>
      </c>
    </row>
    <row r="4" spans="2:13" ht="31.5">
      <c r="B4" s="78">
        <v>1</v>
      </c>
      <c r="C4" s="6" t="s">
        <v>242</v>
      </c>
      <c r="D4" s="134" t="s">
        <v>727</v>
      </c>
      <c r="E4" s="137" t="s">
        <v>728</v>
      </c>
      <c r="F4" s="138">
        <v>1</v>
      </c>
      <c r="G4" s="6">
        <f>F4*I4</f>
        <v>1000</v>
      </c>
      <c r="I4" s="6">
        <v>1000</v>
      </c>
      <c r="J4" s="6">
        <v>350</v>
      </c>
      <c r="K4" s="6">
        <v>10</v>
      </c>
      <c r="L4" s="6">
        <v>100</v>
      </c>
      <c r="M4" s="6" t="s">
        <v>1047</v>
      </c>
    </row>
    <row r="5" spans="2:13" ht="47.25">
      <c r="B5" s="78">
        <f t="shared" ref="B5:B12" si="0">B4+1</f>
        <v>2</v>
      </c>
      <c r="C5" s="6" t="s">
        <v>242</v>
      </c>
      <c r="D5" s="134" t="s">
        <v>733</v>
      </c>
      <c r="E5" s="137" t="s">
        <v>734</v>
      </c>
      <c r="F5" s="138">
        <v>5</v>
      </c>
      <c r="G5" s="6">
        <v>5</v>
      </c>
    </row>
    <row r="6" spans="2:13" ht="15.75">
      <c r="B6" s="78">
        <f t="shared" si="0"/>
        <v>3</v>
      </c>
      <c r="C6" s="6" t="s">
        <v>242</v>
      </c>
      <c r="D6" s="134" t="s">
        <v>279</v>
      </c>
      <c r="E6" s="137" t="s">
        <v>738</v>
      </c>
      <c r="F6" s="138">
        <v>15</v>
      </c>
      <c r="G6" s="6">
        <v>15</v>
      </c>
    </row>
    <row r="7" spans="2:13" ht="15.75">
      <c r="B7" s="78">
        <f t="shared" si="0"/>
        <v>4</v>
      </c>
      <c r="C7" s="6" t="s">
        <v>242</v>
      </c>
      <c r="D7" s="134" t="s">
        <v>742</v>
      </c>
      <c r="E7" s="138" t="s">
        <v>743</v>
      </c>
      <c r="F7" s="138">
        <v>5</v>
      </c>
      <c r="G7" s="6">
        <v>10</v>
      </c>
    </row>
    <row r="8" spans="2:13" ht="31.5">
      <c r="B8" s="78">
        <f t="shared" si="0"/>
        <v>5</v>
      </c>
      <c r="C8" s="6" t="s">
        <v>242</v>
      </c>
      <c r="D8" s="134" t="s">
        <v>746</v>
      </c>
      <c r="E8" s="138" t="s">
        <v>747</v>
      </c>
      <c r="F8" s="138">
        <v>5</v>
      </c>
      <c r="G8" s="6">
        <v>15</v>
      </c>
    </row>
    <row r="9" spans="2:13" ht="31.5">
      <c r="B9" s="78">
        <f t="shared" si="0"/>
        <v>6</v>
      </c>
      <c r="C9" s="6" t="s">
        <v>242</v>
      </c>
      <c r="D9" s="134" t="s">
        <v>750</v>
      </c>
      <c r="E9" s="138" t="s">
        <v>743</v>
      </c>
      <c r="F9" s="138">
        <v>5</v>
      </c>
      <c r="G9" s="6">
        <v>5</v>
      </c>
    </row>
    <row r="10" spans="2:13" ht="15.75">
      <c r="B10" s="78">
        <f t="shared" si="0"/>
        <v>7</v>
      </c>
      <c r="C10" s="6" t="s">
        <v>242</v>
      </c>
      <c r="D10" s="140" t="s">
        <v>754</v>
      </c>
      <c r="E10" s="138" t="s">
        <v>751</v>
      </c>
      <c r="F10" s="138">
        <v>10</v>
      </c>
      <c r="G10" s="6">
        <v>10</v>
      </c>
    </row>
    <row r="11" spans="2:13" ht="31.5">
      <c r="B11" s="78">
        <f t="shared" si="0"/>
        <v>8</v>
      </c>
      <c r="C11" s="6" t="s">
        <v>242</v>
      </c>
      <c r="D11" s="135" t="s">
        <v>759</v>
      </c>
      <c r="E11" s="138" t="s">
        <v>738</v>
      </c>
      <c r="F11" s="138">
        <v>20</v>
      </c>
      <c r="G11" s="6">
        <v>20</v>
      </c>
    </row>
    <row r="12" spans="2:13" ht="32.25" thickBot="1">
      <c r="B12" s="78">
        <f t="shared" si="0"/>
        <v>9</v>
      </c>
      <c r="C12" s="23" t="s">
        <v>242</v>
      </c>
      <c r="D12" s="181" t="s">
        <v>762</v>
      </c>
      <c r="E12" s="180" t="s">
        <v>738</v>
      </c>
      <c r="F12" s="180">
        <v>15</v>
      </c>
      <c r="G12" s="23">
        <f>15</f>
        <v>15</v>
      </c>
    </row>
    <row r="13" spans="2:13" ht="25.5" customHeight="1" thickBot="1">
      <c r="C13" s="460" t="s">
        <v>1048</v>
      </c>
      <c r="D13" s="461"/>
      <c r="E13" s="461"/>
      <c r="F13" s="462"/>
      <c r="G13" s="218">
        <f>SUM(G4:G12)/60</f>
        <v>18.25</v>
      </c>
    </row>
  </sheetData>
  <mergeCells count="2">
    <mergeCell ref="I2:K2"/>
    <mergeCell ref="C13:F13"/>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51FED-4299-42BB-86EE-BE116C47D575}">
  <dimension ref="A1:AQ10"/>
  <sheetViews>
    <sheetView zoomScale="70" zoomScaleNormal="70" workbookViewId="0">
      <selection activeCell="S25" sqref="S25"/>
    </sheetView>
  </sheetViews>
  <sheetFormatPr defaultRowHeight="15"/>
  <cols>
    <col min="1" max="1" width="5.7109375" style="77" customWidth="1"/>
    <col min="2" max="2" width="14.28515625" customWidth="1"/>
    <col min="3" max="3" width="23.42578125" customWidth="1"/>
    <col min="4" max="44" width="4.85546875" customWidth="1"/>
  </cols>
  <sheetData>
    <row r="1" spans="1:43" ht="15.75" thickBot="1">
      <c r="D1" s="464">
        <v>45962</v>
      </c>
      <c r="E1" s="291"/>
      <c r="F1" s="291"/>
      <c r="G1" s="465">
        <v>45992</v>
      </c>
      <c r="H1" s="461"/>
      <c r="I1" s="461"/>
      <c r="J1" s="462"/>
      <c r="K1" s="465">
        <v>46023</v>
      </c>
      <c r="L1" s="466"/>
      <c r="M1" s="466"/>
      <c r="N1" s="466"/>
      <c r="O1" s="467"/>
      <c r="P1" s="464">
        <v>46054</v>
      </c>
      <c r="Q1" s="291"/>
      <c r="R1" s="291"/>
      <c r="S1" s="292"/>
      <c r="T1" s="464">
        <v>46082</v>
      </c>
      <c r="U1" s="291"/>
      <c r="V1" s="291"/>
      <c r="W1" s="292"/>
      <c r="X1" s="463">
        <v>46113</v>
      </c>
      <c r="Y1" s="291"/>
      <c r="Z1" s="291"/>
      <c r="AA1" s="291"/>
      <c r="AB1" s="463">
        <v>46143</v>
      </c>
      <c r="AC1" s="291"/>
      <c r="AD1" s="291"/>
      <c r="AE1" s="291"/>
      <c r="AF1" s="463">
        <v>46174</v>
      </c>
      <c r="AG1" s="291"/>
      <c r="AH1" s="291"/>
      <c r="AI1" s="291"/>
      <c r="AJ1" s="463">
        <v>46204</v>
      </c>
      <c r="AK1" s="291"/>
      <c r="AL1" s="291"/>
      <c r="AM1" s="291"/>
      <c r="AN1" s="463">
        <v>46235</v>
      </c>
      <c r="AO1" s="291"/>
      <c r="AP1" s="291"/>
      <c r="AQ1" s="292"/>
    </row>
    <row r="2" spans="1:43">
      <c r="A2" s="227" t="s">
        <v>24</v>
      </c>
      <c r="B2" s="219" t="s">
        <v>1049</v>
      </c>
      <c r="C2" s="219" t="s">
        <v>1050</v>
      </c>
      <c r="D2" s="222" t="s">
        <v>1051</v>
      </c>
      <c r="E2" s="223" t="s">
        <v>1052</v>
      </c>
      <c r="F2" s="224" t="s">
        <v>1053</v>
      </c>
      <c r="G2" s="222" t="s">
        <v>1054</v>
      </c>
      <c r="H2" s="223" t="s">
        <v>1055</v>
      </c>
      <c r="I2" s="223" t="s">
        <v>1056</v>
      </c>
      <c r="J2" s="223" t="s">
        <v>1057</v>
      </c>
      <c r="K2" s="65" t="s">
        <v>1058</v>
      </c>
      <c r="L2" s="66" t="s">
        <v>1059</v>
      </c>
      <c r="M2" s="66" t="s">
        <v>1060</v>
      </c>
      <c r="N2" s="66" t="s">
        <v>1061</v>
      </c>
      <c r="O2" s="66" t="s">
        <v>1062</v>
      </c>
      <c r="P2" s="222" t="s">
        <v>1063</v>
      </c>
      <c r="Q2" s="223" t="s">
        <v>1064</v>
      </c>
      <c r="R2" s="223" t="s">
        <v>1065</v>
      </c>
      <c r="S2" s="224" t="s">
        <v>1066</v>
      </c>
      <c r="T2" s="222" t="s">
        <v>1067</v>
      </c>
      <c r="U2" s="223" t="s">
        <v>1068</v>
      </c>
      <c r="V2" s="223" t="s">
        <v>1069</v>
      </c>
      <c r="W2" s="224" t="s">
        <v>1070</v>
      </c>
      <c r="X2" s="222" t="s">
        <v>1071</v>
      </c>
      <c r="Y2" s="223" t="s">
        <v>1072</v>
      </c>
      <c r="Z2" s="223" t="s">
        <v>1073</v>
      </c>
      <c r="AA2" s="224" t="s">
        <v>1074</v>
      </c>
      <c r="AB2" s="222" t="s">
        <v>1075</v>
      </c>
      <c r="AC2" s="223" t="s">
        <v>1076</v>
      </c>
      <c r="AD2" s="223" t="s">
        <v>1077</v>
      </c>
      <c r="AE2" s="224" t="s">
        <v>1078</v>
      </c>
      <c r="AF2" s="222" t="s">
        <v>1079</v>
      </c>
      <c r="AG2" s="223" t="s">
        <v>1080</v>
      </c>
      <c r="AH2" s="223" t="s">
        <v>1081</v>
      </c>
      <c r="AI2" s="224" t="s">
        <v>1082</v>
      </c>
      <c r="AJ2" s="222" t="s">
        <v>1083</v>
      </c>
      <c r="AK2" s="223" t="s">
        <v>1084</v>
      </c>
      <c r="AL2" s="223" t="s">
        <v>1085</v>
      </c>
      <c r="AM2" s="224" t="s">
        <v>1086</v>
      </c>
      <c r="AN2" s="223" t="s">
        <v>1087</v>
      </c>
      <c r="AO2" s="223" t="s">
        <v>1088</v>
      </c>
      <c r="AP2" s="223" t="s">
        <v>1089</v>
      </c>
      <c r="AQ2" s="224" t="s">
        <v>1090</v>
      </c>
    </row>
    <row r="3" spans="1:43" ht="20.100000000000001" customHeight="1">
      <c r="A3" s="228">
        <v>1</v>
      </c>
      <c r="B3" s="220" t="s">
        <v>1091</v>
      </c>
      <c r="C3" s="220" t="s">
        <v>1092</v>
      </c>
      <c r="D3" s="68"/>
      <c r="F3" s="69"/>
      <c r="G3" s="68"/>
      <c r="K3" s="226"/>
      <c r="L3" s="225"/>
      <c r="M3" s="225"/>
      <c r="N3" s="225"/>
      <c r="O3" s="225"/>
      <c r="P3" s="68"/>
      <c r="S3" s="69"/>
      <c r="T3" s="68"/>
      <c r="W3" s="69"/>
      <c r="X3" s="68"/>
      <c r="AA3" s="69"/>
      <c r="AB3" s="68"/>
      <c r="AE3" s="69"/>
      <c r="AF3" s="68"/>
      <c r="AI3" s="69"/>
      <c r="AJ3" s="68"/>
      <c r="AM3" s="69"/>
      <c r="AQ3" s="69"/>
    </row>
    <row r="4" spans="1:43" ht="20.100000000000001" customHeight="1">
      <c r="A4" s="228">
        <f>A3+1</f>
        <v>2</v>
      </c>
      <c r="B4" s="220" t="s">
        <v>1093</v>
      </c>
      <c r="C4" s="220"/>
      <c r="D4" s="68"/>
      <c r="F4" s="69"/>
      <c r="G4" s="68"/>
      <c r="K4" s="68"/>
      <c r="P4" s="68"/>
      <c r="S4" s="69"/>
      <c r="T4" s="68"/>
      <c r="W4" s="69"/>
      <c r="X4" s="68"/>
      <c r="AA4" s="69"/>
      <c r="AB4" s="68"/>
      <c r="AE4" s="69"/>
      <c r="AF4" s="68"/>
      <c r="AI4" s="69"/>
      <c r="AJ4" s="68"/>
      <c r="AM4" s="69"/>
      <c r="AQ4" s="69"/>
    </row>
    <row r="5" spans="1:43" ht="20.100000000000001" customHeight="1">
      <c r="A5" s="228">
        <f t="shared" ref="A5:A10" si="0">A4+1</f>
        <v>3</v>
      </c>
      <c r="B5" s="220" t="s">
        <v>1094</v>
      </c>
      <c r="C5" s="220" t="s">
        <v>1095</v>
      </c>
      <c r="D5" s="68"/>
      <c r="F5" s="69"/>
      <c r="G5" s="68"/>
      <c r="K5" s="68"/>
      <c r="P5" s="68"/>
      <c r="S5" s="69"/>
      <c r="T5" s="68"/>
      <c r="W5" s="69"/>
      <c r="X5" s="68"/>
      <c r="AA5" s="69"/>
      <c r="AB5" s="68"/>
      <c r="AE5" s="69"/>
      <c r="AF5" s="68"/>
      <c r="AI5" s="69"/>
      <c r="AJ5" s="68"/>
      <c r="AM5" s="69"/>
      <c r="AQ5" s="69"/>
    </row>
    <row r="6" spans="1:43" ht="20.100000000000001" customHeight="1">
      <c r="A6" s="228">
        <f t="shared" si="0"/>
        <v>4</v>
      </c>
      <c r="B6" s="220" t="s">
        <v>162</v>
      </c>
      <c r="C6" s="220" t="s">
        <v>1096</v>
      </c>
      <c r="D6" s="68"/>
      <c r="F6" s="69"/>
      <c r="G6" s="68"/>
      <c r="K6" s="68"/>
      <c r="P6" s="68"/>
      <c r="S6" s="69"/>
      <c r="T6" s="68"/>
      <c r="W6" s="69"/>
      <c r="X6" s="68"/>
      <c r="AA6" s="69"/>
      <c r="AB6" s="68"/>
      <c r="AE6" s="69"/>
      <c r="AF6" s="68"/>
      <c r="AI6" s="69"/>
      <c r="AJ6" s="68"/>
      <c r="AM6" s="69"/>
      <c r="AQ6" s="69"/>
    </row>
    <row r="7" spans="1:43" ht="20.100000000000001" customHeight="1">
      <c r="A7" s="228">
        <f t="shared" si="0"/>
        <v>5</v>
      </c>
      <c r="B7" s="220" t="s">
        <v>1097</v>
      </c>
      <c r="C7" s="220"/>
      <c r="D7" s="68"/>
      <c r="F7" s="69"/>
      <c r="G7" s="68"/>
      <c r="K7" s="68"/>
      <c r="P7" s="68"/>
      <c r="S7" s="69"/>
      <c r="T7" s="68"/>
      <c r="W7" s="69"/>
      <c r="X7" s="68"/>
      <c r="AA7" s="69"/>
      <c r="AB7" s="68"/>
      <c r="AE7" s="69"/>
      <c r="AF7" s="68"/>
      <c r="AI7" s="69"/>
      <c r="AJ7" s="68"/>
      <c r="AM7" s="69"/>
      <c r="AQ7" s="69"/>
    </row>
    <row r="8" spans="1:43" ht="20.100000000000001" customHeight="1">
      <c r="A8" s="228">
        <f t="shared" si="0"/>
        <v>6</v>
      </c>
      <c r="B8" s="220" t="s">
        <v>1098</v>
      </c>
      <c r="C8" s="220"/>
      <c r="D8" s="68"/>
      <c r="F8" s="69"/>
      <c r="G8" s="68"/>
      <c r="K8" s="68"/>
      <c r="P8" s="68"/>
      <c r="S8" s="69"/>
      <c r="T8" s="68"/>
      <c r="W8" s="69"/>
      <c r="X8" s="68"/>
      <c r="AA8" s="69"/>
      <c r="AB8" s="68"/>
      <c r="AE8" s="69"/>
      <c r="AF8" s="68"/>
      <c r="AI8" s="69"/>
      <c r="AJ8" s="68"/>
      <c r="AM8" s="69"/>
      <c r="AQ8" s="69"/>
    </row>
    <row r="9" spans="1:43" ht="20.100000000000001" customHeight="1">
      <c r="A9" s="228">
        <f t="shared" si="0"/>
        <v>7</v>
      </c>
      <c r="B9" s="220" t="s">
        <v>1099</v>
      </c>
      <c r="C9" s="220"/>
      <c r="D9" s="68"/>
      <c r="F9" s="69"/>
      <c r="G9" s="68"/>
      <c r="K9" s="68"/>
      <c r="P9" s="68"/>
      <c r="S9" s="69"/>
      <c r="T9" s="68"/>
      <c r="W9" s="69"/>
      <c r="X9" s="68"/>
      <c r="AA9" s="69"/>
      <c r="AB9" s="68"/>
      <c r="AE9" s="69"/>
      <c r="AF9" s="68"/>
      <c r="AI9" s="69"/>
      <c r="AJ9" s="68"/>
      <c r="AM9" s="69"/>
      <c r="AQ9" s="69"/>
    </row>
    <row r="10" spans="1:43" ht="20.100000000000001" customHeight="1" thickBot="1">
      <c r="A10" s="228">
        <f t="shared" si="0"/>
        <v>8</v>
      </c>
      <c r="B10" s="221" t="s">
        <v>1100</v>
      </c>
      <c r="C10" s="221"/>
      <c r="D10" s="70"/>
      <c r="E10" s="71"/>
      <c r="F10" s="72"/>
      <c r="G10" s="70"/>
      <c r="H10" s="71"/>
      <c r="I10" s="71"/>
      <c r="J10" s="71"/>
      <c r="K10" s="70"/>
      <c r="L10" s="71"/>
      <c r="M10" s="71"/>
      <c r="N10" s="71"/>
      <c r="O10" s="71"/>
      <c r="P10" s="70"/>
      <c r="Q10" s="71"/>
      <c r="R10" s="71"/>
      <c r="S10" s="72"/>
      <c r="T10" s="70"/>
      <c r="U10" s="71"/>
      <c r="V10" s="71"/>
      <c r="W10" s="72"/>
      <c r="X10" s="70"/>
      <c r="Y10" s="71"/>
      <c r="Z10" s="71"/>
      <c r="AA10" s="72"/>
      <c r="AB10" s="70"/>
      <c r="AC10" s="71"/>
      <c r="AD10" s="71"/>
      <c r="AE10" s="72"/>
      <c r="AF10" s="70"/>
      <c r="AG10" s="71"/>
      <c r="AH10" s="71"/>
      <c r="AI10" s="72"/>
      <c r="AJ10" s="70"/>
      <c r="AK10" s="71"/>
      <c r="AL10" s="71"/>
      <c r="AM10" s="72"/>
      <c r="AN10" s="71"/>
      <c r="AO10" s="71"/>
      <c r="AP10" s="71"/>
      <c r="AQ10" s="72"/>
    </row>
  </sheetData>
  <mergeCells count="10">
    <mergeCell ref="T1:W1"/>
    <mergeCell ref="D1:F1"/>
    <mergeCell ref="G1:J1"/>
    <mergeCell ref="K1:O1"/>
    <mergeCell ref="P1:S1"/>
    <mergeCell ref="X1:AA1"/>
    <mergeCell ref="AB1:AE1"/>
    <mergeCell ref="AF1:AI1"/>
    <mergeCell ref="AJ1:AM1"/>
    <mergeCell ref="AN1:AQ1"/>
  </mergeCells>
  <phoneticPr fontId="3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57956-4AAF-4C97-977B-88D927F16293}">
  <dimension ref="A1:AA213"/>
  <sheetViews>
    <sheetView topLeftCell="A28" zoomScale="85" zoomScaleNormal="85" workbookViewId="0">
      <selection activeCell="A212" sqref="A212:A213"/>
    </sheetView>
  </sheetViews>
  <sheetFormatPr defaultRowHeight="15"/>
  <cols>
    <col min="6" max="6" width="11" customWidth="1"/>
    <col min="8" max="8" width="9.140625" bestFit="1" customWidth="1"/>
  </cols>
  <sheetData>
    <row r="1" spans="1:1">
      <c r="A1" s="264"/>
    </row>
    <row r="2" spans="1:1">
      <c r="A2" s="264"/>
    </row>
    <row r="3" spans="1:1">
      <c r="A3" s="264"/>
    </row>
    <row r="4" spans="1:1">
      <c r="A4" s="264"/>
    </row>
    <row r="5" spans="1:1">
      <c r="A5" s="264"/>
    </row>
    <row r="6" spans="1:1">
      <c r="A6" s="264"/>
    </row>
    <row r="7" spans="1:1">
      <c r="A7" s="264"/>
    </row>
    <row r="8" spans="1:1">
      <c r="A8" s="264"/>
    </row>
    <row r="9" spans="1:1">
      <c r="A9" s="264"/>
    </row>
    <row r="10" spans="1:1">
      <c r="A10" s="264"/>
    </row>
    <row r="11" spans="1:1">
      <c r="A11" s="264"/>
    </row>
    <row r="12" spans="1:1">
      <c r="A12" s="264"/>
    </row>
    <row r="13" spans="1:1">
      <c r="A13" s="264"/>
    </row>
    <row r="14" spans="1:1">
      <c r="A14" s="264"/>
    </row>
    <row r="15" spans="1:1">
      <c r="A15" s="264"/>
    </row>
    <row r="16" spans="1:1">
      <c r="A16" s="264"/>
    </row>
    <row r="17" spans="1:18">
      <c r="A17" s="264"/>
    </row>
    <row r="18" spans="1:18">
      <c r="A18" s="264"/>
    </row>
    <row r="19" spans="1:18">
      <c r="A19" s="264"/>
    </row>
    <row r="20" spans="1:18">
      <c r="A20" s="264"/>
      <c r="C20" t="s">
        <v>1101</v>
      </c>
    </row>
    <row r="21" spans="1:18">
      <c r="A21" s="264"/>
    </row>
    <row r="22" spans="1:18">
      <c r="A22" s="264"/>
      <c r="C22" t="s">
        <v>1102</v>
      </c>
    </row>
    <row r="23" spans="1:18">
      <c r="A23" s="264"/>
    </row>
    <row r="24" spans="1:18">
      <c r="A24" s="264"/>
    </row>
    <row r="25" spans="1:18">
      <c r="A25" s="264"/>
    </row>
    <row r="26" spans="1:18">
      <c r="A26" s="264"/>
    </row>
    <row r="27" spans="1:18">
      <c r="A27" s="264"/>
    </row>
    <row r="28" spans="1:18">
      <c r="A28" s="264"/>
    </row>
    <row r="29" spans="1:18">
      <c r="A29" s="264"/>
    </row>
    <row r="30" spans="1:18">
      <c r="A30" s="264"/>
    </row>
    <row r="31" spans="1:18">
      <c r="A31" s="264"/>
    </row>
    <row r="32" spans="1:18">
      <c r="A32" s="264"/>
      <c r="R32" s="100" t="s">
        <v>1103</v>
      </c>
    </row>
    <row r="33" spans="1:19">
      <c r="A33" s="264"/>
    </row>
    <row r="34" spans="1:19">
      <c r="A34" s="264"/>
    </row>
    <row r="35" spans="1:19">
      <c r="A35" s="264"/>
      <c r="S35" t="s">
        <v>1104</v>
      </c>
    </row>
    <row r="36" spans="1:19">
      <c r="A36" s="264"/>
    </row>
    <row r="37" spans="1:19">
      <c r="A37" s="264"/>
    </row>
    <row r="38" spans="1:19">
      <c r="A38" s="264"/>
    </row>
    <row r="39" spans="1:19">
      <c r="A39" s="264"/>
    </row>
    <row r="40" spans="1:19">
      <c r="A40" s="264"/>
    </row>
    <row r="41" spans="1:19">
      <c r="A41" s="264"/>
    </row>
    <row r="42" spans="1:19">
      <c r="A42" s="264"/>
    </row>
    <row r="43" spans="1:19">
      <c r="A43" s="264"/>
    </row>
    <row r="44" spans="1:19">
      <c r="A44" s="264"/>
    </row>
    <row r="45" spans="1:19">
      <c r="A45" s="264"/>
    </row>
    <row r="46" spans="1:19">
      <c r="A46" s="264"/>
      <c r="C46" t="s">
        <v>1105</v>
      </c>
    </row>
    <row r="47" spans="1:19">
      <c r="A47" s="264"/>
    </row>
    <row r="48" spans="1:19">
      <c r="A48" s="264"/>
    </row>
    <row r="49" spans="1:23">
      <c r="A49" s="264"/>
    </row>
    <row r="50" spans="1:23">
      <c r="A50" s="264"/>
    </row>
    <row r="51" spans="1:23">
      <c r="A51" s="264"/>
    </row>
    <row r="52" spans="1:23">
      <c r="A52" s="264"/>
    </row>
    <row r="53" spans="1:23" ht="21" customHeight="1">
      <c r="A53" s="264"/>
      <c r="D53" s="294"/>
      <c r="E53" s="294"/>
      <c r="F53" s="294"/>
      <c r="G53" s="294"/>
      <c r="H53" s="483"/>
      <c r="I53" s="480" t="s">
        <v>1106</v>
      </c>
      <c r="J53" s="481"/>
      <c r="K53" s="481"/>
      <c r="L53" s="481"/>
      <c r="M53" s="482"/>
      <c r="N53" s="484"/>
      <c r="O53" s="485"/>
      <c r="P53" s="485"/>
      <c r="Q53" s="485"/>
      <c r="R53" s="370"/>
      <c r="S53" s="484"/>
      <c r="T53" s="485"/>
      <c r="U53" s="485"/>
      <c r="V53" s="485"/>
      <c r="W53" s="370"/>
    </row>
    <row r="54" spans="1:23" ht="32.25" customHeight="1" thickBot="1">
      <c r="A54" s="264"/>
      <c r="D54" s="294"/>
      <c r="E54" s="294"/>
      <c r="F54" s="294"/>
      <c r="G54" s="294"/>
      <c r="H54" s="483"/>
      <c r="I54" s="477">
        <v>0.25</v>
      </c>
      <c r="J54" s="478"/>
      <c r="K54" s="478"/>
      <c r="L54" s="478"/>
      <c r="M54" s="479"/>
      <c r="N54" s="486"/>
      <c r="O54" s="487"/>
      <c r="P54" s="487"/>
      <c r="Q54" s="487"/>
      <c r="R54" s="488"/>
      <c r="S54" s="486"/>
      <c r="T54" s="487"/>
      <c r="U54" s="487"/>
      <c r="V54" s="487"/>
      <c r="W54" s="488"/>
    </row>
    <row r="55" spans="1:23" ht="21.75" customHeight="1">
      <c r="A55" s="264"/>
      <c r="D55" s="489" t="s">
        <v>1107</v>
      </c>
      <c r="E55" s="490"/>
      <c r="F55" s="490"/>
      <c r="G55" s="490"/>
      <c r="H55" s="491"/>
      <c r="I55" s="239"/>
      <c r="J55" s="240"/>
      <c r="K55" s="240"/>
      <c r="L55" s="240"/>
      <c r="M55" s="241"/>
      <c r="N55" s="239"/>
      <c r="O55" s="240"/>
      <c r="P55" s="240"/>
      <c r="Q55" s="240"/>
      <c r="R55" s="241"/>
      <c r="S55" s="239"/>
      <c r="T55" s="240"/>
      <c r="U55" s="240"/>
      <c r="V55" s="240"/>
      <c r="W55" s="242"/>
    </row>
    <row r="56" spans="1:23" ht="42.75" customHeight="1">
      <c r="A56" s="264"/>
      <c r="D56" s="492"/>
      <c r="E56" s="493"/>
      <c r="F56" s="493"/>
      <c r="G56" s="493"/>
      <c r="H56" s="494"/>
      <c r="I56" s="229"/>
      <c r="J56" s="238"/>
      <c r="K56" s="238"/>
      <c r="L56" s="238"/>
      <c r="M56" s="230"/>
      <c r="N56" s="229"/>
      <c r="O56" s="238"/>
      <c r="P56" s="238"/>
      <c r="Q56" s="238"/>
      <c r="R56" s="230"/>
      <c r="S56" s="229"/>
      <c r="T56" s="238"/>
      <c r="U56" s="238"/>
      <c r="V56" s="238"/>
      <c r="W56" s="243"/>
    </row>
    <row r="57" spans="1:23" ht="24" customHeight="1">
      <c r="A57" s="264"/>
      <c r="D57" s="244" t="s">
        <v>1108</v>
      </c>
      <c r="E57" s="234"/>
      <c r="F57" s="235"/>
      <c r="G57" s="245"/>
      <c r="H57" s="233"/>
      <c r="I57" s="229"/>
      <c r="J57" s="238"/>
      <c r="K57" s="238"/>
      <c r="L57" s="238"/>
      <c r="M57" s="230"/>
      <c r="N57" s="229"/>
      <c r="O57" s="238"/>
      <c r="P57" s="238"/>
      <c r="Q57" s="238"/>
      <c r="R57" s="230"/>
      <c r="S57" s="229"/>
      <c r="T57" s="238"/>
      <c r="U57" s="238"/>
      <c r="V57" s="238"/>
      <c r="W57" s="243"/>
    </row>
    <row r="58" spans="1:23" ht="21" customHeight="1">
      <c r="A58" s="264"/>
      <c r="D58" s="246" t="s">
        <v>1109</v>
      </c>
      <c r="E58" s="238"/>
      <c r="F58" s="230"/>
      <c r="G58" s="238"/>
      <c r="H58" s="230"/>
      <c r="I58" s="229"/>
      <c r="J58" s="238"/>
      <c r="K58" s="238"/>
      <c r="L58" s="238"/>
      <c r="M58" s="230"/>
      <c r="N58" s="229"/>
      <c r="O58" s="238"/>
      <c r="P58" s="238"/>
      <c r="Q58" s="238"/>
      <c r="R58" s="230"/>
      <c r="S58" s="229"/>
      <c r="T58" s="238"/>
      <c r="U58" s="238"/>
      <c r="V58" s="238"/>
      <c r="W58" s="243"/>
    </row>
    <row r="59" spans="1:23">
      <c r="A59" s="264"/>
      <c r="D59" s="246"/>
      <c r="E59" s="238"/>
      <c r="F59" s="230"/>
      <c r="G59" s="238"/>
      <c r="H59" s="230"/>
      <c r="I59" s="229"/>
      <c r="J59" s="238"/>
      <c r="K59" s="238"/>
      <c r="L59" s="238"/>
      <c r="M59" s="230"/>
      <c r="N59" s="229"/>
      <c r="O59" s="238"/>
      <c r="P59" s="238"/>
      <c r="Q59" s="238"/>
      <c r="R59" s="230"/>
      <c r="S59" s="229"/>
      <c r="T59" s="238"/>
      <c r="U59" s="238"/>
      <c r="V59" s="238"/>
      <c r="W59" s="243"/>
    </row>
    <row r="60" spans="1:23">
      <c r="A60" s="264"/>
      <c r="D60" s="246" t="s">
        <v>1110</v>
      </c>
      <c r="E60" s="238"/>
      <c r="F60" s="230"/>
      <c r="G60" s="238"/>
      <c r="H60" s="230"/>
      <c r="I60" s="229"/>
      <c r="J60" s="238"/>
      <c r="K60" s="238"/>
      <c r="L60" s="238"/>
      <c r="M60" s="230"/>
      <c r="N60" s="229"/>
      <c r="O60" s="238"/>
      <c r="P60" s="238"/>
      <c r="Q60" s="238"/>
      <c r="R60" s="230"/>
      <c r="S60" s="229"/>
      <c r="T60" s="238"/>
      <c r="U60" s="238"/>
      <c r="V60" s="238"/>
      <c r="W60" s="243"/>
    </row>
    <row r="61" spans="1:23">
      <c r="A61" s="264"/>
      <c r="D61" s="246" t="s">
        <v>1111</v>
      </c>
      <c r="E61" s="238"/>
      <c r="F61" s="230"/>
      <c r="G61" s="238"/>
      <c r="H61" s="230"/>
      <c r="I61" s="229"/>
      <c r="J61" s="238"/>
      <c r="K61" s="238"/>
      <c r="L61" s="238"/>
      <c r="M61" s="230"/>
      <c r="N61" s="229"/>
      <c r="O61" s="238"/>
      <c r="P61" s="238"/>
      <c r="Q61" s="238"/>
      <c r="R61" s="230"/>
      <c r="S61" s="229"/>
      <c r="T61" s="238"/>
      <c r="U61" s="238"/>
      <c r="V61" s="238"/>
      <c r="W61" s="243"/>
    </row>
    <row r="62" spans="1:23">
      <c r="A62" s="264"/>
      <c r="D62" s="247"/>
      <c r="E62" s="231"/>
      <c r="F62" s="232"/>
      <c r="G62" s="238"/>
      <c r="H62" s="230"/>
      <c r="I62" s="229"/>
      <c r="J62" s="238"/>
      <c r="K62" s="238"/>
      <c r="L62" s="238"/>
      <c r="M62" s="230"/>
      <c r="N62" s="229"/>
      <c r="O62" s="238"/>
      <c r="P62" s="238"/>
      <c r="Q62" s="238"/>
      <c r="R62" s="230"/>
      <c r="S62" s="229"/>
      <c r="T62" s="238"/>
      <c r="U62" s="238"/>
      <c r="V62" s="238"/>
      <c r="W62" s="243"/>
    </row>
    <row r="63" spans="1:23">
      <c r="A63" s="264"/>
      <c r="D63" s="468" t="s">
        <v>1112</v>
      </c>
      <c r="E63" s="469"/>
      <c r="F63" s="469"/>
      <c r="G63" s="469"/>
      <c r="H63" s="470"/>
      <c r="I63" s="229"/>
      <c r="J63" s="238"/>
      <c r="K63" s="238"/>
      <c r="L63" s="238"/>
      <c r="M63" s="230"/>
      <c r="N63" s="229"/>
      <c r="O63" s="238"/>
      <c r="P63" s="238"/>
      <c r="Q63" s="238"/>
      <c r="R63" s="230"/>
      <c r="S63" s="229"/>
      <c r="T63" s="238"/>
      <c r="U63" s="238"/>
      <c r="V63" s="238"/>
      <c r="W63" s="243"/>
    </row>
    <row r="64" spans="1:23">
      <c r="A64" s="264"/>
      <c r="D64" s="471"/>
      <c r="E64" s="472"/>
      <c r="F64" s="472"/>
      <c r="G64" s="472"/>
      <c r="H64" s="473"/>
      <c r="I64" s="229"/>
      <c r="J64" s="238"/>
      <c r="K64" s="238"/>
      <c r="L64" s="238"/>
      <c r="M64" s="230"/>
      <c r="N64" s="229"/>
      <c r="O64" s="238"/>
      <c r="P64" s="238"/>
      <c r="Q64" s="238"/>
      <c r="R64" s="230"/>
      <c r="S64" s="229"/>
      <c r="T64" s="238"/>
      <c r="U64" s="238"/>
      <c r="V64" s="238"/>
      <c r="W64" s="243"/>
    </row>
    <row r="65" spans="1:23" ht="15.75" thickBot="1">
      <c r="A65" s="264"/>
      <c r="D65" s="474"/>
      <c r="E65" s="475"/>
      <c r="F65" s="475"/>
      <c r="G65" s="475"/>
      <c r="H65" s="476"/>
      <c r="I65" s="248"/>
      <c r="J65" s="249"/>
      <c r="K65" s="249"/>
      <c r="L65" s="249"/>
      <c r="M65" s="250"/>
      <c r="N65" s="248"/>
      <c r="O65" s="249"/>
      <c r="P65" s="249"/>
      <c r="Q65" s="249"/>
      <c r="R65" s="250"/>
      <c r="S65" s="248"/>
      <c r="T65" s="249"/>
      <c r="U65" s="249"/>
      <c r="V65" s="249"/>
      <c r="W65" s="251"/>
    </row>
    <row r="66" spans="1:23" ht="21.75" customHeight="1">
      <c r="A66" s="264"/>
      <c r="D66" s="489" t="s">
        <v>1113</v>
      </c>
      <c r="E66" s="490"/>
      <c r="F66" s="490"/>
      <c r="G66" s="490"/>
      <c r="H66" s="491"/>
      <c r="I66" s="239"/>
      <c r="J66" s="240"/>
      <c r="K66" s="240"/>
      <c r="L66" s="240"/>
      <c r="M66" s="241"/>
      <c r="N66" s="239"/>
      <c r="O66" s="240"/>
      <c r="P66" s="240"/>
      <c r="Q66" s="240"/>
      <c r="R66" s="241"/>
      <c r="S66" s="239"/>
      <c r="T66" s="240"/>
      <c r="U66" s="240"/>
      <c r="V66" s="240"/>
      <c r="W66" s="242"/>
    </row>
    <row r="67" spans="1:23" ht="42.75" customHeight="1">
      <c r="A67" s="264"/>
      <c r="D67" s="492"/>
      <c r="E67" s="493"/>
      <c r="F67" s="493"/>
      <c r="G67" s="493"/>
      <c r="H67" s="494"/>
      <c r="I67" s="229"/>
      <c r="J67" s="238"/>
      <c r="K67" s="238"/>
      <c r="L67" s="238"/>
      <c r="M67" s="230"/>
      <c r="N67" s="229"/>
      <c r="O67" s="238"/>
      <c r="P67" s="238"/>
      <c r="Q67" s="238"/>
      <c r="R67" s="230"/>
      <c r="S67" s="229"/>
      <c r="T67" s="238"/>
      <c r="U67" s="238"/>
      <c r="V67" s="238"/>
      <c r="W67" s="243"/>
    </row>
    <row r="68" spans="1:23" ht="24" customHeight="1">
      <c r="A68" s="264"/>
      <c r="D68" s="244" t="s">
        <v>1108</v>
      </c>
      <c r="E68" s="234"/>
      <c r="F68" s="235"/>
      <c r="G68" s="245"/>
      <c r="H68" s="233"/>
      <c r="I68" s="229"/>
      <c r="J68" s="238"/>
      <c r="K68" s="238"/>
      <c r="L68" s="238"/>
      <c r="M68" s="230"/>
      <c r="N68" s="229"/>
      <c r="O68" s="238"/>
      <c r="P68" s="238"/>
      <c r="Q68" s="238"/>
      <c r="R68" s="230"/>
      <c r="S68" s="229"/>
      <c r="T68" s="238"/>
      <c r="U68" s="238"/>
      <c r="V68" s="238"/>
      <c r="W68" s="243"/>
    </row>
    <row r="69" spans="1:23" ht="21" customHeight="1">
      <c r="A69" s="264"/>
      <c r="D69" s="246" t="s">
        <v>1109</v>
      </c>
      <c r="E69" s="238"/>
      <c r="F69" s="230"/>
      <c r="G69" s="238"/>
      <c r="H69" s="230"/>
      <c r="I69" s="229"/>
      <c r="J69" s="238"/>
      <c r="K69" s="238"/>
      <c r="L69" s="238"/>
      <c r="M69" s="230"/>
      <c r="N69" s="229"/>
      <c r="O69" s="238"/>
      <c r="P69" s="238"/>
      <c r="Q69" s="238"/>
      <c r="R69" s="230"/>
      <c r="S69" s="229"/>
      <c r="T69" s="238"/>
      <c r="U69" s="238"/>
      <c r="V69" s="238"/>
      <c r="W69" s="243"/>
    </row>
    <row r="70" spans="1:23">
      <c r="A70" s="264"/>
      <c r="D70" s="246"/>
      <c r="E70" s="238"/>
      <c r="F70" s="230"/>
      <c r="G70" s="238"/>
      <c r="H70" s="230"/>
      <c r="I70" s="229"/>
      <c r="J70" s="238"/>
      <c r="K70" s="238"/>
      <c r="L70" s="238"/>
      <c r="M70" s="230"/>
      <c r="N70" s="229"/>
      <c r="O70" s="238"/>
      <c r="P70" s="238"/>
      <c r="Q70" s="238"/>
      <c r="R70" s="230"/>
      <c r="S70" s="229"/>
      <c r="T70" s="238"/>
      <c r="U70" s="238"/>
      <c r="V70" s="238"/>
      <c r="W70" s="243"/>
    </row>
    <row r="71" spans="1:23">
      <c r="A71" s="264"/>
      <c r="D71" s="246" t="s">
        <v>1110</v>
      </c>
      <c r="E71" s="238"/>
      <c r="F71" s="230"/>
      <c r="G71" s="238"/>
      <c r="H71" s="230"/>
      <c r="I71" s="229"/>
      <c r="J71" s="238"/>
      <c r="K71" s="238"/>
      <c r="L71" s="238"/>
      <c r="M71" s="230"/>
      <c r="N71" s="229"/>
      <c r="O71" s="238"/>
      <c r="P71" s="238"/>
      <c r="Q71" s="238"/>
      <c r="R71" s="230"/>
      <c r="S71" s="229"/>
      <c r="T71" s="238"/>
      <c r="U71" s="238"/>
      <c r="V71" s="238"/>
      <c r="W71" s="243"/>
    </row>
    <row r="72" spans="1:23">
      <c r="A72" s="264"/>
      <c r="D72" s="246" t="s">
        <v>1111</v>
      </c>
      <c r="E72" s="238"/>
      <c r="F72" s="230"/>
      <c r="G72" s="238"/>
      <c r="H72" s="230"/>
      <c r="I72" s="229"/>
      <c r="J72" s="238"/>
      <c r="K72" s="238"/>
      <c r="L72" s="238"/>
      <c r="M72" s="230"/>
      <c r="N72" s="229"/>
      <c r="O72" s="238"/>
      <c r="P72" s="238"/>
      <c r="Q72" s="238"/>
      <c r="R72" s="230"/>
      <c r="S72" s="229"/>
      <c r="T72" s="238"/>
      <c r="U72" s="238"/>
      <c r="V72" s="238"/>
      <c r="W72" s="243"/>
    </row>
    <row r="73" spans="1:23">
      <c r="A73" s="264"/>
      <c r="D73" s="247"/>
      <c r="E73" s="231"/>
      <c r="F73" s="232"/>
      <c r="G73" s="238"/>
      <c r="H73" s="230"/>
      <c r="I73" s="229"/>
      <c r="J73" s="238"/>
      <c r="K73" s="238"/>
      <c r="L73" s="238"/>
      <c r="M73" s="230"/>
      <c r="N73" s="229"/>
      <c r="O73" s="238"/>
      <c r="P73" s="238"/>
      <c r="Q73" s="238"/>
      <c r="R73" s="230"/>
      <c r="S73" s="229"/>
      <c r="T73" s="238"/>
      <c r="U73" s="238"/>
      <c r="V73" s="238"/>
      <c r="W73" s="243"/>
    </row>
    <row r="74" spans="1:23">
      <c r="A74" s="264"/>
      <c r="D74" s="468" t="s">
        <v>1112</v>
      </c>
      <c r="E74" s="469"/>
      <c r="F74" s="469"/>
      <c r="G74" s="469"/>
      <c r="H74" s="470"/>
      <c r="I74" s="229"/>
      <c r="J74" s="238"/>
      <c r="K74" s="238"/>
      <c r="L74" s="238"/>
      <c r="M74" s="230"/>
      <c r="N74" s="229"/>
      <c r="O74" s="238"/>
      <c r="P74" s="238"/>
      <c r="Q74" s="238"/>
      <c r="R74" s="230"/>
      <c r="S74" s="229"/>
      <c r="T74" s="238"/>
      <c r="U74" s="238"/>
      <c r="V74" s="238"/>
      <c r="W74" s="243"/>
    </row>
    <row r="75" spans="1:23">
      <c r="A75" s="264"/>
      <c r="D75" s="471"/>
      <c r="E75" s="472"/>
      <c r="F75" s="472"/>
      <c r="G75" s="472"/>
      <c r="H75" s="473"/>
      <c r="I75" s="229"/>
      <c r="J75" s="238"/>
      <c r="K75" s="238"/>
      <c r="L75" s="238"/>
      <c r="M75" s="230"/>
      <c r="N75" s="229"/>
      <c r="O75" s="238"/>
      <c r="P75" s="238"/>
      <c r="Q75" s="238"/>
      <c r="R75" s="230"/>
      <c r="S75" s="229"/>
      <c r="T75" s="238"/>
      <c r="U75" s="238"/>
      <c r="V75" s="238"/>
      <c r="W75" s="243"/>
    </row>
    <row r="76" spans="1:23" ht="15.75" thickBot="1">
      <c r="A76" s="264"/>
      <c r="D76" s="474"/>
      <c r="E76" s="475"/>
      <c r="F76" s="475"/>
      <c r="G76" s="475"/>
      <c r="H76" s="476"/>
      <c r="I76" s="248"/>
      <c r="J76" s="249"/>
      <c r="K76" s="249"/>
      <c r="L76" s="249"/>
      <c r="M76" s="250"/>
      <c r="N76" s="248"/>
      <c r="O76" s="249"/>
      <c r="P76" s="249"/>
      <c r="Q76" s="249"/>
      <c r="R76" s="250"/>
      <c r="S76" s="248"/>
      <c r="T76" s="249"/>
      <c r="U76" s="249"/>
      <c r="V76" s="249"/>
      <c r="W76" s="251"/>
    </row>
    <row r="77" spans="1:23">
      <c r="A77" s="264"/>
      <c r="D77" s="237"/>
      <c r="E77" s="237"/>
      <c r="F77" s="237"/>
      <c r="G77" s="237"/>
      <c r="H77" s="237"/>
      <c r="I77" s="238"/>
      <c r="J77" s="238"/>
      <c r="K77" s="238"/>
      <c r="L77" s="238"/>
      <c r="M77" s="238"/>
      <c r="N77" s="238"/>
      <c r="O77" s="238"/>
      <c r="P77" s="238"/>
      <c r="Q77" s="238"/>
      <c r="R77" s="238"/>
      <c r="S77" s="238"/>
      <c r="T77" s="238"/>
      <c r="U77" s="238"/>
      <c r="V77" s="238"/>
      <c r="W77" s="238"/>
    </row>
    <row r="78" spans="1:23">
      <c r="A78" s="264"/>
      <c r="D78" s="237"/>
      <c r="E78" s="237"/>
      <c r="F78" s="237"/>
      <c r="G78" s="237"/>
      <c r="H78" s="237"/>
      <c r="I78" s="238"/>
      <c r="J78" s="238"/>
      <c r="K78" s="238"/>
      <c r="L78" s="238"/>
      <c r="M78" s="238"/>
      <c r="N78" s="238"/>
      <c r="O78" s="238"/>
      <c r="P78" s="238"/>
      <c r="Q78" s="238"/>
      <c r="R78" s="238"/>
      <c r="S78" s="238"/>
      <c r="T78" s="238"/>
      <c r="U78" s="238"/>
      <c r="V78" s="238"/>
      <c r="W78" s="238"/>
    </row>
    <row r="79" spans="1:23">
      <c r="A79" s="264"/>
      <c r="D79" s="237"/>
      <c r="E79" s="237"/>
      <c r="F79" s="237"/>
      <c r="G79" s="237"/>
      <c r="H79" s="237"/>
      <c r="I79" s="238"/>
      <c r="J79" s="238"/>
      <c r="K79" s="238"/>
      <c r="L79" s="238"/>
      <c r="M79" s="238"/>
      <c r="N79" s="238"/>
      <c r="O79" s="238"/>
      <c r="P79" s="238"/>
      <c r="Q79" s="238"/>
      <c r="R79" s="238"/>
      <c r="S79" s="238"/>
      <c r="T79" s="238"/>
      <c r="U79" s="238"/>
      <c r="V79" s="238"/>
      <c r="W79" s="238"/>
    </row>
    <row r="80" spans="1:23">
      <c r="A80" s="264"/>
      <c r="D80" s="237"/>
      <c r="E80" s="237"/>
      <c r="F80" s="237"/>
      <c r="G80" s="237"/>
      <c r="H80" s="237"/>
      <c r="I80" s="238"/>
      <c r="J80" s="238"/>
      <c r="K80" s="238"/>
      <c r="L80" s="238"/>
      <c r="M80" s="238"/>
      <c r="N80" s="238"/>
      <c r="O80" s="238"/>
      <c r="P80" s="238"/>
      <c r="Q80" s="238"/>
      <c r="R80" s="238"/>
      <c r="S80" s="238"/>
      <c r="T80" s="238"/>
      <c r="U80" s="238"/>
      <c r="V80" s="238"/>
      <c r="W80" s="238"/>
    </row>
    <row r="81" spans="1:21">
      <c r="A81" s="264"/>
    </row>
    <row r="82" spans="1:21">
      <c r="A82" s="264"/>
      <c r="D82" t="s">
        <v>1114</v>
      </c>
      <c r="G82" t="s">
        <v>1115</v>
      </c>
    </row>
    <row r="83" spans="1:21">
      <c r="A83" s="264"/>
      <c r="D83" t="s">
        <v>1116</v>
      </c>
      <c r="G83" t="s">
        <v>1117</v>
      </c>
    </row>
    <row r="84" spans="1:21">
      <c r="A84" s="264"/>
      <c r="D84" t="s">
        <v>1118</v>
      </c>
      <c r="G84" t="s">
        <v>1119</v>
      </c>
    </row>
    <row r="85" spans="1:21">
      <c r="A85" s="264"/>
      <c r="D85" t="s">
        <v>1120</v>
      </c>
      <c r="G85" s="345" t="s">
        <v>1121</v>
      </c>
      <c r="H85" s="345"/>
      <c r="I85" s="345"/>
      <c r="J85" s="345"/>
      <c r="K85" s="345"/>
      <c r="L85" s="345"/>
      <c r="M85" s="345"/>
      <c r="N85" s="345"/>
      <c r="O85" s="345"/>
      <c r="P85" s="345"/>
      <c r="Q85" s="345"/>
      <c r="R85" s="345"/>
      <c r="S85" s="345"/>
      <c r="T85" s="345"/>
      <c r="U85" s="345"/>
    </row>
    <row r="86" spans="1:21">
      <c r="A86" s="264"/>
      <c r="D86" t="s">
        <v>1122</v>
      </c>
      <c r="G86" s="236" t="s">
        <v>1123</v>
      </c>
    </row>
    <row r="87" spans="1:21">
      <c r="A87" s="264"/>
      <c r="D87" t="s">
        <v>1124</v>
      </c>
      <c r="G87" t="s">
        <v>1125</v>
      </c>
    </row>
    <row r="88" spans="1:21">
      <c r="A88" s="264"/>
      <c r="D88" t="s">
        <v>1126</v>
      </c>
      <c r="G88" t="s">
        <v>1127</v>
      </c>
    </row>
    <row r="89" spans="1:21">
      <c r="A89" s="264"/>
      <c r="D89" t="s">
        <v>1128</v>
      </c>
    </row>
    <row r="90" spans="1:21">
      <c r="A90" s="126"/>
      <c r="E90">
        <v>1</v>
      </c>
      <c r="F90" t="s">
        <v>1129</v>
      </c>
    </row>
    <row r="91" spans="1:21">
      <c r="A91" s="126"/>
      <c r="E91">
        <v>2</v>
      </c>
      <c r="F91" t="s">
        <v>1130</v>
      </c>
    </row>
    <row r="92" spans="1:21">
      <c r="A92" s="126"/>
      <c r="E92" t="s">
        <v>1131</v>
      </c>
      <c r="F92" t="s">
        <v>1132</v>
      </c>
    </row>
    <row r="93" spans="1:21">
      <c r="A93" s="126"/>
      <c r="B93" s="126"/>
      <c r="C93" s="126"/>
      <c r="D93" s="126"/>
      <c r="E93" s="126"/>
      <c r="F93" s="126" t="s">
        <v>1133</v>
      </c>
      <c r="G93" s="126"/>
      <c r="H93" s="126"/>
      <c r="I93" s="126"/>
      <c r="J93" s="126"/>
      <c r="K93" s="126"/>
    </row>
    <row r="94" spans="1:21">
      <c r="A94" s="126"/>
      <c r="D94" t="s">
        <v>1134</v>
      </c>
    </row>
    <row r="95" spans="1:21">
      <c r="A95" s="126"/>
      <c r="E95" t="s">
        <v>1135</v>
      </c>
    </row>
    <row r="96" spans="1:21">
      <c r="A96" s="126"/>
      <c r="E96" s="327" t="s">
        <v>1136</v>
      </c>
      <c r="F96" s="327"/>
      <c r="G96" s="327"/>
      <c r="H96" s="327"/>
      <c r="I96" s="327"/>
      <c r="J96" s="327"/>
      <c r="K96" s="327"/>
      <c r="L96" s="327"/>
      <c r="M96" s="327"/>
    </row>
    <row r="97" spans="1:22">
      <c r="A97" s="126"/>
      <c r="E97" s="327"/>
      <c r="F97" s="327"/>
      <c r="G97" s="327"/>
      <c r="H97" s="327"/>
      <c r="I97" s="327"/>
      <c r="J97" s="327"/>
      <c r="K97" s="327"/>
      <c r="L97" s="327"/>
      <c r="M97" s="327"/>
    </row>
    <row r="98" spans="1:22">
      <c r="A98" s="126"/>
      <c r="E98" s="327"/>
      <c r="F98" s="327"/>
      <c r="G98" s="327"/>
      <c r="H98" s="327"/>
      <c r="I98" s="327"/>
      <c r="J98" s="327"/>
      <c r="K98" s="327"/>
      <c r="L98" s="327"/>
      <c r="M98" s="327"/>
    </row>
    <row r="99" spans="1:22">
      <c r="A99" s="126"/>
      <c r="E99" s="327"/>
      <c r="F99" s="327"/>
      <c r="G99" s="327"/>
      <c r="H99" s="327"/>
      <c r="I99" s="327"/>
      <c r="J99" s="327"/>
      <c r="K99" s="327"/>
      <c r="L99" s="327"/>
      <c r="M99" s="327"/>
    </row>
    <row r="100" spans="1:22" ht="15.75" thickBot="1">
      <c r="A100" s="126"/>
      <c r="E100" s="327"/>
      <c r="F100" s="327"/>
      <c r="G100" s="327"/>
      <c r="H100" s="327"/>
      <c r="I100" s="327"/>
      <c r="J100" s="327"/>
      <c r="K100" s="327"/>
      <c r="L100" s="327"/>
      <c r="M100" s="327"/>
    </row>
    <row r="101" spans="1:22">
      <c r="A101" s="126"/>
      <c r="E101" s="261"/>
      <c r="F101" s="262"/>
      <c r="G101" s="262"/>
      <c r="H101" s="262"/>
      <c r="I101" s="262"/>
      <c r="J101" s="262"/>
      <c r="K101" s="262"/>
      <c r="L101" s="262"/>
      <c r="M101" s="262"/>
      <c r="N101" s="66"/>
      <c r="O101" s="67"/>
    </row>
    <row r="102" spans="1:22">
      <c r="A102" s="126"/>
      <c r="E102" s="502" t="s">
        <v>1137</v>
      </c>
      <c r="F102" s="503"/>
      <c r="G102" s="503"/>
      <c r="H102" s="503"/>
      <c r="I102" s="503"/>
      <c r="J102" s="503"/>
      <c r="K102" s="503"/>
      <c r="L102" s="503"/>
      <c r="M102" s="503"/>
      <c r="N102" s="503"/>
      <c r="O102" s="504"/>
    </row>
    <row r="103" spans="1:22">
      <c r="A103" s="126"/>
      <c r="E103" s="505"/>
      <c r="F103" s="327"/>
      <c r="G103" s="327"/>
      <c r="H103" s="327"/>
      <c r="I103" s="327"/>
      <c r="J103" s="327"/>
      <c r="K103" s="327"/>
      <c r="L103" s="327"/>
      <c r="M103" s="327"/>
      <c r="N103" s="327"/>
      <c r="O103" s="506"/>
    </row>
    <row r="104" spans="1:22">
      <c r="A104" s="126"/>
      <c r="E104" s="505"/>
      <c r="F104" s="327"/>
      <c r="G104" s="327"/>
      <c r="H104" s="327"/>
      <c r="I104" s="327"/>
      <c r="J104" s="327"/>
      <c r="K104" s="327"/>
      <c r="L104" s="327"/>
      <c r="M104" s="327"/>
      <c r="N104" s="327"/>
      <c r="O104" s="506"/>
    </row>
    <row r="105" spans="1:22">
      <c r="A105" s="126"/>
      <c r="E105" s="505"/>
      <c r="F105" s="327"/>
      <c r="G105" s="327"/>
      <c r="H105" s="327"/>
      <c r="I105" s="327"/>
      <c r="J105" s="327"/>
      <c r="K105" s="327"/>
      <c r="L105" s="327"/>
      <c r="M105" s="327"/>
      <c r="N105" s="327"/>
      <c r="O105" s="506"/>
    </row>
    <row r="106" spans="1:22">
      <c r="A106" s="126"/>
      <c r="E106" s="505"/>
      <c r="F106" s="327"/>
      <c r="G106" s="327"/>
      <c r="H106" s="327"/>
      <c r="I106" s="327"/>
      <c r="J106" s="327"/>
      <c r="K106" s="327"/>
      <c r="L106" s="327"/>
      <c r="M106" s="327"/>
      <c r="N106" s="327"/>
      <c r="O106" s="506"/>
    </row>
    <row r="107" spans="1:22">
      <c r="A107" s="126"/>
      <c r="E107" s="505"/>
      <c r="F107" s="327"/>
      <c r="G107" s="327"/>
      <c r="H107" s="327"/>
      <c r="I107" s="327"/>
      <c r="J107" s="327"/>
      <c r="K107" s="327"/>
      <c r="L107" s="327"/>
      <c r="M107" s="327"/>
      <c r="N107" s="327"/>
      <c r="O107" s="506"/>
    </row>
    <row r="108" spans="1:22">
      <c r="A108" s="126"/>
      <c r="E108" s="505"/>
      <c r="F108" s="327"/>
      <c r="G108" s="327"/>
      <c r="H108" s="327"/>
      <c r="I108" s="327"/>
      <c r="J108" s="327"/>
      <c r="K108" s="327"/>
      <c r="L108" s="327"/>
      <c r="M108" s="327"/>
      <c r="N108" s="327"/>
      <c r="O108" s="506"/>
    </row>
    <row r="109" spans="1:22">
      <c r="A109" s="126"/>
      <c r="E109" s="505"/>
      <c r="F109" s="327"/>
      <c r="G109" s="327"/>
      <c r="H109" s="327"/>
      <c r="I109" s="327"/>
      <c r="J109" s="327"/>
      <c r="K109" s="327"/>
      <c r="L109" s="327"/>
      <c r="M109" s="327"/>
      <c r="N109" s="327"/>
      <c r="O109" s="506"/>
    </row>
    <row r="110" spans="1:22">
      <c r="A110" s="126"/>
      <c r="E110" s="505"/>
      <c r="F110" s="327"/>
      <c r="G110" s="327"/>
      <c r="H110" s="327"/>
      <c r="I110" s="327"/>
      <c r="J110" s="327"/>
      <c r="K110" s="327"/>
      <c r="L110" s="327"/>
      <c r="M110" s="327"/>
      <c r="N110" s="327"/>
      <c r="O110" s="506"/>
    </row>
    <row r="111" spans="1:22" ht="15.75" thickBot="1">
      <c r="A111" s="126"/>
      <c r="E111" s="507"/>
      <c r="F111" s="508"/>
      <c r="G111" s="508"/>
      <c r="H111" s="508"/>
      <c r="I111" s="508"/>
      <c r="J111" s="508"/>
      <c r="K111" s="508"/>
      <c r="L111" s="508"/>
      <c r="M111" s="508"/>
      <c r="N111" s="508"/>
      <c r="O111" s="509"/>
    </row>
    <row r="112" spans="1:22">
      <c r="A112" s="126"/>
      <c r="B112" s="126"/>
      <c r="C112" s="126"/>
      <c r="D112" s="126"/>
      <c r="E112" s="126" t="s">
        <v>1138</v>
      </c>
      <c r="F112" s="126"/>
      <c r="G112" s="126"/>
      <c r="H112" s="126"/>
      <c r="I112" s="126"/>
      <c r="J112" s="126"/>
      <c r="K112" s="126"/>
      <c r="L112" s="126"/>
      <c r="M112" s="126"/>
      <c r="N112" s="126"/>
      <c r="O112" s="126"/>
      <c r="P112" s="126"/>
      <c r="Q112" s="126"/>
      <c r="R112" s="126"/>
      <c r="S112" s="126"/>
      <c r="T112" s="126"/>
      <c r="U112" s="126"/>
      <c r="V112" s="126"/>
    </row>
    <row r="113" spans="1:21">
      <c r="A113" s="264"/>
      <c r="D113" t="s">
        <v>1139</v>
      </c>
    </row>
    <row r="114" spans="1:21">
      <c r="A114" s="264"/>
      <c r="D114" s="100" t="s">
        <v>1140</v>
      </c>
      <c r="F114" s="100"/>
      <c r="T114" s="264"/>
      <c r="U114" s="100" t="s">
        <v>1141</v>
      </c>
    </row>
    <row r="115" spans="1:21">
      <c r="A115" s="264"/>
      <c r="D115" t="s">
        <v>1142</v>
      </c>
    </row>
    <row r="116" spans="1:21">
      <c r="A116" s="264"/>
      <c r="D116" t="s">
        <v>1143</v>
      </c>
    </row>
    <row r="117" spans="1:21">
      <c r="A117" s="264"/>
      <c r="D117" t="s">
        <v>1144</v>
      </c>
    </row>
    <row r="118" spans="1:21">
      <c r="A118" s="264"/>
      <c r="D118" t="s">
        <v>1145</v>
      </c>
    </row>
    <row r="119" spans="1:21">
      <c r="A119" s="264"/>
      <c r="E119" t="s">
        <v>1146</v>
      </c>
    </row>
    <row r="120" spans="1:21">
      <c r="A120" s="264"/>
      <c r="F120" t="s">
        <v>1147</v>
      </c>
      <c r="T120" s="100"/>
      <c r="U120" s="100"/>
    </row>
    <row r="121" spans="1:21">
      <c r="A121" s="264"/>
      <c r="F121" t="s">
        <v>1148</v>
      </c>
      <c r="T121" s="100"/>
      <c r="U121" s="100"/>
    </row>
    <row r="122" spans="1:21">
      <c r="A122" s="264"/>
      <c r="F122" t="s">
        <v>1149</v>
      </c>
    </row>
    <row r="123" spans="1:21">
      <c r="A123" s="264"/>
      <c r="F123" t="s">
        <v>1150</v>
      </c>
    </row>
    <row r="124" spans="1:21">
      <c r="A124" s="264"/>
      <c r="F124" t="s">
        <v>1151</v>
      </c>
    </row>
    <row r="125" spans="1:21">
      <c r="A125" s="264"/>
      <c r="F125" t="s">
        <v>1152</v>
      </c>
    </row>
    <row r="126" spans="1:21">
      <c r="A126" s="264"/>
      <c r="F126" t="s">
        <v>1153</v>
      </c>
    </row>
    <row r="127" spans="1:21">
      <c r="A127" s="264"/>
      <c r="F127" t="s">
        <v>1154</v>
      </c>
    </row>
    <row r="128" spans="1:21">
      <c r="A128" s="264"/>
      <c r="F128" t="s">
        <v>1155</v>
      </c>
    </row>
    <row r="129" spans="1:18">
      <c r="A129" s="264"/>
      <c r="D129" t="s">
        <v>1156</v>
      </c>
    </row>
    <row r="130" spans="1:18">
      <c r="A130" s="264"/>
      <c r="D130" t="s">
        <v>1157</v>
      </c>
    </row>
    <row r="131" spans="1:18">
      <c r="A131" s="264"/>
      <c r="D131" t="s">
        <v>1158</v>
      </c>
    </row>
    <row r="132" spans="1:18">
      <c r="A132" s="264"/>
      <c r="D132" t="s">
        <v>1159</v>
      </c>
    </row>
    <row r="133" spans="1:18">
      <c r="A133" s="264"/>
      <c r="E133" t="s">
        <v>1160</v>
      </c>
    </row>
    <row r="134" spans="1:18">
      <c r="A134" s="264"/>
      <c r="F134" t="s">
        <v>1161</v>
      </c>
    </row>
    <row r="135" spans="1:18">
      <c r="A135" s="264"/>
      <c r="F135" t="s">
        <v>1162</v>
      </c>
    </row>
    <row r="136" spans="1:18">
      <c r="A136" s="264"/>
      <c r="F136" t="s">
        <v>1163</v>
      </c>
    </row>
    <row r="137" spans="1:18">
      <c r="A137" s="264"/>
      <c r="F137" t="s">
        <v>1164</v>
      </c>
    </row>
    <row r="138" spans="1:18" s="257" customFormat="1">
      <c r="A138" s="264"/>
      <c r="F138" s="344" t="s">
        <v>1165</v>
      </c>
      <c r="G138" s="344"/>
      <c r="H138" s="344"/>
      <c r="I138" s="344"/>
      <c r="J138" s="344"/>
      <c r="K138" s="344"/>
      <c r="L138" s="344"/>
      <c r="M138" s="344"/>
      <c r="N138" s="344"/>
      <c r="O138" s="344"/>
      <c r="P138" s="344"/>
      <c r="Q138" s="344"/>
      <c r="R138" s="344"/>
    </row>
    <row r="139" spans="1:18" s="257" customFormat="1">
      <c r="A139" s="264"/>
      <c r="F139" s="259"/>
      <c r="G139" s="260" t="s">
        <v>1166</v>
      </c>
      <c r="H139" s="259"/>
      <c r="I139" s="259"/>
      <c r="J139" s="259"/>
      <c r="K139" s="259"/>
      <c r="L139" s="259"/>
      <c r="M139" s="259"/>
      <c r="N139" s="259"/>
      <c r="O139" s="259"/>
      <c r="P139" s="259"/>
      <c r="Q139" s="259"/>
      <c r="R139" s="259"/>
    </row>
    <row r="140" spans="1:18" s="257" customFormat="1">
      <c r="A140" s="264"/>
      <c r="F140" s="260"/>
      <c r="G140" s="260"/>
      <c r="H140" s="260" t="s">
        <v>1167</v>
      </c>
      <c r="I140" s="260"/>
      <c r="J140" s="265" t="s">
        <v>1168</v>
      </c>
      <c r="K140" s="260"/>
      <c r="L140" s="260"/>
      <c r="M140" s="260"/>
      <c r="N140" s="260"/>
      <c r="O140" s="260"/>
      <c r="P140" s="260"/>
      <c r="Q140" s="260"/>
      <c r="R140" s="260"/>
    </row>
    <row r="141" spans="1:18" s="257" customFormat="1">
      <c r="A141" s="264"/>
      <c r="F141" s="260"/>
      <c r="G141" s="260"/>
      <c r="H141" s="260" t="s">
        <v>1169</v>
      </c>
      <c r="I141" s="260"/>
      <c r="J141" s="265" t="s">
        <v>1170</v>
      </c>
      <c r="K141" s="260"/>
      <c r="L141" s="260"/>
      <c r="M141" s="260"/>
      <c r="N141" s="260"/>
      <c r="O141" s="260"/>
      <c r="P141" s="260"/>
      <c r="Q141" s="260"/>
      <c r="R141" s="260"/>
    </row>
    <row r="142" spans="1:18" s="257" customFormat="1">
      <c r="A142" s="264"/>
      <c r="F142" s="260"/>
      <c r="G142" s="260"/>
      <c r="H142" s="260" t="s">
        <v>1171</v>
      </c>
      <c r="I142" s="260"/>
      <c r="J142" s="265" t="s">
        <v>1170</v>
      </c>
      <c r="K142" s="260"/>
      <c r="L142" s="260"/>
      <c r="M142" s="260"/>
      <c r="N142" s="260"/>
      <c r="O142" s="260"/>
      <c r="P142" s="260"/>
      <c r="Q142" s="260"/>
      <c r="R142" s="260"/>
    </row>
    <row r="143" spans="1:18">
      <c r="A143" s="264"/>
      <c r="F143" t="s">
        <v>1172</v>
      </c>
    </row>
    <row r="144" spans="1:18">
      <c r="A144" s="264"/>
      <c r="F144" t="s">
        <v>1173</v>
      </c>
      <c r="K144" t="s">
        <v>1174</v>
      </c>
    </row>
    <row r="145" spans="9:27" ht="15.75" thickBot="1"/>
    <row r="146" spans="9:27">
      <c r="I146" s="252"/>
      <c r="J146" s="240"/>
      <c r="K146" s="240"/>
      <c r="L146" s="240"/>
      <c r="M146" s="240"/>
      <c r="N146" s="240"/>
      <c r="O146" s="240"/>
      <c r="P146" s="240"/>
      <c r="Q146" s="240"/>
      <c r="R146" s="240"/>
      <c r="S146" s="240"/>
      <c r="T146" s="242"/>
      <c r="U146" s="264"/>
      <c r="V146" s="495" t="s">
        <v>1175</v>
      </c>
      <c r="W146" s="377"/>
      <c r="X146" s="377"/>
      <c r="Y146" s="377"/>
      <c r="Z146" s="377"/>
      <c r="AA146" s="378"/>
    </row>
    <row r="147" spans="9:27">
      <c r="I147" s="246" t="s">
        <v>1176</v>
      </c>
      <c r="J147" s="238"/>
      <c r="K147" s="238"/>
      <c r="L147" s="238"/>
      <c r="M147" s="238"/>
      <c r="N147" s="238"/>
      <c r="O147" s="238"/>
      <c r="P147" s="238"/>
      <c r="Q147" s="238"/>
      <c r="R147" s="238"/>
      <c r="S147" s="238"/>
      <c r="T147" s="243"/>
      <c r="U147" s="264"/>
      <c r="V147" s="379"/>
      <c r="W147" s="380"/>
      <c r="X147" s="380"/>
      <c r="Y147" s="380"/>
      <c r="Z147" s="380"/>
      <c r="AA147" s="381"/>
    </row>
    <row r="148" spans="9:27">
      <c r="I148" s="499" t="s">
        <v>1177</v>
      </c>
      <c r="J148" s="500"/>
      <c r="K148" s="500"/>
      <c r="L148" s="500"/>
      <c r="M148" s="500"/>
      <c r="N148" s="500"/>
      <c r="O148" s="500"/>
      <c r="P148" s="500"/>
      <c r="Q148" s="500"/>
      <c r="R148" s="500"/>
      <c r="S148" s="500"/>
      <c r="T148" s="501"/>
      <c r="U148" s="264"/>
      <c r="V148" s="379"/>
      <c r="W148" s="380"/>
      <c r="X148" s="380"/>
      <c r="Y148" s="380"/>
      <c r="Z148" s="380"/>
      <c r="AA148" s="381"/>
    </row>
    <row r="149" spans="9:27">
      <c r="I149" s="246" t="s">
        <v>1178</v>
      </c>
      <c r="J149" s="238"/>
      <c r="K149" s="238"/>
      <c r="L149" s="238"/>
      <c r="M149" s="238"/>
      <c r="N149" s="238"/>
      <c r="O149" s="238"/>
      <c r="P149" s="238"/>
      <c r="Q149" s="238"/>
      <c r="R149" s="238"/>
      <c r="S149" s="238"/>
      <c r="T149" s="243"/>
      <c r="U149" s="264"/>
      <c r="V149" s="379"/>
      <c r="W149" s="380"/>
      <c r="X149" s="380"/>
      <c r="Y149" s="380"/>
      <c r="Z149" s="380"/>
      <c r="AA149" s="381"/>
    </row>
    <row r="150" spans="9:27">
      <c r="I150" s="246" t="s">
        <v>1179</v>
      </c>
      <c r="J150" s="238"/>
      <c r="K150" s="238"/>
      <c r="L150" s="238"/>
      <c r="M150" s="238"/>
      <c r="N150" s="238"/>
      <c r="O150" s="238"/>
      <c r="P150" s="238"/>
      <c r="Q150" s="238"/>
      <c r="R150" s="238"/>
      <c r="S150" s="238"/>
      <c r="T150" s="243"/>
      <c r="U150" s="264"/>
      <c r="V150" s="379"/>
      <c r="W150" s="380"/>
      <c r="X150" s="380"/>
      <c r="Y150" s="380"/>
      <c r="Z150" s="380"/>
      <c r="AA150" s="381"/>
    </row>
    <row r="151" spans="9:27">
      <c r="I151" s="246" t="s">
        <v>1180</v>
      </c>
      <c r="J151" s="238"/>
      <c r="K151" s="238"/>
      <c r="L151" s="238"/>
      <c r="M151" s="238"/>
      <c r="N151" s="238"/>
      <c r="O151" s="238"/>
      <c r="P151" s="238"/>
      <c r="Q151" s="238"/>
      <c r="R151" s="238"/>
      <c r="S151" s="238"/>
      <c r="T151" s="243"/>
      <c r="U151" s="264"/>
      <c r="V151" s="379"/>
      <c r="W151" s="380"/>
      <c r="X151" s="380"/>
      <c r="Y151" s="380"/>
      <c r="Z151" s="380"/>
      <c r="AA151" s="381"/>
    </row>
    <row r="152" spans="9:27">
      <c r="I152" s="246" t="s">
        <v>1181</v>
      </c>
      <c r="J152" s="238"/>
      <c r="K152" s="238"/>
      <c r="L152" s="238"/>
      <c r="M152" s="238"/>
      <c r="N152" s="238"/>
      <c r="O152" s="238"/>
      <c r="P152" s="238"/>
      <c r="Q152" s="238"/>
      <c r="R152" s="238"/>
      <c r="S152" s="238"/>
      <c r="T152" s="243"/>
      <c r="U152" s="264"/>
      <c r="V152" s="379"/>
      <c r="W152" s="380"/>
      <c r="X152" s="380"/>
      <c r="Y152" s="380"/>
      <c r="Z152" s="380"/>
      <c r="AA152" s="381"/>
    </row>
    <row r="153" spans="9:27">
      <c r="I153" s="246"/>
      <c r="J153" s="238"/>
      <c r="K153" s="238"/>
      <c r="L153" s="238"/>
      <c r="M153" s="238"/>
      <c r="N153" s="238"/>
      <c r="O153" s="238"/>
      <c r="P153" s="238"/>
      <c r="Q153" s="238"/>
      <c r="R153" s="238"/>
      <c r="S153" s="238"/>
      <c r="T153" s="243"/>
      <c r="U153" s="264"/>
      <c r="V153" s="379"/>
      <c r="W153" s="380"/>
      <c r="X153" s="380"/>
      <c r="Y153" s="380"/>
      <c r="Z153" s="380"/>
      <c r="AA153" s="381"/>
    </row>
    <row r="154" spans="9:27">
      <c r="I154" s="258" t="s">
        <v>1182</v>
      </c>
      <c r="J154" s="238"/>
      <c r="K154" s="238"/>
      <c r="L154" s="238"/>
      <c r="M154" s="238"/>
      <c r="N154" s="238"/>
      <c r="O154" s="238"/>
      <c r="P154" s="238"/>
      <c r="Q154" s="238"/>
      <c r="R154" s="238"/>
      <c r="S154" s="238"/>
      <c r="T154" s="243"/>
      <c r="U154" s="264"/>
      <c r="V154" s="379"/>
      <c r="W154" s="380"/>
      <c r="X154" s="380"/>
      <c r="Y154" s="380"/>
      <c r="Z154" s="380"/>
      <c r="AA154" s="381"/>
    </row>
    <row r="155" spans="9:27" ht="15.75" thickBot="1">
      <c r="I155" s="253"/>
      <c r="J155" s="249"/>
      <c r="K155" s="249"/>
      <c r="L155" s="249"/>
      <c r="M155" s="249"/>
      <c r="N155" s="249"/>
      <c r="O155" s="249"/>
      <c r="P155" s="249"/>
      <c r="Q155" s="249"/>
      <c r="R155" s="249"/>
      <c r="S155" s="249"/>
      <c r="T155" s="251"/>
      <c r="U155" s="264"/>
      <c r="V155" s="496"/>
      <c r="W155" s="497"/>
      <c r="X155" s="497"/>
      <c r="Y155" s="497"/>
      <c r="Z155" s="497"/>
      <c r="AA155" s="498"/>
    </row>
    <row r="156" spans="9:27" ht="15.75" thickBot="1">
      <c r="I156" s="238"/>
      <c r="J156" s="238"/>
      <c r="K156" s="238"/>
      <c r="L156" s="238"/>
      <c r="M156" s="238"/>
      <c r="N156" s="238"/>
      <c r="O156" s="238"/>
      <c r="P156" s="238"/>
      <c r="Q156" s="238"/>
      <c r="R156" s="238"/>
      <c r="S156" s="238"/>
      <c r="T156" s="238"/>
    </row>
    <row r="157" spans="9:27">
      <c r="I157" s="239"/>
      <c r="J157" s="240"/>
      <c r="K157" s="240"/>
      <c r="L157" s="240"/>
      <c r="M157" s="241"/>
      <c r="N157" s="239"/>
      <c r="O157" s="240"/>
      <c r="P157" s="240"/>
      <c r="Q157" s="240"/>
      <c r="R157" s="241"/>
      <c r="S157" s="239"/>
      <c r="T157" s="240"/>
      <c r="U157" s="240"/>
      <c r="V157" s="240"/>
      <c r="W157" s="242"/>
    </row>
    <row r="158" spans="9:27">
      <c r="I158" s="229"/>
      <c r="J158" s="238"/>
      <c r="K158" s="238"/>
      <c r="L158" s="238"/>
      <c r="M158" s="230"/>
      <c r="N158" s="229"/>
      <c r="O158" s="238"/>
      <c r="P158" s="238"/>
      <c r="Q158" s="238"/>
      <c r="R158" s="230"/>
      <c r="S158" s="229"/>
      <c r="T158" s="238"/>
      <c r="U158" s="238"/>
      <c r="V158" s="238"/>
      <c r="W158" s="243"/>
    </row>
    <row r="159" spans="9:27">
      <c r="I159" s="229"/>
      <c r="J159" s="238"/>
      <c r="K159" s="238"/>
      <c r="L159" s="238"/>
      <c r="M159" s="230"/>
      <c r="N159" s="229"/>
      <c r="O159" s="238"/>
      <c r="P159" s="238"/>
      <c r="Q159" s="238"/>
      <c r="R159" s="230"/>
      <c r="S159" s="229"/>
      <c r="T159" s="238"/>
      <c r="U159" s="238"/>
      <c r="V159" s="238"/>
      <c r="W159" s="243"/>
    </row>
    <row r="160" spans="9:27">
      <c r="I160" s="229"/>
      <c r="J160" s="238"/>
      <c r="K160" s="238"/>
      <c r="L160" s="238"/>
      <c r="M160" s="230"/>
      <c r="N160" s="229"/>
      <c r="O160" s="238"/>
      <c r="P160" s="238"/>
      <c r="Q160" s="238"/>
      <c r="R160" s="230"/>
      <c r="S160" s="229"/>
      <c r="T160" s="238"/>
      <c r="U160" s="238"/>
      <c r="V160" s="238"/>
      <c r="W160" s="243"/>
    </row>
    <row r="161" spans="1:23">
      <c r="I161" s="229"/>
      <c r="J161" s="238"/>
      <c r="K161" s="238"/>
      <c r="L161" s="238"/>
      <c r="M161" s="230"/>
      <c r="N161" s="229"/>
      <c r="O161" s="238"/>
      <c r="P161" s="238"/>
      <c r="Q161" s="238"/>
      <c r="R161" s="230"/>
      <c r="S161" s="229"/>
      <c r="T161" s="238"/>
      <c r="U161" s="238"/>
      <c r="V161" s="238"/>
      <c r="W161" s="243"/>
    </row>
    <row r="162" spans="1:23">
      <c r="I162" s="229"/>
      <c r="J162" s="238"/>
      <c r="K162" s="238"/>
      <c r="L162" s="238"/>
      <c r="M162" s="230"/>
      <c r="N162" s="229"/>
      <c r="O162" s="238"/>
      <c r="P162" s="238"/>
      <c r="Q162" s="238"/>
      <c r="R162" s="230"/>
      <c r="S162" s="229"/>
      <c r="T162" s="238"/>
      <c r="U162" s="238"/>
      <c r="V162" s="238"/>
      <c r="W162" s="243"/>
    </row>
    <row r="163" spans="1:23">
      <c r="I163" s="229"/>
      <c r="J163" s="238"/>
      <c r="K163" s="238"/>
      <c r="L163" s="238"/>
      <c r="M163" s="230"/>
      <c r="N163" s="229"/>
      <c r="O163" s="238"/>
      <c r="P163" s="238"/>
      <c r="Q163" s="238"/>
      <c r="R163" s="230"/>
      <c r="S163" s="229"/>
      <c r="T163" s="238"/>
      <c r="U163" s="238"/>
      <c r="V163" s="238"/>
      <c r="W163" s="243"/>
    </row>
    <row r="164" spans="1:23">
      <c r="I164" s="229"/>
      <c r="J164" s="238"/>
      <c r="K164" s="238"/>
      <c r="L164" s="238"/>
      <c r="M164" s="230"/>
      <c r="N164" s="229"/>
      <c r="O164" s="238"/>
      <c r="P164" s="238"/>
      <c r="Q164" s="238"/>
      <c r="R164" s="230"/>
      <c r="S164" s="229"/>
      <c r="T164" s="238"/>
      <c r="U164" s="238"/>
      <c r="V164" s="238"/>
      <c r="W164" s="243"/>
    </row>
    <row r="165" spans="1:23">
      <c r="I165" s="229"/>
      <c r="J165" s="238"/>
      <c r="K165" s="238"/>
      <c r="L165" s="238"/>
      <c r="M165" s="230"/>
      <c r="N165" s="229"/>
      <c r="O165" s="238"/>
      <c r="P165" s="238"/>
      <c r="Q165" s="238"/>
      <c r="R165" s="230"/>
      <c r="S165" s="229"/>
      <c r="T165" s="238"/>
      <c r="U165" s="238"/>
      <c r="V165" s="238"/>
      <c r="W165" s="243"/>
    </row>
    <row r="166" spans="1:23">
      <c r="I166" s="229"/>
      <c r="J166" s="238"/>
      <c r="K166" s="238"/>
      <c r="L166" s="238"/>
      <c r="M166" s="230"/>
      <c r="N166" s="229"/>
      <c r="O166" s="238"/>
      <c r="P166" s="238"/>
      <c r="Q166" s="238"/>
      <c r="R166" s="230"/>
      <c r="S166" s="229"/>
      <c r="T166" s="238"/>
      <c r="U166" s="238"/>
      <c r="V166" s="238"/>
      <c r="W166" s="243"/>
    </row>
    <row r="167" spans="1:23" ht="15.75" thickBot="1">
      <c r="I167" s="248"/>
      <c r="J167" s="249"/>
      <c r="K167" s="249"/>
      <c r="L167" s="249"/>
      <c r="M167" s="250"/>
      <c r="N167" s="248"/>
      <c r="O167" s="249"/>
      <c r="P167" s="249"/>
      <c r="Q167" s="249"/>
      <c r="R167" s="250"/>
      <c r="S167" s="248"/>
      <c r="T167" s="249"/>
      <c r="U167" s="249"/>
      <c r="V167" s="249"/>
      <c r="W167" s="251"/>
    </row>
    <row r="168" spans="1:23">
      <c r="I168" s="238"/>
      <c r="J168" s="238"/>
      <c r="K168" s="238"/>
      <c r="L168" s="238"/>
      <c r="M168" s="238"/>
      <c r="N168" s="238"/>
      <c r="O168" s="238"/>
      <c r="P168" s="238"/>
      <c r="Q168" s="238"/>
      <c r="R168" s="238"/>
      <c r="S168" s="238"/>
      <c r="T168" s="238"/>
    </row>
    <row r="169" spans="1:23">
      <c r="A169" s="264"/>
      <c r="D169" s="345" t="s">
        <v>1183</v>
      </c>
      <c r="E169" s="345"/>
      <c r="F169" s="345"/>
      <c r="G169" s="345"/>
      <c r="H169" s="345"/>
      <c r="I169" s="345"/>
    </row>
    <row r="170" spans="1:23">
      <c r="A170" s="264"/>
      <c r="E170" t="s">
        <v>1184</v>
      </c>
      <c r="F170" t="s">
        <v>1185</v>
      </c>
    </row>
    <row r="171" spans="1:23">
      <c r="A171" s="264"/>
      <c r="E171" t="s">
        <v>1186</v>
      </c>
      <c r="F171" t="s">
        <v>1187</v>
      </c>
    </row>
    <row r="172" spans="1:23">
      <c r="A172" s="264"/>
      <c r="E172" t="s">
        <v>1188</v>
      </c>
      <c r="F172" t="s">
        <v>1189</v>
      </c>
    </row>
    <row r="173" spans="1:23">
      <c r="A173" s="264"/>
      <c r="F173" t="s">
        <v>1190</v>
      </c>
    </row>
    <row r="174" spans="1:23">
      <c r="A174" s="264"/>
      <c r="F174" t="s">
        <v>1191</v>
      </c>
    </row>
    <row r="175" spans="1:23">
      <c r="A175" s="264"/>
    </row>
    <row r="176" spans="1:23">
      <c r="A176" s="264"/>
      <c r="E176" t="s">
        <v>1192</v>
      </c>
    </row>
    <row r="177" spans="1:14">
      <c r="A177" s="264"/>
      <c r="E177" t="s">
        <v>1193</v>
      </c>
    </row>
    <row r="178" spans="1:14">
      <c r="A178" s="264"/>
      <c r="E178" t="s">
        <v>1184</v>
      </c>
      <c r="F178" t="s">
        <v>1185</v>
      </c>
    </row>
    <row r="179" spans="1:14">
      <c r="A179" s="264"/>
      <c r="E179" t="s">
        <v>1186</v>
      </c>
      <c r="F179" t="s">
        <v>1194</v>
      </c>
    </row>
    <row r="180" spans="1:14">
      <c r="A180" s="264"/>
      <c r="E180" t="s">
        <v>1188</v>
      </c>
      <c r="F180" t="s">
        <v>1195</v>
      </c>
    </row>
    <row r="181" spans="1:14">
      <c r="A181" s="264"/>
      <c r="E181" t="s">
        <v>1196</v>
      </c>
    </row>
    <row r="182" spans="1:14">
      <c r="A182" s="126"/>
      <c r="D182" t="s">
        <v>1197</v>
      </c>
    </row>
    <row r="183" spans="1:14">
      <c r="A183" s="126"/>
      <c r="B183" s="126"/>
      <c r="C183" s="126"/>
      <c r="D183" s="126"/>
      <c r="E183" s="126" t="s">
        <v>1198</v>
      </c>
      <c r="F183" s="126"/>
      <c r="G183" s="126"/>
      <c r="H183" s="126"/>
      <c r="I183" s="126"/>
      <c r="J183" s="126"/>
      <c r="K183" s="126"/>
      <c r="L183" s="126"/>
      <c r="M183" s="126"/>
      <c r="N183" s="126"/>
    </row>
    <row r="184" spans="1:14">
      <c r="A184" s="126"/>
      <c r="B184" s="126"/>
      <c r="C184" s="126"/>
      <c r="D184" s="126"/>
      <c r="E184" s="126"/>
      <c r="F184" s="126"/>
      <c r="G184" s="126"/>
      <c r="H184" s="126"/>
      <c r="I184" s="126"/>
      <c r="J184" s="126"/>
      <c r="K184" s="126"/>
      <c r="L184" s="126"/>
      <c r="M184" s="126"/>
      <c r="N184" s="126"/>
    </row>
    <row r="185" spans="1:14">
      <c r="A185" s="238"/>
      <c r="B185" s="238"/>
      <c r="C185" s="238"/>
      <c r="D185" s="238"/>
      <c r="E185" s="238"/>
      <c r="F185" s="238"/>
      <c r="G185" s="238"/>
      <c r="H185" s="238"/>
      <c r="I185" s="238"/>
      <c r="J185" s="238"/>
      <c r="K185" s="238"/>
      <c r="L185" s="238"/>
      <c r="M185" s="238"/>
      <c r="N185" s="238"/>
    </row>
    <row r="186" spans="1:14">
      <c r="A186" s="238"/>
      <c r="B186" s="238"/>
      <c r="C186" s="238"/>
      <c r="D186" s="238"/>
      <c r="E186" s="238"/>
      <c r="F186" s="238"/>
      <c r="G186" s="238"/>
      <c r="H186" s="238"/>
      <c r="I186" s="238"/>
      <c r="J186" s="238"/>
      <c r="K186" s="238"/>
      <c r="L186" s="238"/>
      <c r="M186" s="238"/>
      <c r="N186" s="238"/>
    </row>
    <row r="187" spans="1:14">
      <c r="A187" s="238"/>
      <c r="B187" s="238"/>
      <c r="C187" s="238"/>
      <c r="D187" s="238"/>
      <c r="E187" s="238"/>
      <c r="F187" s="238"/>
      <c r="G187" s="238"/>
      <c r="H187" s="238"/>
      <c r="I187" s="238"/>
      <c r="J187" s="238"/>
      <c r="K187" s="238"/>
      <c r="L187" s="238"/>
      <c r="M187" s="238"/>
      <c r="N187" s="238"/>
    </row>
    <row r="188" spans="1:14">
      <c r="A188" s="238"/>
      <c r="B188" s="238"/>
      <c r="C188" s="238"/>
      <c r="D188" s="238"/>
      <c r="E188" s="238"/>
      <c r="F188" s="238"/>
      <c r="G188" s="238"/>
      <c r="H188" s="238"/>
      <c r="I188" s="238"/>
      <c r="J188" s="238"/>
      <c r="K188" s="238"/>
      <c r="L188" s="238"/>
      <c r="M188" s="238"/>
      <c r="N188" s="238"/>
    </row>
    <row r="189" spans="1:14">
      <c r="A189" s="238"/>
      <c r="B189" s="238"/>
      <c r="C189" s="238"/>
      <c r="D189" s="238"/>
      <c r="E189" s="238"/>
      <c r="F189" s="238"/>
      <c r="G189" s="238"/>
      <c r="H189" s="238"/>
      <c r="I189" s="238"/>
      <c r="J189" s="238"/>
      <c r="K189" s="238"/>
      <c r="L189" s="238"/>
      <c r="M189" s="238"/>
      <c r="N189" s="238"/>
    </row>
    <row r="190" spans="1:14">
      <c r="A190" s="238"/>
      <c r="B190" s="238"/>
      <c r="C190" s="238"/>
      <c r="D190" s="238"/>
      <c r="E190" s="238"/>
      <c r="F190" s="238"/>
      <c r="G190" s="238"/>
      <c r="H190" s="238"/>
      <c r="I190" s="238"/>
      <c r="J190" s="238"/>
      <c r="K190" s="238"/>
      <c r="L190" s="238"/>
      <c r="M190" s="238"/>
      <c r="N190" s="238"/>
    </row>
    <row r="191" spans="1:14">
      <c r="A191" s="238"/>
      <c r="B191" s="238"/>
      <c r="C191" s="238"/>
      <c r="D191" s="238"/>
      <c r="E191" s="238"/>
      <c r="F191" s="238"/>
      <c r="G191" s="238"/>
      <c r="H191" s="238"/>
      <c r="I191" s="238"/>
      <c r="J191" s="238"/>
      <c r="K191" s="238"/>
      <c r="L191" s="238"/>
      <c r="M191" s="238"/>
      <c r="N191" s="238"/>
    </row>
    <row r="192" spans="1:14">
      <c r="A192" s="238"/>
      <c r="B192" s="238"/>
      <c r="C192" s="238"/>
      <c r="D192" s="238"/>
      <c r="E192" s="238"/>
      <c r="F192" s="238"/>
      <c r="G192" s="238"/>
      <c r="H192" s="238"/>
      <c r="I192" s="238"/>
      <c r="J192" s="238"/>
      <c r="K192" s="238"/>
      <c r="L192" s="238"/>
      <c r="M192" s="238"/>
      <c r="N192" s="238"/>
    </row>
    <row r="193" spans="1:14">
      <c r="A193" s="238"/>
      <c r="B193" s="238"/>
      <c r="C193" s="238"/>
      <c r="D193" s="238"/>
      <c r="E193" s="238"/>
      <c r="F193" s="238"/>
      <c r="G193" s="238"/>
      <c r="H193" s="238"/>
      <c r="I193" s="238"/>
      <c r="J193" s="238"/>
      <c r="K193" s="238"/>
      <c r="L193" s="238"/>
      <c r="M193" s="238"/>
      <c r="N193" s="238"/>
    </row>
    <row r="194" spans="1:14">
      <c r="A194" s="238"/>
      <c r="B194" s="238"/>
      <c r="C194" s="238"/>
      <c r="D194" s="238"/>
      <c r="E194" s="238"/>
      <c r="F194" s="238"/>
      <c r="G194" s="238"/>
      <c r="H194" s="238"/>
      <c r="I194" s="238"/>
      <c r="J194" s="238"/>
      <c r="K194" s="238"/>
      <c r="L194" s="238"/>
      <c r="M194" s="238"/>
      <c r="N194" s="238"/>
    </row>
    <row r="195" spans="1:14">
      <c r="A195" s="238"/>
      <c r="B195" s="238"/>
      <c r="C195" s="238"/>
      <c r="D195" s="238"/>
      <c r="E195" s="238"/>
      <c r="F195" s="238"/>
      <c r="G195" s="238"/>
      <c r="H195" s="238"/>
      <c r="I195" s="238"/>
      <c r="J195" s="238"/>
      <c r="K195" s="238"/>
      <c r="L195" s="238"/>
      <c r="M195" s="238"/>
      <c r="N195" s="238"/>
    </row>
    <row r="196" spans="1:14">
      <c r="A196" s="238"/>
      <c r="B196" s="238"/>
      <c r="C196" s="238"/>
      <c r="D196" s="238"/>
      <c r="E196" s="238"/>
      <c r="F196" s="238"/>
      <c r="G196" s="238"/>
      <c r="H196" s="238"/>
      <c r="I196" s="238"/>
      <c r="J196" s="238"/>
      <c r="K196" s="238"/>
      <c r="L196" s="238"/>
      <c r="M196" s="238"/>
      <c r="N196" s="238"/>
    </row>
    <row r="197" spans="1:14">
      <c r="A197" s="238"/>
      <c r="B197" s="238"/>
      <c r="C197" s="238"/>
      <c r="D197" s="238"/>
      <c r="E197" s="238"/>
      <c r="F197" s="238"/>
      <c r="G197" s="238"/>
      <c r="H197" s="238"/>
      <c r="I197" s="238"/>
      <c r="J197" s="238"/>
      <c r="K197" s="238"/>
      <c r="L197" s="238"/>
      <c r="M197" s="238"/>
      <c r="N197" s="238"/>
    </row>
    <row r="198" spans="1:14">
      <c r="A198" s="238"/>
      <c r="B198" s="238"/>
      <c r="C198" s="238"/>
      <c r="D198" s="238"/>
      <c r="E198" s="238"/>
      <c r="F198" s="238"/>
      <c r="G198" s="238"/>
      <c r="H198" s="238"/>
      <c r="I198" s="238"/>
      <c r="J198" s="238"/>
      <c r="K198" s="238"/>
      <c r="L198" s="238"/>
      <c r="M198" s="238"/>
      <c r="N198" s="238"/>
    </row>
    <row r="199" spans="1:14">
      <c r="A199" s="238"/>
      <c r="B199" s="238"/>
      <c r="C199" s="238"/>
      <c r="D199" s="238"/>
      <c r="E199" s="238"/>
      <c r="F199" s="238"/>
      <c r="G199" s="238"/>
      <c r="H199" s="238"/>
      <c r="I199" s="238"/>
      <c r="J199" s="238"/>
      <c r="K199" s="238"/>
      <c r="L199" s="238"/>
      <c r="M199" s="238"/>
      <c r="N199" s="238"/>
    </row>
    <row r="200" spans="1:14">
      <c r="A200" s="238"/>
      <c r="B200" s="238"/>
      <c r="C200" s="238"/>
      <c r="D200" s="238"/>
      <c r="E200" s="238"/>
      <c r="F200" s="238"/>
      <c r="G200" s="238"/>
      <c r="H200" s="238"/>
      <c r="I200" s="238"/>
      <c r="J200" s="238"/>
      <c r="K200" s="238"/>
      <c r="L200" s="238"/>
      <c r="M200" s="238"/>
      <c r="N200" s="238"/>
    </row>
    <row r="201" spans="1:14">
      <c r="A201" s="238"/>
      <c r="B201" s="238"/>
      <c r="C201" s="238"/>
      <c r="D201" s="238"/>
      <c r="E201" s="238"/>
      <c r="F201" s="238"/>
      <c r="G201" s="238"/>
      <c r="H201" s="238"/>
      <c r="I201" s="238"/>
      <c r="J201" s="238"/>
      <c r="K201" s="238"/>
      <c r="L201" s="238"/>
      <c r="M201" s="238"/>
      <c r="N201" s="238"/>
    </row>
    <row r="202" spans="1:14">
      <c r="A202" s="238"/>
      <c r="B202" s="238"/>
      <c r="C202" s="238"/>
      <c r="D202" s="238"/>
      <c r="E202" s="238"/>
      <c r="F202" s="238"/>
      <c r="G202" s="238"/>
      <c r="H202" s="238"/>
      <c r="I202" s="238"/>
      <c r="J202" s="238"/>
      <c r="K202" s="238"/>
      <c r="L202" s="238"/>
      <c r="M202" s="238"/>
      <c r="N202" s="238"/>
    </row>
    <row r="203" spans="1:14">
      <c r="A203" s="238"/>
      <c r="B203" s="238"/>
      <c r="C203" s="238"/>
      <c r="D203" s="238"/>
      <c r="E203" s="238"/>
      <c r="F203" s="238"/>
      <c r="G203" s="238"/>
      <c r="H203" s="238"/>
      <c r="I203" s="238"/>
      <c r="J203" s="238"/>
      <c r="K203" s="238"/>
      <c r="L203" s="238"/>
      <c r="M203" s="238"/>
      <c r="N203" s="238"/>
    </row>
    <row r="204" spans="1:14">
      <c r="A204" s="238"/>
      <c r="B204" s="238"/>
      <c r="C204" s="238"/>
      <c r="D204" s="238"/>
      <c r="E204" s="238"/>
      <c r="F204" s="238"/>
      <c r="G204" s="238"/>
      <c r="H204" s="238"/>
      <c r="I204" s="238"/>
      <c r="J204" s="238"/>
      <c r="K204" s="238"/>
      <c r="L204" s="238"/>
      <c r="M204" s="238"/>
      <c r="N204" s="238"/>
    </row>
    <row r="205" spans="1:14">
      <c r="A205" s="264"/>
      <c r="C205" t="s">
        <v>1199</v>
      </c>
    </row>
    <row r="206" spans="1:14">
      <c r="A206" s="264"/>
    </row>
    <row r="207" spans="1:14">
      <c r="A207" s="264"/>
    </row>
    <row r="208" spans="1:14">
      <c r="A208" s="264"/>
    </row>
    <row r="209" spans="1:2">
      <c r="A209" s="264"/>
    </row>
    <row r="210" spans="1:2">
      <c r="A210" s="264"/>
    </row>
    <row r="211" spans="1:2">
      <c r="A211" s="264"/>
    </row>
    <row r="212" spans="1:2">
      <c r="A212" s="264"/>
      <c r="B212" t="s">
        <v>1200</v>
      </c>
    </row>
    <row r="213" spans="1:2">
      <c r="A213" s="264"/>
      <c r="B213" t="s">
        <v>1201</v>
      </c>
    </row>
  </sheetData>
  <mergeCells count="19">
    <mergeCell ref="V146:AA155"/>
    <mergeCell ref="F138:R138"/>
    <mergeCell ref="D169:I169"/>
    <mergeCell ref="D66:H67"/>
    <mergeCell ref="D74:H76"/>
    <mergeCell ref="I148:T148"/>
    <mergeCell ref="E102:O102"/>
    <mergeCell ref="E103:O111"/>
    <mergeCell ref="D63:H65"/>
    <mergeCell ref="I54:M54"/>
    <mergeCell ref="I53:M53"/>
    <mergeCell ref="G85:U85"/>
    <mergeCell ref="E96:M100"/>
    <mergeCell ref="D53:H54"/>
    <mergeCell ref="N53:R53"/>
    <mergeCell ref="N54:R54"/>
    <mergeCell ref="S53:W53"/>
    <mergeCell ref="S54:W54"/>
    <mergeCell ref="D55:H5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F3C92-7B42-441A-A7CA-36D89CA323D5}">
  <dimension ref="B1:I5"/>
  <sheetViews>
    <sheetView workbookViewId="0">
      <selection activeCell="C6" sqref="C6"/>
    </sheetView>
  </sheetViews>
  <sheetFormatPr defaultRowHeight="15"/>
  <cols>
    <col min="4" max="4" width="16.85546875" customWidth="1"/>
    <col min="5" max="5" width="27" customWidth="1"/>
    <col min="6" max="6" width="29.7109375" customWidth="1"/>
    <col min="7" max="7" width="25.5703125" customWidth="1"/>
    <col min="8" max="8" width="30" customWidth="1"/>
    <col min="9" max="9" width="23.5703125" customWidth="1"/>
  </cols>
  <sheetData>
    <row r="1" spans="2:9">
      <c r="B1" t="s">
        <v>1202</v>
      </c>
    </row>
    <row r="3" spans="2:9" ht="20.25" customHeight="1">
      <c r="D3" s="263" t="s">
        <v>1203</v>
      </c>
      <c r="E3" s="263" t="s">
        <v>1204</v>
      </c>
      <c r="F3" s="263" t="s">
        <v>1205</v>
      </c>
      <c r="G3" s="263" t="s">
        <v>1206</v>
      </c>
      <c r="H3" s="263" t="s">
        <v>1207</v>
      </c>
      <c r="I3" s="263" t="s">
        <v>1208</v>
      </c>
    </row>
    <row r="4" spans="2:9" ht="60">
      <c r="D4" s="256" t="s">
        <v>704</v>
      </c>
      <c r="E4" s="254" t="s">
        <v>1209</v>
      </c>
      <c r="F4" s="255" t="s">
        <v>1210</v>
      </c>
      <c r="G4" s="255" t="s">
        <v>1211</v>
      </c>
      <c r="H4" s="255" t="s">
        <v>1212</v>
      </c>
      <c r="I4" s="255" t="s">
        <v>1213</v>
      </c>
    </row>
    <row r="5" spans="2:9" ht="120" customHeight="1">
      <c r="D5" s="256" t="s">
        <v>704</v>
      </c>
      <c r="E5" s="255" t="s">
        <v>1214</v>
      </c>
      <c r="F5" s="255" t="s">
        <v>1215</v>
      </c>
      <c r="G5" s="133" t="s">
        <v>1216</v>
      </c>
      <c r="H5" s="255" t="s">
        <v>1217</v>
      </c>
      <c r="I5" s="6"/>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B9910-0E66-42E0-8AC7-CA3103100794}">
  <dimension ref="R2:AA46"/>
  <sheetViews>
    <sheetView topLeftCell="J1" workbookViewId="0">
      <selection activeCell="R17" sqref="R17"/>
    </sheetView>
  </sheetViews>
  <sheetFormatPr defaultRowHeight="15"/>
  <cols>
    <col min="18" max="18" width="12.85546875" bestFit="1" customWidth="1"/>
    <col min="19" max="19" width="14" bestFit="1" customWidth="1"/>
    <col min="20" max="20" width="17.140625" customWidth="1"/>
  </cols>
  <sheetData>
    <row r="2" spans="18:25">
      <c r="R2" t="s">
        <v>1218</v>
      </c>
      <c r="S2" t="s">
        <v>1219</v>
      </c>
      <c r="T2" t="s">
        <v>1220</v>
      </c>
      <c r="U2" s="126"/>
    </row>
    <row r="4" spans="18:25">
      <c r="S4" s="95" t="s">
        <v>1221</v>
      </c>
    </row>
    <row r="5" spans="18:25">
      <c r="T5" t="s">
        <v>1222</v>
      </c>
    </row>
    <row r="7" spans="18:25">
      <c r="S7" s="95" t="s">
        <v>1223</v>
      </c>
      <c r="U7" t="s">
        <v>1224</v>
      </c>
      <c r="V7" t="s">
        <v>1225</v>
      </c>
      <c r="W7" t="s">
        <v>1226</v>
      </c>
      <c r="X7" t="s">
        <v>1227</v>
      </c>
      <c r="Y7" t="s">
        <v>1228</v>
      </c>
    </row>
    <row r="8" spans="18:25">
      <c r="T8" t="s">
        <v>1229</v>
      </c>
      <c r="U8" t="s">
        <v>1230</v>
      </c>
      <c r="V8" t="s">
        <v>565</v>
      </c>
      <c r="W8" t="s">
        <v>565</v>
      </c>
      <c r="X8" t="s">
        <v>565</v>
      </c>
      <c r="Y8" t="s">
        <v>1231</v>
      </c>
    </row>
    <row r="9" spans="18:25">
      <c r="T9" t="s">
        <v>1232</v>
      </c>
      <c r="U9" t="s">
        <v>1230</v>
      </c>
      <c r="V9" t="s">
        <v>1233</v>
      </c>
      <c r="W9" t="s">
        <v>565</v>
      </c>
      <c r="X9" t="s">
        <v>565</v>
      </c>
      <c r="Y9" t="s">
        <v>1231</v>
      </c>
    </row>
    <row r="10" spans="18:25">
      <c r="T10" t="s">
        <v>1234</v>
      </c>
      <c r="U10" t="s">
        <v>1230</v>
      </c>
      <c r="V10" t="s">
        <v>1233</v>
      </c>
      <c r="W10" t="s">
        <v>565</v>
      </c>
      <c r="X10" t="s">
        <v>565</v>
      </c>
      <c r="Y10" t="s">
        <v>1235</v>
      </c>
    </row>
    <row r="11" spans="18:25">
      <c r="T11" t="s">
        <v>1236</v>
      </c>
      <c r="U11" t="s">
        <v>1237</v>
      </c>
      <c r="V11" t="s">
        <v>1233</v>
      </c>
      <c r="W11" t="s">
        <v>1233</v>
      </c>
      <c r="X11" t="s">
        <v>1233</v>
      </c>
      <c r="Y11" t="s">
        <v>1238</v>
      </c>
    </row>
    <row r="13" spans="18:25">
      <c r="T13" t="s">
        <v>1239</v>
      </c>
    </row>
    <row r="14" spans="18:25">
      <c r="T14" t="s">
        <v>1240</v>
      </c>
    </row>
    <row r="16" spans="18:25">
      <c r="S16" s="95" t="s">
        <v>1241</v>
      </c>
    </row>
    <row r="17" spans="20:23">
      <c r="T17" t="s">
        <v>1242</v>
      </c>
    </row>
    <row r="18" spans="20:23">
      <c r="T18" t="s">
        <v>1243</v>
      </c>
    </row>
    <row r="19" spans="20:23">
      <c r="U19" t="s">
        <v>1244</v>
      </c>
    </row>
    <row r="20" spans="20:23">
      <c r="V20" t="s">
        <v>1245</v>
      </c>
    </row>
    <row r="21" spans="20:23">
      <c r="V21" t="s">
        <v>1246</v>
      </c>
    </row>
    <row r="23" spans="20:23">
      <c r="U23" t="s">
        <v>1247</v>
      </c>
    </row>
    <row r="24" spans="20:23">
      <c r="V24" t="s">
        <v>1248</v>
      </c>
    </row>
    <row r="25" spans="20:23">
      <c r="W25" t="s">
        <v>1249</v>
      </c>
    </row>
    <row r="27" spans="20:23">
      <c r="V27" t="s">
        <v>1250</v>
      </c>
    </row>
    <row r="28" spans="20:23">
      <c r="W28" t="s">
        <v>1251</v>
      </c>
    </row>
    <row r="29" spans="20:23">
      <c r="W29" t="s">
        <v>1252</v>
      </c>
    </row>
    <row r="30" spans="20:23">
      <c r="W30" t="s">
        <v>1253</v>
      </c>
    </row>
    <row r="31" spans="20:23">
      <c r="W31" t="s">
        <v>1254</v>
      </c>
    </row>
    <row r="32" spans="20:23">
      <c r="W32" t="s">
        <v>1255</v>
      </c>
    </row>
    <row r="33" spans="23:27">
      <c r="W33" t="s">
        <v>1256</v>
      </c>
    </row>
    <row r="34" spans="23:27">
      <c r="W34" t="s">
        <v>1257</v>
      </c>
    </row>
    <row r="35" spans="23:27">
      <c r="W35" t="s">
        <v>1258</v>
      </c>
    </row>
    <row r="36" spans="23:27">
      <c r="W36" t="s">
        <v>1259</v>
      </c>
    </row>
    <row r="37" spans="23:27">
      <c r="W37" t="s">
        <v>1260</v>
      </c>
    </row>
    <row r="46" spans="23:27">
      <c r="W46" s="266"/>
      <c r="AA46" s="53"/>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DF614-EB78-4EEC-816C-C1E0829CB3AA}">
  <dimension ref="A1"/>
  <sheetViews>
    <sheetView topLeftCell="A7" workbookViewId="0">
      <selection activeCell="F10" sqref="F10"/>
    </sheetView>
  </sheetViews>
  <sheetFormatPr defaultRowHeight="15"/>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1CE4E-BACD-4AE4-8F53-AC55DC4C7932}">
  <dimension ref="A1"/>
  <sheetViews>
    <sheetView tabSelected="1" workbookViewId="0">
      <selection activeCell="I8" sqref="I8"/>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Phan Thị Phương Thảo</dc:creator>
  <cp:keywords/>
  <dc:description/>
  <cp:lastModifiedBy/>
  <cp:revision/>
  <dcterms:created xsi:type="dcterms:W3CDTF">2015-06-05T18:17:20Z</dcterms:created>
  <dcterms:modified xsi:type="dcterms:W3CDTF">2025-12-04T01:37:53Z</dcterms:modified>
  <cp:category/>
  <cp:contentStatus/>
</cp:coreProperties>
</file>