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_rels/chart2.xml.rels" ContentType="application/vnd.openxmlformats-package.relationships+xml"/>
  <Override PartName="/xl/charts/_rels/chart1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уществующее" sheetId="1" state="visible" r:id="rId2"/>
    <sheet name="Сценарий 1" sheetId="2" state="visible" r:id="rId3"/>
    <sheet name="сценарий 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<sst xmlns="http://schemas.openxmlformats.org/spreadsheetml/2006/main" count="170" uniqueCount="59">
  <si>
    <t xml:space="preserve">Для информационного наполнения для сайта института по Крупному проекту (по рез-там ФЦП по   ЦЭЗ БПТ)</t>
  </si>
  <si>
    <t xml:space="preserve">Существующее состояние и краткое описание существующей инфраструктуры</t>
  </si>
  <si>
    <t xml:space="preserve">Мониторинг экологических показателей, т/год</t>
  </si>
  <si>
    <t xml:space="preserve">Субъект, район</t>
  </si>
  <si>
    <t xml:space="preserve">количество котельных по типу топлива/энергоносителя, шт.</t>
  </si>
  <si>
    <r>
      <rPr>
        <sz val="11"/>
        <color rgb="FF000000"/>
        <rFont val="Calibri"/>
        <family val="2"/>
        <charset val="204"/>
      </rPr>
      <t xml:space="preserve">расход топлива, </t>
    </r>
    <r>
      <rPr>
        <sz val="11"/>
        <color rgb="FFFF0000"/>
        <rFont val="Calibri"/>
        <family val="2"/>
        <charset val="204"/>
      </rPr>
      <t xml:space="preserve">в ту.т.</t>
    </r>
  </si>
  <si>
    <t xml:space="preserve">установленная мощность , Гкал/ч</t>
  </si>
  <si>
    <t xml:space="preserve">выброс</t>
  </si>
  <si>
    <t xml:space="preserve">выброс </t>
  </si>
  <si>
    <r>
      <rPr>
        <sz val="9"/>
        <color rgb="FF000000"/>
        <rFont val="Calibri"/>
        <family val="2"/>
        <charset val="204"/>
      </rPr>
      <t xml:space="preserve">эмиссия СО</t>
    </r>
    <r>
      <rPr>
        <vertAlign val="subscript"/>
        <sz val="9"/>
        <color rgb="FF000000"/>
        <rFont val="Calibri"/>
        <family val="2"/>
        <charset val="204"/>
      </rPr>
      <t xml:space="preserve">2</t>
    </r>
    <r>
      <rPr>
        <sz val="9"/>
        <color rgb="FF000000"/>
        <rFont val="Calibri"/>
        <family val="2"/>
        <charset val="204"/>
      </rPr>
      <t xml:space="preserve"> </t>
    </r>
  </si>
  <si>
    <t xml:space="preserve">образование ЗШО</t>
  </si>
  <si>
    <t xml:space="preserve">уголь</t>
  </si>
  <si>
    <t xml:space="preserve">древесина</t>
  </si>
  <si>
    <t xml:space="preserve">мазут</t>
  </si>
  <si>
    <t xml:space="preserve">газ</t>
  </si>
  <si>
    <t xml:space="preserve">эл/энергия</t>
  </si>
  <si>
    <t xml:space="preserve">дрова</t>
  </si>
  <si>
    <t xml:space="preserve"> твердых частиц</t>
  </si>
  <si>
    <t xml:space="preserve"> диоксида серы</t>
  </si>
  <si>
    <t xml:space="preserve">оксидов азота </t>
  </si>
  <si>
    <t xml:space="preserve">Иркутская область</t>
  </si>
  <si>
    <t xml:space="preserve">Ольхонский</t>
  </si>
  <si>
    <t xml:space="preserve">Иркутский</t>
  </si>
  <si>
    <t xml:space="preserve">Слюдянский</t>
  </si>
  <si>
    <t xml:space="preserve">Республика Бурятия</t>
  </si>
  <si>
    <t xml:space="preserve">Кабанский</t>
  </si>
  <si>
    <t xml:space="preserve"> Баргузинский</t>
  </si>
  <si>
    <t xml:space="preserve">Прибайкальский</t>
  </si>
  <si>
    <t xml:space="preserve">г. Северобайкальск</t>
  </si>
  <si>
    <t xml:space="preserve">Северо-Байкальский</t>
  </si>
  <si>
    <t xml:space="preserve">перевод с тыс кВт·ч в тут</t>
  </si>
  <si>
    <t xml:space="preserve">Сценарий 1 - электрический </t>
  </si>
  <si>
    <t xml:space="preserve">характеристика сценария: использование электроэнергии на цели теплоснабжения.; замещение всего угля в количестве 316,2 тыс. т и мазутной котельной (1,1 тыс.т) -  на электроэнергию, при этом существующие котельные на древесном и газовом топливе, как наиболее экологичные продолжают функционировать</t>
  </si>
  <si>
    <r>
      <rPr>
        <sz val="11"/>
        <color rgb="FF000000"/>
        <rFont val="Calibri"/>
        <family val="2"/>
        <charset val="204"/>
      </rPr>
      <t xml:space="preserve">суммарная потребность в электроэнергии оценивается в  </t>
    </r>
    <r>
      <rPr>
        <b val="true"/>
        <sz val="11"/>
        <color rgb="FFFF0000"/>
        <rFont val="Calibri"/>
        <family val="2"/>
        <charset val="204"/>
      </rPr>
      <t xml:space="preserve">969 млн кВт·ч</t>
    </r>
  </si>
  <si>
    <t xml:space="preserve">везде снижение по сравнению с существующим состоянием</t>
  </si>
  <si>
    <t xml:space="preserve">выброс твердых частиц</t>
  </si>
  <si>
    <t xml:space="preserve">выброс диоксида серы</t>
  </si>
  <si>
    <t xml:space="preserve">выброс оксидов азота </t>
  </si>
  <si>
    <t xml:space="preserve">кратность снижения</t>
  </si>
  <si>
    <t xml:space="preserve">снижение на т</t>
  </si>
  <si>
    <t xml:space="preserve">кратность снижения, разы</t>
  </si>
  <si>
    <t xml:space="preserve">снижение  на т</t>
  </si>
  <si>
    <t xml:space="preserve">тв частицы</t>
  </si>
  <si>
    <t xml:space="preserve">диоксид серы</t>
  </si>
  <si>
    <t xml:space="preserve">диоксид азота</t>
  </si>
  <si>
    <t xml:space="preserve">СО2</t>
  </si>
  <si>
    <t xml:space="preserve">зшо</t>
  </si>
  <si>
    <t xml:space="preserve">устранены полностью</t>
  </si>
  <si>
    <t xml:space="preserve">Сценарий 2 - замещение черемховского угля бородинским</t>
  </si>
  <si>
    <t xml:space="preserve">характеристика сценария: предлагается в 31 котельной Слюдянского (9 котельных) и Кабанского (22 шт.) районов сжигать экологически более благоприятный бюородинский бурый уголь. При этом увеличится расход топлива с 26,3 до 28,4 тыс. т/год.</t>
  </si>
  <si>
    <t xml:space="preserve">Снизится выброс загрязняющих веществ  на 3300 т/год, незначительно увеличится эмиссия СО2 и образование ЗШО. </t>
  </si>
  <si>
    <t xml:space="preserve">данная заливка обозначает рост</t>
  </si>
  <si>
    <t xml:space="preserve">обозначает снижение</t>
  </si>
  <si>
    <t xml:space="preserve">расход топлива, в ту.т.</t>
  </si>
  <si>
    <t xml:space="preserve">эмиссия СО2 </t>
  </si>
  <si>
    <t xml:space="preserve">кратность снижения ЗВ</t>
  </si>
  <si>
    <r>
      <rPr>
        <sz val="9"/>
        <color rgb="FF000000"/>
        <rFont val="Calibri"/>
        <family val="2"/>
        <charset val="204"/>
      </rPr>
      <t xml:space="preserve">снижение </t>
    </r>
    <r>
      <rPr>
        <sz val="12"/>
        <color rgb="FFFF0000"/>
        <rFont val="Calibri"/>
        <family val="2"/>
        <charset val="204"/>
      </rPr>
      <t xml:space="preserve">на</t>
    </r>
    <r>
      <rPr>
        <sz val="9"/>
        <color rgb="FF000000"/>
        <rFont val="Calibri"/>
        <family val="2"/>
        <charset val="204"/>
      </rPr>
      <t xml:space="preserve"> т</t>
    </r>
  </si>
  <si>
    <t xml:space="preserve">кратность увеличения</t>
  </si>
  <si>
    <t xml:space="preserve">рост на 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</si>
</sst>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"/>
    <numFmt numFmtId="167" formatCode="0.0"/>
    <numFmt numFmtId="168" formatCode="0.000"/>
    <numFmt numFmtId="169" formatCode="0.00"/>
  </numFmts>
  <fonts count="2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7030A0"/>
      <name val="Calibri"/>
      <family val="2"/>
      <charset val="204"/>
    </font>
    <font>
      <b val="true"/>
      <sz val="11"/>
      <color rgb="FF4BACC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rgb="FFFF0000"/>
      <name val="Calibri"/>
      <family val="2"/>
      <charset val="204"/>
    </font>
    <font>
      <sz val="9"/>
      <color rgb="FF000000"/>
      <name val="Calibri"/>
      <family val="2"/>
      <charset val="204"/>
    </font>
    <font>
      <vertAlign val="subscript"/>
      <sz val="9"/>
      <color rgb="FF000000"/>
      <name val="Calibri"/>
      <family val="2"/>
      <charset val="204"/>
    </font>
    <font>
      <b val="true"/>
      <sz val="6.5"/>
      <color rgb="FFFF0000"/>
      <name val="Calibri"/>
      <family val="2"/>
      <charset val="204"/>
    </font>
    <font>
      <b val="true"/>
      <sz val="11"/>
      <color rgb="FF0070C0"/>
      <name val="Calibri"/>
      <family val="2"/>
      <charset val="204"/>
    </font>
    <font>
      <sz val="11"/>
      <name val="Calibri"/>
      <family val="2"/>
      <charset val="204"/>
    </font>
    <font>
      <sz val="8"/>
      <color rgb="FFC00000"/>
      <name val="Calibri"/>
      <family val="2"/>
      <charset val="204"/>
    </font>
    <font>
      <sz val="11"/>
      <name val="Times New Roman"/>
      <family val="0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0"/>
    </font>
    <font>
      <sz val="28"/>
      <color rgb="FF000000"/>
      <name val="Arial"/>
      <family val="2"/>
    </font>
    <font>
      <sz val="10"/>
      <name val="Arial"/>
      <family val="2"/>
    </font>
    <font>
      <b val="true"/>
      <sz val="11"/>
      <color rgb="FFFF0000"/>
      <name val="Calibri"/>
      <family val="2"/>
      <charset val="204"/>
    </font>
    <font>
      <sz val="8"/>
      <color rgb="FF000000"/>
      <name val="Calibri"/>
      <family val="2"/>
      <charset val="204"/>
    </font>
    <font>
      <b val="true"/>
      <sz val="11"/>
      <color rgb="FFE46C0A"/>
      <name val="Calibri"/>
      <family val="2"/>
      <charset val="204"/>
    </font>
    <font>
      <sz val="12"/>
      <color rgb="FFFF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99999"/>
        <bgColor rgb="FFA6A6A6"/>
      </patternFill>
    </fill>
    <fill>
      <patternFill patternType="solid">
        <fgColor rgb="FFFFFFFF"/>
        <bgColor rgb="FFFDEADA"/>
      </patternFill>
    </fill>
    <fill>
      <patternFill patternType="solid">
        <fgColor rgb="FFDBEEF4"/>
        <bgColor rgb="FFDAEEF3"/>
      </patternFill>
    </fill>
    <fill>
      <patternFill patternType="solid">
        <fgColor rgb="FFFDEADA"/>
        <bgColor rgb="FFF2DCDB"/>
      </patternFill>
    </fill>
    <fill>
      <patternFill patternType="solid">
        <fgColor rgb="FFFFFF00"/>
        <bgColor rgb="FFE4DD88"/>
      </patternFill>
    </fill>
    <fill>
      <patternFill patternType="solid">
        <fgColor rgb="FFFCD5B5"/>
        <bgColor rgb="FFFCD5B4"/>
      </patternFill>
    </fill>
    <fill>
      <patternFill patternType="solid">
        <fgColor rgb="FFD9D9D9"/>
        <bgColor rgb="FFF2DCDB"/>
      </patternFill>
    </fill>
    <fill>
      <patternFill patternType="solid">
        <fgColor rgb="FFDAEEF3"/>
        <bgColor rgb="FFDBEEF4"/>
      </patternFill>
    </fill>
    <fill>
      <patternFill patternType="solid">
        <fgColor rgb="FFFCD5B4"/>
        <bgColor rgb="FFFCD5B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9BBB59"/>
      <rgbColor rgb="FF800080"/>
      <rgbColor rgb="FF008080"/>
      <rgbColor rgb="FFBFBFBF"/>
      <rgbColor rgb="FF5983B0"/>
      <rgbColor rgb="FFA6A6A6"/>
      <rgbColor rgb="FF7030A0"/>
      <rgbColor rgb="FFFDEADA"/>
      <rgbColor rgb="FFDAEEF3"/>
      <rgbColor rgb="FF660066"/>
      <rgbColor rgb="FFB3B3B3"/>
      <rgbColor rgb="FF0070C0"/>
      <rgbColor rgb="FFCCC1DA"/>
      <rgbColor rgb="FF000080"/>
      <rgbColor rgb="FFFF00FF"/>
      <rgbColor rgb="FFF2DCDB"/>
      <rgbColor rgb="FF00FFFF"/>
      <rgbColor rgb="FF800080"/>
      <rgbColor rgb="FF800000"/>
      <rgbColor rgb="FF008080"/>
      <rgbColor rgb="FF0000FF"/>
      <rgbColor rgb="FF00CCFF"/>
      <rgbColor rgb="FFDBEEF4"/>
      <rgbColor rgb="FFB7DEE8"/>
      <rgbColor rgb="FFE4DD88"/>
      <rgbColor rgb="FF8EB4E3"/>
      <rgbColor rgb="FFFCD5B5"/>
      <rgbColor rgb="FFB3A2C7"/>
      <rgbColor rgb="FFFCD5B4"/>
      <rgbColor rgb="FF4F81BD"/>
      <rgbColor rgb="FF4BACC6"/>
      <rgbColor rgb="FF92D050"/>
      <rgbColor rgb="FFBCD89A"/>
      <rgbColor rgb="FFD9D9D9"/>
      <rgbColor rgb="FFE46C0A"/>
      <rgbColor rgb="FF8064A2"/>
      <rgbColor rgb="FF999999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2091007583965"/>
          <c:y val="0.0964688751365126"/>
          <c:w val="0.707822318526544"/>
          <c:h val="0.66872952311612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a6a6a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92d05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b3a2c7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2dcdb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уголь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105,5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древесина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2,0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мазут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6,8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электроэнергия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17,9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</c:dLbls>
          <c:cat>
            <c:strRef>
              <c:f>существующее!$L$8:$P$8</c:f>
              <c:strCache>
                <c:ptCount val="5"/>
                <c:pt idx="0">
                  <c:v>уголь</c:v>
                </c:pt>
                <c:pt idx="1">
                  <c:v>древесина</c:v>
                </c:pt>
                <c:pt idx="2">
                  <c:v>мазут</c:v>
                </c:pt>
                <c:pt idx="3">
                  <c:v>газ</c:v>
                </c:pt>
                <c:pt idx="4">
                  <c:v>эл/энергия</c:v>
                </c:pt>
              </c:strCache>
            </c:strRef>
          </c:cat>
          <c:val>
            <c:numRef>
              <c:f>существующее!$L$9:$P$9</c:f>
              <c:numCache>
                <c:formatCode>General</c:formatCode>
                <c:ptCount val="5"/>
                <c:pt idx="0">
                  <c:v>105.5</c:v>
                </c:pt>
                <c:pt idx="1">
                  <c:v>2</c:v>
                </c:pt>
                <c:pt idx="2">
                  <c:v>6.8</c:v>
                </c:pt>
                <c:pt idx="4">
                  <c:v>17.9</c:v>
                </c:pt>
              </c:numCache>
            </c:numRef>
          </c:val>
        </c:ser>
        <c:firstSliceAng val="320"/>
      </c:pie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88400505547"/>
          <c:y val="0.0555498352553542"/>
          <c:w val="0.889271169779525"/>
          <c:h val="0.841536243822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существующее!$A$18</c:f>
              <c:strCache>
                <c:ptCount val="1"/>
                <c:pt idx="0">
                  <c:v>Северо-Байкальский</c:v>
                </c:pt>
              </c:strCache>
            </c:strRef>
          </c:cat>
          <c:val>
            <c:numRef>
              <c:f>существующее!$B$18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существующее!$A$18</c:f>
              <c:strCache>
                <c:ptCount val="1"/>
                <c:pt idx="0">
                  <c:v>Северо-Байкальский</c:v>
                </c:pt>
              </c:strCache>
            </c:strRef>
          </c:cat>
          <c:val>
            <c:numRef>
              <c:f>существующее!$C$18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существующее!$A$18</c:f>
              <c:strCache>
                <c:ptCount val="1"/>
                <c:pt idx="0">
                  <c:v>Северо-Байкальский</c:v>
                </c:pt>
              </c:strCache>
            </c:strRef>
          </c:cat>
          <c:val>
            <c:numRef>
              <c:f>существующее!$D$18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существующее!$A$18</c:f>
              <c:strCache>
                <c:ptCount val="1"/>
                <c:pt idx="0">
                  <c:v>Северо-Байкальский</c:v>
                </c:pt>
              </c:strCache>
            </c:strRef>
          </c:cat>
          <c:val>
            <c:numRef>
              <c:f>существующее!$E$18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существующее!$A$18</c:f>
              <c:strCache>
                <c:ptCount val="1"/>
                <c:pt idx="0">
                  <c:v>Северо-Байкальский</c:v>
                </c:pt>
              </c:strCache>
            </c:strRef>
          </c:cat>
          <c:val>
            <c:numRef>
              <c:f>существующее!$F$18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90083260"/>
        <c:axId val="37224907"/>
      </c:barChart>
      <c:catAx>
        <c:axId val="900832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224907"/>
        <c:crosses val="autoZero"/>
        <c:auto val="1"/>
        <c:lblAlgn val="ctr"/>
        <c:lblOffset val="100"/>
        <c:noMultiLvlLbl val="0"/>
      </c:catAx>
      <c:valAx>
        <c:axId val="37224907"/>
        <c:scaling>
          <c:orientation val="minMax"/>
          <c:max val="20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08326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19436921332745"/>
          <c:y val="0"/>
          <c:w val="0.780500094476286"/>
          <c:h val="0.99967394848386"/>
        </c:manualLayout>
      </c:layout>
      <c:doughnutChart>
        <c:varyColors val="1"/>
        <c:ser>
          <c:idx val="0"/>
          <c:order val="0"/>
          <c:spPr>
            <a:solidFill>
              <a:srgbClr val="5983b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bfbfbf"/>
              </a:solidFill>
              <a:ln w="0">
                <a:noFill/>
              </a:ln>
            </c:spPr>
          </c:dPt>
          <c:dPt>
            <c:idx val="1"/>
            <c:spPr>
              <a:solidFill>
                <a:srgbClr val="bcd89a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1da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8eb4e3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существующее!$L$8:$P$8</c:f>
              <c:strCache>
                <c:ptCount val="5"/>
                <c:pt idx="0">
                  <c:v>уголь</c:v>
                </c:pt>
                <c:pt idx="1">
                  <c:v>древесина</c:v>
                </c:pt>
                <c:pt idx="2">
                  <c:v>мазут</c:v>
                </c:pt>
                <c:pt idx="3">
                  <c:v>газ</c:v>
                </c:pt>
                <c:pt idx="4">
                  <c:v>эл/энергия</c:v>
                </c:pt>
              </c:strCache>
            </c:strRef>
          </c:cat>
          <c:val>
            <c:numRef>
              <c:f>существующее!$L$9:$P$9</c:f>
              <c:numCache>
                <c:formatCode>General</c:formatCode>
                <c:ptCount val="5"/>
                <c:pt idx="0">
                  <c:v>105.5</c:v>
                </c:pt>
                <c:pt idx="1">
                  <c:v>2</c:v>
                </c:pt>
                <c:pt idx="2">
                  <c:v>6.8</c:v>
                </c:pt>
                <c:pt idx="4">
                  <c:v>17.9</c:v>
                </c:pt>
              </c:numCache>
            </c:numRef>
          </c:val>
        </c:ser>
        <c:firstSliceAng val="345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noFill/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"/>
          <c:y val="0.20074107781317"/>
          <c:w val="0.936734861556158"/>
          <c:h val="0.798218812975362"/>
        </c:manualLayout>
      </c:layout>
      <c:doughnutChart>
        <c:varyColors val="1"/>
        <c:ser>
          <c:idx val="0"/>
          <c:order val="0"/>
          <c:spPr>
            <a:solidFill>
              <a:srgbClr val="5983b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bfbfbf"/>
              </a:solidFill>
              <a:ln w="0">
                <a:noFill/>
              </a:ln>
            </c:spPr>
          </c:dPt>
          <c:dPt>
            <c:idx val="1"/>
            <c:spPr>
              <a:solidFill>
                <a:srgbClr val="bcd89a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1da"/>
              </a:solidFill>
              <a:ln w="0">
                <a:noFill/>
              </a:ln>
            </c:spPr>
          </c:dPt>
          <c:dPt>
            <c:idx val="3"/>
            <c:spPr>
              <a:solidFill>
                <a:srgbClr val="e4dd8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8eb4e3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существующее!$L$12:$P$12</c:f>
              <c:strCache>
                <c:ptCount val="5"/>
                <c:pt idx="0">
                  <c:v>уголь</c:v>
                </c:pt>
                <c:pt idx="1">
                  <c:v>древесина</c:v>
                </c:pt>
                <c:pt idx="2">
                  <c:v>мазут</c:v>
                </c:pt>
                <c:pt idx="3">
                  <c:v>газ</c:v>
                </c:pt>
                <c:pt idx="4">
                  <c:v>эл/энергия</c:v>
                </c:pt>
              </c:strCache>
            </c:strRef>
          </c:cat>
          <c:val>
            <c:numRef>
              <c:f>существующее!$L$13:$P$13</c:f>
              <c:numCache>
                <c:formatCode>General</c:formatCode>
                <c:ptCount val="5"/>
                <c:pt idx="0">
                  <c:v>291.26</c:v>
                </c:pt>
                <c:pt idx="1">
                  <c:v>5.74</c:v>
                </c:pt>
                <c:pt idx="3">
                  <c:v>11.76</c:v>
                </c:pt>
              </c:numCache>
            </c:numRef>
          </c:val>
        </c:ser>
        <c:firstSliceAng val="315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noFill/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7234593474883"/>
          <c:y val="0.0578653051300754"/>
          <c:w val="0.707729155877783"/>
          <c:h val="0.66873328470702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a6a6a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92d05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b7dee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numFmt formatCode="0.0" sourceLinked="1"/>
            <c:dLbl>
              <c:idx val="0"/>
              <c:numFmt formatCode="0.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уголь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 291,3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numFmt formatCode="0.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древесина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5,7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numFmt formatCode="0.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газ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11,8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</c:dLbls>
          <c:cat>
            <c:strRef>
              <c:f>существующее!$L$8:$P$8</c:f>
              <c:strCache>
                <c:ptCount val="5"/>
                <c:pt idx="0">
                  <c:v>уголь</c:v>
                </c:pt>
                <c:pt idx="1">
                  <c:v>древесина</c:v>
                </c:pt>
                <c:pt idx="2">
                  <c:v>мазут</c:v>
                </c:pt>
                <c:pt idx="3">
                  <c:v>газ</c:v>
                </c:pt>
                <c:pt idx="4">
                  <c:v>эл/энергия</c:v>
                </c:pt>
              </c:strCache>
            </c:strRef>
          </c:cat>
          <c:val>
            <c:numRef>
              <c:f>существующее!$L$13:$P$13</c:f>
              <c:numCache>
                <c:formatCode>General</c:formatCode>
                <c:ptCount val="5"/>
                <c:pt idx="0">
                  <c:v>291.26</c:v>
                </c:pt>
                <c:pt idx="1">
                  <c:v>5.74</c:v>
                </c:pt>
                <c:pt idx="3">
                  <c:v>11.76</c:v>
                </c:pt>
              </c:numCache>
            </c:numRef>
          </c:val>
        </c:ser>
        <c:firstSliceAng val="90"/>
      </c:pie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75996917742"/>
          <c:y val="0.0555498352553542"/>
          <c:w val="0.889295575675849"/>
          <c:h val="0.841536243822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существующее!$A$10</c:f>
              <c:strCache>
                <c:ptCount val="1"/>
                <c:pt idx="0">
                  <c:v>Ольхонский</c:v>
                </c:pt>
              </c:strCache>
            </c:strRef>
          </c:cat>
          <c:val>
            <c:numRef>
              <c:f>существующее!$B$10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bcd89a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существующее!$A$10</c:f>
              <c:strCache>
                <c:ptCount val="1"/>
                <c:pt idx="0">
                  <c:v>Ольхонский</c:v>
                </c:pt>
              </c:strCache>
            </c:strRef>
          </c:cat>
          <c:val>
            <c:numRef>
              <c:f>существующее!$C$10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существующее!$A$10</c:f>
              <c:strCache>
                <c:ptCount val="1"/>
                <c:pt idx="0">
                  <c:v>Ольхонский</c:v>
                </c:pt>
              </c:strCache>
            </c:strRef>
          </c:cat>
          <c:val>
            <c:numRef>
              <c:f>существующее!$D$10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существующее!$A$10</c:f>
              <c:strCache>
                <c:ptCount val="1"/>
                <c:pt idx="0">
                  <c:v>Ольхонский</c:v>
                </c:pt>
              </c:strCache>
            </c:strRef>
          </c:cat>
          <c:val>
            <c:numRef>
              <c:f>существующее!$E$10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8eb4e3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существующее!$A$10</c:f>
              <c:strCache>
                <c:ptCount val="1"/>
                <c:pt idx="0">
                  <c:v>Ольхонский</c:v>
                </c:pt>
              </c:strCache>
            </c:strRef>
          </c:cat>
          <c:val>
            <c:numRef>
              <c:f>существующее!$F$10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gapWidth val="150"/>
        <c:overlap val="100"/>
        <c:axId val="21327161"/>
        <c:axId val="10808802"/>
      </c:barChart>
      <c:catAx>
        <c:axId val="213271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808802"/>
        <c:crosses val="autoZero"/>
        <c:auto val="1"/>
        <c:lblAlgn val="ctr"/>
        <c:lblOffset val="100"/>
        <c:noMultiLvlLbl val="0"/>
      </c:catAx>
      <c:valAx>
        <c:axId val="10808802"/>
        <c:scaling>
          <c:orientation val="minMax"/>
          <c:max val="25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32716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25631017434"/>
          <c:y val="0.0555498352553542"/>
          <c:w val="0.889344262295082"/>
          <c:h val="0.841536243822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существующее!$A$11</c:f>
              <c:strCache>
                <c:ptCount val="1"/>
                <c:pt idx="0">
                  <c:v>Иркутский</c:v>
                </c:pt>
              </c:strCache>
            </c:strRef>
          </c:cat>
          <c:val>
            <c:numRef>
              <c:f>существующее!$B$11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существующее!$A$11</c:f>
              <c:strCache>
                <c:ptCount val="1"/>
                <c:pt idx="0">
                  <c:v>Иркутский</c:v>
                </c:pt>
              </c:strCache>
            </c:strRef>
          </c:cat>
          <c:val>
            <c:numRef>
              <c:f>существующее!$C$11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1da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существующее!$A$11</c:f>
              <c:strCache>
                <c:ptCount val="1"/>
                <c:pt idx="0">
                  <c:v>Иркутский</c:v>
                </c:pt>
              </c:strCache>
            </c:strRef>
          </c:cat>
          <c:val>
            <c:numRef>
              <c:f>существующее!$D$11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существующее!$A$11</c:f>
              <c:strCache>
                <c:ptCount val="1"/>
                <c:pt idx="0">
                  <c:v>Иркутский</c:v>
                </c:pt>
              </c:strCache>
            </c:strRef>
          </c:cat>
          <c:val>
            <c:numRef>
              <c:f>существующее!$E$11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существующее!$A$11</c:f>
              <c:strCache>
                <c:ptCount val="1"/>
                <c:pt idx="0">
                  <c:v>Иркутский</c:v>
                </c:pt>
              </c:strCache>
            </c:strRef>
          </c:cat>
          <c:val>
            <c:numRef>
              <c:f>существующее!$F$11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50"/>
        <c:overlap val="100"/>
        <c:axId val="15259197"/>
        <c:axId val="96008281"/>
      </c:barChart>
      <c:catAx>
        <c:axId val="152591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008281"/>
        <c:crosses val="autoZero"/>
        <c:auto val="1"/>
        <c:lblAlgn val="ctr"/>
        <c:lblOffset val="100"/>
        <c:noMultiLvlLbl val="0"/>
      </c:catAx>
      <c:valAx>
        <c:axId val="96008281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25919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613370089593"/>
          <c:y val="0.0555498352553542"/>
          <c:w val="0.889248793935217"/>
          <c:h val="0.841536243822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существующее!$A$12</c:f>
              <c:strCache>
                <c:ptCount val="1"/>
                <c:pt idx="0">
                  <c:v>Слюдянский</c:v>
                </c:pt>
              </c:strCache>
            </c:strRef>
          </c:cat>
          <c:val>
            <c:numRef>
              <c:f>существующее!$B$12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существующее!$A$12</c:f>
              <c:strCache>
                <c:ptCount val="1"/>
                <c:pt idx="0">
                  <c:v>Слюдянский</c:v>
                </c:pt>
              </c:strCache>
            </c:strRef>
          </c:cat>
          <c:val>
            <c:numRef>
              <c:f>существующее!$C$12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существующее!$A$12</c:f>
              <c:strCache>
                <c:ptCount val="1"/>
                <c:pt idx="0">
                  <c:v>Слюдянский</c:v>
                </c:pt>
              </c:strCache>
            </c:strRef>
          </c:cat>
          <c:val>
            <c:numRef>
              <c:f>существующее!$D$12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существующее!$A$12</c:f>
              <c:strCache>
                <c:ptCount val="1"/>
                <c:pt idx="0">
                  <c:v>Слюдянский</c:v>
                </c:pt>
              </c:strCache>
            </c:strRef>
          </c:cat>
          <c:val>
            <c:numRef>
              <c:f>существующее!$E$12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существующее!$A$12</c:f>
              <c:strCache>
                <c:ptCount val="1"/>
                <c:pt idx="0">
                  <c:v>Слюдянский</c:v>
                </c:pt>
              </c:strCache>
            </c:strRef>
          </c:cat>
          <c:val>
            <c:numRef>
              <c:f>существующее!$F$12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gapWidth val="150"/>
        <c:overlap val="100"/>
        <c:axId val="95741367"/>
        <c:axId val="10412781"/>
      </c:barChart>
      <c:catAx>
        <c:axId val="957413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412781"/>
        <c:crosses val="autoZero"/>
        <c:auto val="1"/>
        <c:lblAlgn val="ctr"/>
        <c:lblOffset val="100"/>
        <c:noMultiLvlLbl val="0"/>
      </c:catAx>
      <c:valAx>
        <c:axId val="10412781"/>
        <c:scaling>
          <c:orientation val="minMax"/>
          <c:max val="35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74136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75996917742"/>
          <c:y val="0.0555498352553542"/>
          <c:w val="0.889295575675849"/>
          <c:h val="0.841536243822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bfbfbf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существующее!$A$14</c:f>
              <c:strCache>
                <c:ptCount val="1"/>
                <c:pt idx="0">
                  <c:v>Кабанский</c:v>
                </c:pt>
              </c:strCache>
            </c:strRef>
          </c:cat>
          <c:val>
            <c:numRef>
              <c:f>существующее!$B$14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существующее!$A$14</c:f>
              <c:strCache>
                <c:ptCount val="1"/>
                <c:pt idx="0">
                  <c:v>Кабанский</c:v>
                </c:pt>
              </c:strCache>
            </c:strRef>
          </c:cat>
          <c:val>
            <c:numRef>
              <c:f>существующее!$C$14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существующее!$A$14</c:f>
              <c:strCache>
                <c:ptCount val="1"/>
                <c:pt idx="0">
                  <c:v>Кабанский</c:v>
                </c:pt>
              </c:strCache>
            </c:strRef>
          </c:cat>
          <c:val>
            <c:numRef>
              <c:f>существующее!$D$14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e4dd88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существующее!$A$14</c:f>
              <c:strCache>
                <c:ptCount val="1"/>
                <c:pt idx="0">
                  <c:v>Кабанский</c:v>
                </c:pt>
              </c:strCache>
            </c:strRef>
          </c:cat>
          <c:val>
            <c:numRef>
              <c:f>существующее!$E$14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существующее!$A$14</c:f>
              <c:strCache>
                <c:ptCount val="1"/>
                <c:pt idx="0">
                  <c:v>Кабанский</c:v>
                </c:pt>
              </c:strCache>
            </c:strRef>
          </c:cat>
          <c:val>
            <c:numRef>
              <c:f>существующее!$F$14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6989771"/>
        <c:axId val="91022989"/>
      </c:barChart>
      <c:catAx>
        <c:axId val="69897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022989"/>
        <c:crosses val="autoZero"/>
        <c:auto val="1"/>
        <c:lblAlgn val="ctr"/>
        <c:lblOffset val="100"/>
        <c:noMultiLvlLbl val="0"/>
      </c:catAx>
      <c:valAx>
        <c:axId val="91022989"/>
        <c:scaling>
          <c:orientation val="minMax"/>
          <c:max val="28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8977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34172778607"/>
          <c:y val="0.0555498352553542"/>
          <c:w val="0.88933601609658"/>
          <c:h val="0.841536243822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существующее!$A$15</c:f>
              <c:strCache>
                <c:ptCount val="1"/>
                <c:pt idx="0">
                  <c:v> Баргузинский</c:v>
                </c:pt>
              </c:strCache>
            </c:strRef>
          </c:cat>
          <c:val>
            <c:numRef>
              <c:f>существующее!$B$15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существующее!$A$15</c:f>
              <c:strCache>
                <c:ptCount val="1"/>
                <c:pt idx="0">
                  <c:v> Баргузинский</c:v>
                </c:pt>
              </c:strCache>
            </c:strRef>
          </c:cat>
          <c:val>
            <c:numRef>
              <c:f>существующее!$C$15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существующее!$A$15</c:f>
              <c:strCache>
                <c:ptCount val="1"/>
                <c:pt idx="0">
                  <c:v> Баргузинский</c:v>
                </c:pt>
              </c:strCache>
            </c:strRef>
          </c:cat>
          <c:val>
            <c:numRef>
              <c:f>существующее!$D$15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существующее!$A$15</c:f>
              <c:strCache>
                <c:ptCount val="1"/>
                <c:pt idx="0">
                  <c:v> Баргузинский</c:v>
                </c:pt>
              </c:strCache>
            </c:strRef>
          </c:cat>
          <c:val>
            <c:numRef>
              <c:f>существующее!$E$15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существующее!$A$15</c:f>
              <c:strCache>
                <c:ptCount val="1"/>
                <c:pt idx="0">
                  <c:v> Баргузинский</c:v>
                </c:pt>
              </c:strCache>
            </c:strRef>
          </c:cat>
          <c:val>
            <c:numRef>
              <c:f>существующее!$F$15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31180633"/>
        <c:axId val="83373508"/>
      </c:barChart>
      <c:catAx>
        <c:axId val="311806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373508"/>
        <c:crosses val="autoZero"/>
        <c:auto val="1"/>
        <c:lblAlgn val="ctr"/>
        <c:lblOffset val="100"/>
        <c:noMultiLvlLbl val="0"/>
      </c:catAx>
      <c:valAx>
        <c:axId val="83373508"/>
        <c:scaling>
          <c:orientation val="minMax"/>
          <c:max val="18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18063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91797774998"/>
          <c:y val="0.0555498352553542"/>
          <c:w val="0.889276545322888"/>
          <c:h val="0.841536243822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существующее!$A$16</c:f>
              <c:strCache>
                <c:ptCount val="1"/>
                <c:pt idx="0">
                  <c:v>Прибайкальский</c:v>
                </c:pt>
              </c:strCache>
            </c:strRef>
          </c:cat>
          <c:val>
            <c:numRef>
              <c:f>существующее!$B$16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существующее!$A$16</c:f>
              <c:strCache>
                <c:ptCount val="1"/>
                <c:pt idx="0">
                  <c:v>Прибайкальский</c:v>
                </c:pt>
              </c:strCache>
            </c:strRef>
          </c:cat>
          <c:val>
            <c:numRef>
              <c:f>существующее!$C$16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существующее!$A$16</c:f>
              <c:strCache>
                <c:ptCount val="1"/>
                <c:pt idx="0">
                  <c:v>Прибайкальский</c:v>
                </c:pt>
              </c:strCache>
            </c:strRef>
          </c:cat>
          <c:val>
            <c:numRef>
              <c:f>существующее!$D$16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существующее!$A$16</c:f>
              <c:strCache>
                <c:ptCount val="1"/>
                <c:pt idx="0">
                  <c:v>Прибайкальский</c:v>
                </c:pt>
              </c:strCache>
            </c:strRef>
          </c:cat>
          <c:val>
            <c:numRef>
              <c:f>существующее!$E$16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существующее!$A$16</c:f>
              <c:strCache>
                <c:ptCount val="1"/>
                <c:pt idx="0">
                  <c:v>Прибайкальский</c:v>
                </c:pt>
              </c:strCache>
            </c:strRef>
          </c:cat>
          <c:val>
            <c:numRef>
              <c:f>существующее!$F$16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50"/>
        <c:overlap val="100"/>
        <c:axId val="62526249"/>
        <c:axId val="47982188"/>
      </c:barChart>
      <c:catAx>
        <c:axId val="625262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982188"/>
        <c:crosses val="autoZero"/>
        <c:auto val="1"/>
        <c:lblAlgn val="ctr"/>
        <c:lblOffset val="100"/>
        <c:noMultiLvlLbl val="0"/>
      </c:catAx>
      <c:valAx>
        <c:axId val="4798218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52624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45660163981"/>
          <c:y val="0.0555498352553542"/>
          <c:w val="0.889312977099237"/>
          <c:h val="0.841536243822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существующее!$A$17</c:f>
              <c:strCache>
                <c:ptCount val="1"/>
                <c:pt idx="0">
                  <c:v>г. Северобайкальск</c:v>
                </c:pt>
              </c:strCache>
            </c:strRef>
          </c:cat>
          <c:val>
            <c:numRef>
              <c:f>существующее!$B$17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существующее!$A$17</c:f>
              <c:strCache>
                <c:ptCount val="1"/>
                <c:pt idx="0">
                  <c:v>г. Северобайкальск</c:v>
                </c:pt>
              </c:strCache>
            </c:strRef>
          </c:cat>
          <c:val>
            <c:numRef>
              <c:f>существующее!$C$17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существующее!$A$17</c:f>
              <c:strCache>
                <c:ptCount val="1"/>
                <c:pt idx="0">
                  <c:v>г. Северобайкальск</c:v>
                </c:pt>
              </c:strCache>
            </c:strRef>
          </c:cat>
          <c:val>
            <c:numRef>
              <c:f>существующее!$D$17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существующее!$A$17</c:f>
              <c:strCache>
                <c:ptCount val="1"/>
                <c:pt idx="0">
                  <c:v>г. Северобайкальск</c:v>
                </c:pt>
              </c:strCache>
            </c:strRef>
          </c:cat>
          <c:val>
            <c:numRef>
              <c:f>существующее!$E$17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существующее!$A$17</c:f>
              <c:strCache>
                <c:ptCount val="1"/>
                <c:pt idx="0">
                  <c:v>г. Северобайкальск</c:v>
                </c:pt>
              </c:strCache>
            </c:strRef>
          </c:cat>
          <c:val>
            <c:numRef>
              <c:f>существующее!$F$17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26341039"/>
        <c:axId val="53850096"/>
      </c:barChart>
      <c:catAx>
        <c:axId val="263410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850096"/>
        <c:crosses val="autoZero"/>
        <c:auto val="1"/>
        <c:lblAlgn val="ctr"/>
        <c:lblOffset val="100"/>
        <c:noMultiLvlLbl val="0"/>
      </c:catAx>
      <c:valAx>
        <c:axId val="53850096"/>
        <c:scaling>
          <c:orientation val="minMax"/>
          <c:max val="20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34103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318960</xdr:colOff>
      <xdr:row>19</xdr:row>
      <xdr:rowOff>121320</xdr:rowOff>
    </xdr:from>
    <xdr:to>
      <xdr:col>14</xdr:col>
      <xdr:colOff>415800</xdr:colOff>
      <xdr:row>35</xdr:row>
      <xdr:rowOff>39600</xdr:rowOff>
    </xdr:to>
    <xdr:graphicFrame>
      <xdr:nvGraphicFramePr>
        <xdr:cNvPr id="0" name="Диаграмма 1"/>
        <xdr:cNvGraphicFramePr/>
      </xdr:nvGraphicFramePr>
      <xdr:xfrm>
        <a:off x="2008800" y="4104720"/>
        <a:ext cx="8306640" cy="29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409680</xdr:colOff>
      <xdr:row>20</xdr:row>
      <xdr:rowOff>9360</xdr:rowOff>
    </xdr:from>
    <xdr:to>
      <xdr:col>20</xdr:col>
      <xdr:colOff>261360</xdr:colOff>
      <xdr:row>35</xdr:row>
      <xdr:rowOff>112680</xdr:rowOff>
    </xdr:to>
    <xdr:graphicFrame>
      <xdr:nvGraphicFramePr>
        <xdr:cNvPr id="2" name="Диаграмма 2"/>
        <xdr:cNvGraphicFramePr/>
      </xdr:nvGraphicFramePr>
      <xdr:xfrm>
        <a:off x="9118080" y="4183200"/>
        <a:ext cx="5560920" cy="29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233280</xdr:colOff>
      <xdr:row>32</xdr:row>
      <xdr:rowOff>111960</xdr:rowOff>
    </xdr:from>
    <xdr:to>
      <xdr:col>7</xdr:col>
      <xdr:colOff>175680</xdr:colOff>
      <xdr:row>69</xdr:row>
      <xdr:rowOff>55800</xdr:rowOff>
    </xdr:to>
    <xdr:graphicFrame>
      <xdr:nvGraphicFramePr>
        <xdr:cNvPr id="4" name="Диаграмма 5"/>
        <xdr:cNvGraphicFramePr/>
      </xdr:nvGraphicFramePr>
      <xdr:xfrm>
        <a:off x="233280" y="6571800"/>
        <a:ext cx="5605920" cy="699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362880</xdr:colOff>
      <xdr:row>32</xdr:row>
      <xdr:rowOff>100800</xdr:rowOff>
    </xdr:from>
    <xdr:to>
      <xdr:col>18</xdr:col>
      <xdr:colOff>354960</xdr:colOff>
      <xdr:row>69</xdr:row>
      <xdr:rowOff>44640</xdr:rowOff>
    </xdr:to>
    <xdr:graphicFrame>
      <xdr:nvGraphicFramePr>
        <xdr:cNvPr id="5" name="Диаграмма 6"/>
        <xdr:cNvGraphicFramePr/>
      </xdr:nvGraphicFramePr>
      <xdr:xfrm>
        <a:off x="7296480" y="6560640"/>
        <a:ext cx="5533560" cy="699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48960</xdr:colOff>
      <xdr:row>32</xdr:row>
      <xdr:rowOff>77040</xdr:rowOff>
    </xdr:from>
    <xdr:to>
      <xdr:col>26</xdr:col>
      <xdr:colOff>319320</xdr:colOff>
      <xdr:row>69</xdr:row>
      <xdr:rowOff>20880</xdr:rowOff>
    </xdr:to>
    <xdr:graphicFrame>
      <xdr:nvGraphicFramePr>
        <xdr:cNvPr id="6" name="Диаграмма 7"/>
        <xdr:cNvGraphicFramePr/>
      </xdr:nvGraphicFramePr>
      <xdr:xfrm>
        <a:off x="14466600" y="6536880"/>
        <a:ext cx="5223240" cy="699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214200</xdr:colOff>
      <xdr:row>71</xdr:row>
      <xdr:rowOff>0</xdr:rowOff>
    </xdr:from>
    <xdr:to>
      <xdr:col>7</xdr:col>
      <xdr:colOff>156600</xdr:colOff>
      <xdr:row>107</xdr:row>
      <xdr:rowOff>134280</xdr:rowOff>
    </xdr:to>
    <xdr:graphicFrame>
      <xdr:nvGraphicFramePr>
        <xdr:cNvPr id="7" name="Диаграмма 8"/>
        <xdr:cNvGraphicFramePr/>
      </xdr:nvGraphicFramePr>
      <xdr:xfrm>
        <a:off x="214200" y="13889520"/>
        <a:ext cx="5605920" cy="699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285840</xdr:colOff>
      <xdr:row>71</xdr:row>
      <xdr:rowOff>0</xdr:rowOff>
    </xdr:from>
    <xdr:to>
      <xdr:col>18</xdr:col>
      <xdr:colOff>290520</xdr:colOff>
      <xdr:row>107</xdr:row>
      <xdr:rowOff>134280</xdr:rowOff>
    </xdr:to>
    <xdr:graphicFrame>
      <xdr:nvGraphicFramePr>
        <xdr:cNvPr id="8" name="Диаграмма 9"/>
        <xdr:cNvGraphicFramePr/>
      </xdr:nvGraphicFramePr>
      <xdr:xfrm>
        <a:off x="7219440" y="13889520"/>
        <a:ext cx="5546160" cy="699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19</xdr:col>
      <xdr:colOff>666720</xdr:colOff>
      <xdr:row>71</xdr:row>
      <xdr:rowOff>0</xdr:rowOff>
    </xdr:from>
    <xdr:to>
      <xdr:col>26</xdr:col>
      <xdr:colOff>217800</xdr:colOff>
      <xdr:row>107</xdr:row>
      <xdr:rowOff>134280</xdr:rowOff>
    </xdr:to>
    <xdr:graphicFrame>
      <xdr:nvGraphicFramePr>
        <xdr:cNvPr id="9" name="Диаграмма 10"/>
        <xdr:cNvGraphicFramePr/>
      </xdr:nvGraphicFramePr>
      <xdr:xfrm>
        <a:off x="14119920" y="13889520"/>
        <a:ext cx="5468400" cy="699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28</xdr:col>
      <xdr:colOff>71280</xdr:colOff>
      <xdr:row>71</xdr:row>
      <xdr:rowOff>0</xdr:rowOff>
    </xdr:from>
    <xdr:to>
      <xdr:col>34</xdr:col>
      <xdr:colOff>607680</xdr:colOff>
      <xdr:row>107</xdr:row>
      <xdr:rowOff>134280</xdr:rowOff>
    </xdr:to>
    <xdr:graphicFrame>
      <xdr:nvGraphicFramePr>
        <xdr:cNvPr id="10" name="Диаграмма 11"/>
        <xdr:cNvGraphicFramePr/>
      </xdr:nvGraphicFramePr>
      <xdr:xfrm>
        <a:off x="20961000" y="13889520"/>
        <a:ext cx="5092920" cy="699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0</xdr:colOff>
      <xdr:row>71</xdr:row>
      <xdr:rowOff>0</xdr:rowOff>
    </xdr:from>
    <xdr:to>
      <xdr:col>43</xdr:col>
      <xdr:colOff>569880</xdr:colOff>
      <xdr:row>107</xdr:row>
      <xdr:rowOff>134280</xdr:rowOff>
    </xdr:to>
    <xdr:graphicFrame>
      <xdr:nvGraphicFramePr>
        <xdr:cNvPr id="11" name="Диаграмма 12"/>
        <xdr:cNvGraphicFramePr/>
      </xdr:nvGraphicFramePr>
      <xdr:xfrm>
        <a:off x="27724680" y="13889520"/>
        <a:ext cx="5126760" cy="699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527400</xdr:colOff>
      <xdr:row>20</xdr:row>
      <xdr:rowOff>128520</xdr:rowOff>
    </xdr:from>
    <xdr:to>
      <xdr:col>42</xdr:col>
      <xdr:colOff>167040</xdr:colOff>
      <xdr:row>43</xdr:row>
      <xdr:rowOff>163080</xdr:rowOff>
    </xdr:to>
    <xdr:graphicFrame>
      <xdr:nvGraphicFramePr>
        <xdr:cNvPr id="12" name=""/>
        <xdr:cNvGraphicFramePr/>
      </xdr:nvGraphicFramePr>
      <xdr:xfrm>
        <a:off x="25973640" y="4302360"/>
        <a:ext cx="5715360" cy="441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24</xdr:col>
      <xdr:colOff>467280</xdr:colOff>
      <xdr:row>15</xdr:row>
      <xdr:rowOff>720</xdr:rowOff>
    </xdr:from>
    <xdr:to>
      <xdr:col>36</xdr:col>
      <xdr:colOff>116280</xdr:colOff>
      <xdr:row>44</xdr:row>
      <xdr:rowOff>13680</xdr:rowOff>
    </xdr:to>
    <xdr:graphicFrame>
      <xdr:nvGraphicFramePr>
        <xdr:cNvPr id="13" name=""/>
        <xdr:cNvGraphicFramePr/>
      </xdr:nvGraphicFramePr>
      <xdr:xfrm>
        <a:off x="18318960" y="3222000"/>
        <a:ext cx="8762760" cy="553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0.369707475622969</cdr:x>
      <cdr:y>0.851595680135906</cdr:y>
    </cdr:from>
    <cdr:to>
      <cdr:x>0.895557963163597</cdr:x>
      <cdr:y>0.941269263438903</cdr:y>
    </cdr:to>
    <cdr:sp>
      <cdr:nvSpPr>
        <cdr:cNvPr id="1" name="TextBox 1"/>
        <cdr:cNvSpPr/>
      </cdr:nvSpPr>
      <cdr:spPr>
        <a:xfrm>
          <a:off x="3071160" y="2526480"/>
          <a:ext cx="4368240" cy="2660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ru-RU" sz="1100" spc="-1" strike="noStrike">
              <a:latin typeface="Times New Roman"/>
            </a:rPr>
            <a:t>Иркутская область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0.243008803728638</cdr:x>
      <cdr:y>0.822757111597374</cdr:y>
    </cdr:from>
    <cdr:to>
      <cdr:x>0.768772656654583</cdr:x>
      <cdr:y>0.912472647702407</cdr:y>
    </cdr:to>
    <cdr:sp>
      <cdr:nvSpPr>
        <cdr:cNvPr id="3" name="TextBox 1"/>
        <cdr:cNvSpPr/>
      </cdr:nvSpPr>
      <cdr:spPr>
        <a:xfrm>
          <a:off x="1351440" y="2436480"/>
          <a:ext cx="2923920" cy="2656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latin typeface="Calibri"/>
            </a:rPr>
            <a:t>Республика Бурятия</a:t>
          </a:r>
          <a:endParaRPr b="0" sz="1100" spc="-1" strike="noStrike">
            <a:latin typeface="Times New Roman"/>
          </a:endParaRPr>
        </a:p>
      </cdr:txBody>
    </cdr:sp>
  </cdr:relSizeAnchor>
</c:userShap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21"/>
  <sheetViews>
    <sheetView showFormulas="false" showGridLines="true" showRowColHeaders="true" showZeros="true" rightToLeft="false" tabSelected="false" showOutlineSymbols="true" defaultGridColor="true" view="normal" topLeftCell="N4" colorId="64" zoomScale="100" zoomScaleNormal="100" zoomScalePageLayoutView="100" workbookViewId="0">
      <selection pane="topLeft" activeCell="T15" activeCellId="0" sqref="T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6.85"/>
    <col collapsed="false" customWidth="true" hidden="false" outlineLevel="0" max="3" min="3" style="0" width="11.14"/>
    <col collapsed="false" customWidth="true" hidden="false" outlineLevel="0" max="4" min="4" style="0" width="6.57"/>
    <col collapsed="false" customWidth="true" hidden="false" outlineLevel="0" max="5" min="5" style="0" width="4.85"/>
    <col collapsed="false" customWidth="true" hidden="false" outlineLevel="0" max="6" min="6" style="0" width="8.14"/>
    <col collapsed="false" customWidth="true" hidden="false" outlineLevel="0" max="9" min="7" style="0" width="7.14"/>
    <col collapsed="false" customWidth="true" hidden="false" outlineLevel="0" max="10" min="10" style="0" width="6.43"/>
    <col collapsed="false" customWidth="true" hidden="false" outlineLevel="0" max="11" min="11" style="0" width="6.83"/>
    <col collapsed="false" customWidth="true" hidden="false" outlineLevel="0" max="16" min="12" style="0" width="6.7"/>
    <col collapsed="false" customWidth="true" hidden="false" outlineLevel="0" max="17" min="17" style="0" width="3.43"/>
    <col collapsed="false" customWidth="true" hidden="false" outlineLevel="0" max="18" min="18" style="0" width="12.14"/>
    <col collapsed="false" customWidth="true" hidden="false" outlineLevel="0" max="19" min="19" style="0" width="11"/>
    <col collapsed="false" customWidth="true" hidden="false" outlineLevel="0" max="20" min="20" style="0" width="10.85"/>
    <col collapsed="false" customWidth="true" hidden="false" outlineLevel="0" max="22" min="22" style="0" width="13"/>
  </cols>
  <sheetData>
    <row r="2" customFormat="false" ht="15" hidden="false" customHeight="false" outlineLevel="0" collapsed="false">
      <c r="A2" s="1" t="s">
        <v>0</v>
      </c>
      <c r="C2" s="1"/>
      <c r="D2" s="1"/>
      <c r="E2" s="1"/>
      <c r="F2" s="1"/>
      <c r="G2" s="1"/>
      <c r="H2" s="1"/>
      <c r="I2" s="1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3" t="s">
        <v>1</v>
      </c>
    </row>
    <row r="6" customFormat="false" ht="15" hidden="false" customHeight="false" outlineLevel="0" collapsed="false">
      <c r="R6" s="4" t="s">
        <v>2</v>
      </c>
    </row>
    <row r="7" customFormat="false" ht="35.25" hidden="false" customHeight="true" outlineLevel="0" collapsed="false">
      <c r="A7" s="5" t="s">
        <v>3</v>
      </c>
      <c r="B7" s="6" t="s">
        <v>4</v>
      </c>
      <c r="C7" s="6"/>
      <c r="D7" s="6"/>
      <c r="E7" s="6"/>
      <c r="F7" s="6"/>
      <c r="G7" s="0" t="s">
        <v>5</v>
      </c>
      <c r="H7" s="5"/>
      <c r="I7" s="5"/>
      <c r="K7" s="5"/>
      <c r="L7" s="5" t="s">
        <v>6</v>
      </c>
      <c r="M7" s="5"/>
      <c r="N7" s="5"/>
      <c r="O7" s="5"/>
      <c r="P7" s="5"/>
      <c r="Q7" s="5"/>
      <c r="R7" s="7" t="s">
        <v>7</v>
      </c>
      <c r="S7" s="7" t="s">
        <v>7</v>
      </c>
      <c r="T7" s="7" t="s">
        <v>8</v>
      </c>
      <c r="U7" s="7" t="s">
        <v>9</v>
      </c>
      <c r="V7" s="7" t="s">
        <v>10</v>
      </c>
    </row>
    <row r="8" customFormat="false" ht="16.5" hidden="false" customHeight="true" outlineLevel="0" collapsed="false">
      <c r="A8" s="5"/>
      <c r="B8" s="8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5" t="s">
        <v>11</v>
      </c>
      <c r="H8" s="5" t="s">
        <v>16</v>
      </c>
      <c r="I8" s="5" t="s">
        <v>13</v>
      </c>
      <c r="J8" s="5" t="s">
        <v>14</v>
      </c>
      <c r="K8" s="5" t="s">
        <v>15</v>
      </c>
      <c r="L8" s="5" t="s">
        <v>11</v>
      </c>
      <c r="M8" s="5" t="s">
        <v>12</v>
      </c>
      <c r="N8" s="5" t="s">
        <v>13</v>
      </c>
      <c r="O8" s="5" t="s">
        <v>14</v>
      </c>
      <c r="P8" s="5" t="s">
        <v>15</v>
      </c>
      <c r="Q8" s="9"/>
      <c r="R8" s="10" t="s">
        <v>17</v>
      </c>
      <c r="S8" s="10" t="s">
        <v>18</v>
      </c>
      <c r="T8" s="10" t="s">
        <v>19</v>
      </c>
      <c r="U8" s="11"/>
      <c r="V8" s="11"/>
    </row>
    <row r="9" customFormat="false" ht="15" hidden="false" customHeight="false" outlineLevel="0" collapsed="false">
      <c r="A9" s="12" t="s">
        <v>20</v>
      </c>
      <c r="B9" s="13" t="n">
        <f aca="false">B10+B11+B12</f>
        <v>32</v>
      </c>
      <c r="C9" s="13" t="n">
        <f aca="false">C10+C11+C12</f>
        <v>4</v>
      </c>
      <c r="D9" s="13" t="n">
        <f aca="false">D10+D11+D12</f>
        <v>1</v>
      </c>
      <c r="E9" s="13" t="n">
        <f aca="false">E10+E11+E12</f>
        <v>0</v>
      </c>
      <c r="F9" s="13" t="n">
        <f aca="false">F10+F11+F12</f>
        <v>17</v>
      </c>
      <c r="G9" s="12" t="n">
        <f aca="false">G10+G11+G12</f>
        <v>94100</v>
      </c>
      <c r="H9" s="14" t="n">
        <v>462.84</v>
      </c>
      <c r="I9" s="12" t="n">
        <v>1500</v>
      </c>
      <c r="J9" s="12" t="n">
        <v>0</v>
      </c>
      <c r="K9" s="15" t="n">
        <v>2755.2</v>
      </c>
      <c r="L9" s="16" t="n">
        <v>105.5</v>
      </c>
      <c r="M9" s="16" t="n">
        <v>2</v>
      </c>
      <c r="N9" s="16" t="n">
        <v>6.8</v>
      </c>
      <c r="O9" s="16"/>
      <c r="P9" s="16" t="n">
        <v>17.9</v>
      </c>
      <c r="R9" s="14" t="n">
        <v>5283.62380107405</v>
      </c>
      <c r="S9" s="14" t="n">
        <v>767.947416</v>
      </c>
      <c r="T9" s="14" t="n">
        <v>110.662819194539</v>
      </c>
      <c r="U9" s="14" t="n">
        <v>272426.639542662</v>
      </c>
      <c r="V9" s="14" t="n">
        <v>14916.5544755844</v>
      </c>
    </row>
    <row r="10" s="17" customFormat="true" ht="15" hidden="false" customHeight="false" outlineLevel="0" collapsed="false">
      <c r="A10" s="17" t="s">
        <v>21</v>
      </c>
      <c r="B10" s="18" t="n">
        <v>4</v>
      </c>
      <c r="C10" s="18" t="n">
        <v>4</v>
      </c>
      <c r="D10" s="18"/>
      <c r="E10" s="18"/>
      <c r="F10" s="18" t="n">
        <v>7</v>
      </c>
      <c r="G10" s="17" t="n">
        <f aca="false">4.3*1000</f>
        <v>4300</v>
      </c>
      <c r="H10" s="19" t="n">
        <v>462.84</v>
      </c>
      <c r="I10" s="17" t="n">
        <v>0</v>
      </c>
      <c r="J10" s="17" t="n">
        <v>0</v>
      </c>
      <c r="K10" s="19" t="n">
        <v>405.9</v>
      </c>
      <c r="L10" s="20" t="n">
        <v>8.2</v>
      </c>
      <c r="M10" s="21" t="n">
        <v>2</v>
      </c>
      <c r="N10" s="20" t="n">
        <v>0</v>
      </c>
      <c r="O10" s="20" t="n">
        <v>0</v>
      </c>
      <c r="P10" s="21" t="n">
        <v>5</v>
      </c>
      <c r="Q10" s="22"/>
      <c r="R10" s="23" t="n">
        <v>664.383873929008</v>
      </c>
      <c r="S10" s="23" t="n">
        <v>64.35</v>
      </c>
      <c r="T10" s="23" t="n">
        <v>2.93435344709898</v>
      </c>
      <c r="U10" s="23" t="n">
        <v>12004.747774744</v>
      </c>
      <c r="V10" s="23" t="n">
        <v>669.603873929008</v>
      </c>
    </row>
    <row r="11" customFormat="false" ht="15" hidden="false" customHeight="false" outlineLevel="0" collapsed="false">
      <c r="A11" s="17" t="s">
        <v>22</v>
      </c>
      <c r="B11" s="24" t="n">
        <v>2</v>
      </c>
      <c r="C11" s="24"/>
      <c r="D11" s="24" t="n">
        <v>1</v>
      </c>
      <c r="E11" s="24"/>
      <c r="F11" s="24" t="n">
        <v>2</v>
      </c>
      <c r="G11" s="0" t="n">
        <f aca="false">1.1*1000</f>
        <v>1100</v>
      </c>
      <c r="H11" s="0" t="n">
        <v>0</v>
      </c>
      <c r="I11" s="0" t="n">
        <v>1500</v>
      </c>
      <c r="J11" s="0" t="n">
        <v>0</v>
      </c>
      <c r="K11" s="19" t="n">
        <v>1918.8</v>
      </c>
      <c r="L11" s="20" t="n">
        <v>2.4</v>
      </c>
      <c r="M11" s="20" t="n">
        <v>0</v>
      </c>
      <c r="N11" s="20" t="n">
        <v>6.8</v>
      </c>
      <c r="O11" s="20" t="n">
        <v>0</v>
      </c>
      <c r="P11" s="20" t="n">
        <v>11.4</v>
      </c>
      <c r="Q11" s="22"/>
      <c r="R11" s="25" t="n">
        <v>117.552047429621</v>
      </c>
      <c r="S11" s="25" t="n">
        <v>31.199116</v>
      </c>
      <c r="T11" s="25" t="n">
        <v>3.42045984982935</v>
      </c>
      <c r="U11" s="25" t="n">
        <v>6647.89176791809</v>
      </c>
      <c r="V11" s="25" t="n">
        <v>200.894387429621</v>
      </c>
    </row>
    <row r="12" customFormat="false" ht="21.9" hidden="false" customHeight="true" outlineLevel="0" collapsed="false">
      <c r="A12" s="17" t="s">
        <v>23</v>
      </c>
      <c r="B12" s="24" t="n">
        <v>26</v>
      </c>
      <c r="C12" s="24"/>
      <c r="D12" s="24"/>
      <c r="E12" s="24"/>
      <c r="F12" s="24" t="n">
        <v>8</v>
      </c>
      <c r="G12" s="0" t="n">
        <f aca="false">88.7*1000</f>
        <v>88700</v>
      </c>
      <c r="H12" s="0" t="n">
        <v>0</v>
      </c>
      <c r="I12" s="0" t="n">
        <v>0</v>
      </c>
      <c r="J12" s="0" t="n">
        <v>0</v>
      </c>
      <c r="K12" s="19" t="n">
        <v>430.5</v>
      </c>
      <c r="L12" s="5" t="s">
        <v>11</v>
      </c>
      <c r="M12" s="5" t="s">
        <v>12</v>
      </c>
      <c r="N12" s="5" t="s">
        <v>13</v>
      </c>
      <c r="O12" s="5" t="s">
        <v>14</v>
      </c>
      <c r="P12" s="5" t="s">
        <v>15</v>
      </c>
      <c r="Q12" s="22"/>
      <c r="R12" s="25" t="n">
        <v>4501.68787971542</v>
      </c>
      <c r="S12" s="25" t="n">
        <v>672.3983</v>
      </c>
      <c r="T12" s="25" t="n">
        <v>104.308005897611</v>
      </c>
      <c r="U12" s="25" t="n">
        <v>253774</v>
      </c>
      <c r="V12" s="25" t="n">
        <v>14046.0562142258</v>
      </c>
    </row>
    <row r="13" customFormat="false" ht="15" hidden="false" customHeight="false" outlineLevel="0" collapsed="false">
      <c r="A13" s="12" t="s">
        <v>24</v>
      </c>
      <c r="B13" s="13" t="n">
        <f aca="false">B14+B15+B16+B17+B18</f>
        <v>40</v>
      </c>
      <c r="C13" s="13" t="n">
        <f aca="false">C14+C15+C16+C17+C18</f>
        <v>5</v>
      </c>
      <c r="D13" s="13" t="n">
        <f aca="false">D14+D15+D16+D17+D18</f>
        <v>0</v>
      </c>
      <c r="E13" s="13" t="n">
        <f aca="false">E14+E15+E16+E17+E18</f>
        <v>5</v>
      </c>
      <c r="F13" s="13" t="n">
        <f aca="false">F14+F15+F16+F17+F18</f>
        <v>2</v>
      </c>
      <c r="G13" s="12" t="n">
        <f aca="false">G14+G15+G16+G17+G18</f>
        <v>93500</v>
      </c>
      <c r="H13" s="14" t="n">
        <v>603.9264</v>
      </c>
      <c r="I13" s="12" t="n">
        <v>0</v>
      </c>
      <c r="J13" s="12" t="n">
        <v>1238.72256</v>
      </c>
      <c r="K13" s="14" t="n">
        <v>73.8</v>
      </c>
      <c r="L13" s="26" t="n">
        <v>291.26</v>
      </c>
      <c r="M13" s="26" t="n">
        <v>5.74</v>
      </c>
      <c r="N13" s="14"/>
      <c r="O13" s="26" t="n">
        <v>11.76</v>
      </c>
      <c r="P13" s="14"/>
      <c r="Q13" s="22"/>
      <c r="R13" s="14" t="n">
        <v>9923.08681603734</v>
      </c>
      <c r="S13" s="14" t="n">
        <v>1055.4103508</v>
      </c>
      <c r="T13" s="14" t="n">
        <v>105.74542547284</v>
      </c>
      <c r="U13" s="14" t="n">
        <v>274863.265988662</v>
      </c>
      <c r="V13" s="14" t="n">
        <v>19766.579176992</v>
      </c>
    </row>
    <row r="14" customFormat="false" ht="15" hidden="false" customHeight="false" outlineLevel="0" collapsed="false">
      <c r="A14" s="17" t="s">
        <v>25</v>
      </c>
      <c r="B14" s="24" t="n">
        <v>23</v>
      </c>
      <c r="C14" s="24" t="n">
        <v>1</v>
      </c>
      <c r="D14" s="24"/>
      <c r="E14" s="24" t="n">
        <v>2</v>
      </c>
      <c r="F14" s="24"/>
      <c r="G14" s="0" t="n">
        <f aca="false">11.3*1000</f>
        <v>11300</v>
      </c>
      <c r="H14" s="27" t="n">
        <v>0</v>
      </c>
      <c r="I14" s="0" t="n">
        <v>0</v>
      </c>
      <c r="J14" s="25" t="n">
        <v>153.6</v>
      </c>
      <c r="K14" s="25" t="n">
        <v>0</v>
      </c>
      <c r="L14" s="28" t="n">
        <v>42.26</v>
      </c>
      <c r="M14" s="28" t="n">
        <v>1.64</v>
      </c>
      <c r="N14" s="19" t="n">
        <v>0</v>
      </c>
      <c r="O14" s="21" t="n">
        <v>0.46</v>
      </c>
      <c r="P14" s="25" t="n">
        <v>0</v>
      </c>
      <c r="Q14" s="22"/>
      <c r="R14" s="25" t="n">
        <v>3848.16266528764</v>
      </c>
      <c r="S14" s="25" t="n">
        <v>371.4609888</v>
      </c>
      <c r="T14" s="25" t="n">
        <v>6.80056436916406</v>
      </c>
      <c r="U14" s="25" t="n">
        <v>31637.8183426894</v>
      </c>
      <c r="V14" s="25" t="n">
        <v>3848.16266528764</v>
      </c>
    </row>
    <row r="15" customFormat="false" ht="15" hidden="false" customHeight="false" outlineLevel="0" collapsed="false">
      <c r="A15" s="0" t="s">
        <v>26</v>
      </c>
      <c r="B15" s="24" t="n">
        <v>4</v>
      </c>
      <c r="C15" s="24" t="n">
        <v>2</v>
      </c>
      <c r="D15" s="24"/>
      <c r="E15" s="24"/>
      <c r="F15" s="24"/>
      <c r="G15" s="0" t="n">
        <f aca="false">1.6*1000</f>
        <v>1600</v>
      </c>
      <c r="H15" s="27" t="n">
        <v>64.7976</v>
      </c>
      <c r="I15" s="0" t="n">
        <v>0</v>
      </c>
      <c r="J15" s="0" t="n">
        <v>0</v>
      </c>
      <c r="K15" s="25" t="n">
        <v>0</v>
      </c>
      <c r="L15" s="0" t="n">
        <v>4.8</v>
      </c>
      <c r="M15" s="0" t="n">
        <v>3.4</v>
      </c>
      <c r="N15" s="20" t="n">
        <v>0</v>
      </c>
      <c r="O15" s="20" t="n">
        <v>0</v>
      </c>
      <c r="P15" s="0" t="n">
        <v>0</v>
      </c>
      <c r="Q15" s="22"/>
      <c r="R15" s="25" t="n">
        <v>383.652304176867</v>
      </c>
      <c r="S15" s="25" t="n">
        <v>11.776914</v>
      </c>
      <c r="T15" s="25" t="n">
        <v>1.0044981890785</v>
      </c>
      <c r="U15" s="25" t="n">
        <v>4421.52755006826</v>
      </c>
      <c r="V15" s="25" t="n">
        <v>384.383104176867</v>
      </c>
    </row>
    <row r="16" customFormat="false" ht="15" hidden="false" customHeight="false" outlineLevel="0" collapsed="false">
      <c r="A16" s="0" t="s">
        <v>27</v>
      </c>
      <c r="B16" s="24" t="n">
        <v>1</v>
      </c>
      <c r="C16" s="24" t="n">
        <v>1</v>
      </c>
      <c r="D16" s="24"/>
      <c r="E16" s="24" t="n">
        <v>3</v>
      </c>
      <c r="F16" s="24" t="n">
        <v>2</v>
      </c>
      <c r="G16" s="0" t="n">
        <f aca="false">1.9*1000</f>
        <v>1900</v>
      </c>
      <c r="H16" s="27" t="n">
        <v>383.04</v>
      </c>
      <c r="I16" s="0" t="n">
        <v>0</v>
      </c>
      <c r="J16" s="0" t="n">
        <v>1085.12256</v>
      </c>
      <c r="K16" s="27" t="n">
        <v>73.8</v>
      </c>
      <c r="L16" s="29" t="n">
        <v>3.1</v>
      </c>
      <c r="M16" s="29" t="n">
        <v>0.4</v>
      </c>
      <c r="N16" s="29" t="n">
        <v>0</v>
      </c>
      <c r="O16" s="29" t="n">
        <v>11.3</v>
      </c>
      <c r="P16" s="30" t="n">
        <v>0.4</v>
      </c>
      <c r="Q16" s="22"/>
      <c r="R16" s="25" t="n">
        <v>390.378882374541</v>
      </c>
      <c r="S16" s="25" t="n">
        <v>14.154048</v>
      </c>
      <c r="T16" s="25" t="n">
        <v>1.44844312210609</v>
      </c>
      <c r="U16" s="25" t="n">
        <v>5770.6430468942</v>
      </c>
      <c r="V16" s="25" t="n">
        <v>553.922024357405</v>
      </c>
    </row>
    <row r="17" customFormat="false" ht="15" hidden="false" customHeight="false" outlineLevel="0" collapsed="false">
      <c r="A17" s="0" t="s">
        <v>28</v>
      </c>
      <c r="B17" s="24" t="n">
        <v>4</v>
      </c>
      <c r="C17" s="24"/>
      <c r="D17" s="24"/>
      <c r="E17" s="24"/>
      <c r="F17" s="24"/>
      <c r="G17" s="0" t="n">
        <f aca="false">66.3*1000</f>
        <v>66300</v>
      </c>
      <c r="H17" s="25" t="n">
        <v>0</v>
      </c>
      <c r="I17" s="0" t="n">
        <v>0</v>
      </c>
      <c r="J17" s="0" t="n">
        <v>0</v>
      </c>
      <c r="K17" s="25" t="n">
        <v>0</v>
      </c>
      <c r="L17" s="0" t="n">
        <v>204.4</v>
      </c>
      <c r="M17" s="0" t="n">
        <v>0</v>
      </c>
      <c r="N17" s="0" t="n">
        <v>0</v>
      </c>
      <c r="O17" s="0" t="n">
        <v>0</v>
      </c>
      <c r="P17" s="0" t="n">
        <v>0</v>
      </c>
      <c r="Q17" s="22"/>
      <c r="R17" s="25" t="n">
        <v>4156.41283059976</v>
      </c>
      <c r="S17" s="25" t="n">
        <v>554.02208</v>
      </c>
      <c r="T17" s="25" t="n">
        <v>87.3514554539249</v>
      </c>
      <c r="U17" s="25" t="n">
        <v>196163.951355631</v>
      </c>
      <c r="V17" s="25" t="n">
        <v>12910.1392354957</v>
      </c>
    </row>
    <row r="18" customFormat="false" ht="15" hidden="false" customHeight="false" outlineLevel="0" collapsed="false">
      <c r="A18" s="0" t="s">
        <v>29</v>
      </c>
      <c r="B18" s="24" t="n">
        <v>8</v>
      </c>
      <c r="C18" s="24" t="n">
        <v>1</v>
      </c>
      <c r="D18" s="24"/>
      <c r="E18" s="24"/>
      <c r="F18" s="24"/>
      <c r="G18" s="0" t="n">
        <f aca="false">12.4*1000</f>
        <v>12400</v>
      </c>
      <c r="H18" s="27" t="n">
        <v>156.0888</v>
      </c>
      <c r="I18" s="0" t="n">
        <v>0</v>
      </c>
      <c r="J18" s="0" t="n">
        <v>0</v>
      </c>
      <c r="K18" s="25" t="n">
        <v>0</v>
      </c>
      <c r="L18" s="0" t="n">
        <v>36.7</v>
      </c>
      <c r="M18" s="0" t="n">
        <v>0.3</v>
      </c>
      <c r="N18" s="0" t="n">
        <v>0</v>
      </c>
      <c r="O18" s="0" t="n">
        <v>0</v>
      </c>
      <c r="P18" s="0" t="n">
        <v>0</v>
      </c>
      <c r="Q18" s="22"/>
      <c r="R18" s="25" t="n">
        <v>1144.48013359853</v>
      </c>
      <c r="S18" s="25" t="n">
        <v>103.99632</v>
      </c>
      <c r="T18" s="25" t="n">
        <v>9.14046433856655</v>
      </c>
      <c r="U18" s="25" t="n">
        <v>36869.3256933788</v>
      </c>
      <c r="V18" s="25" t="n">
        <v>2069.97214767442</v>
      </c>
    </row>
    <row r="19" customFormat="false" ht="15" hidden="false" customHeight="false" outlineLevel="0" collapsed="false">
      <c r="A19" s="31"/>
      <c r="B19" s="31"/>
      <c r="C19" s="31"/>
      <c r="D19" s="31"/>
      <c r="E19" s="31"/>
      <c r="F19" s="31"/>
      <c r="G19" s="31"/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32" t="n">
        <v>0.123</v>
      </c>
    </row>
  </sheetData>
  <mergeCells count="1">
    <mergeCell ref="B7:F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B17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S16" activeCellId="0" sqref="S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12" min="12" style="0" width="3.31"/>
    <col collapsed="false" customWidth="true" hidden="false" outlineLevel="0" max="17" min="17" style="0" width="9.7"/>
  </cols>
  <sheetData>
    <row r="2" customFormat="false" ht="15" hidden="false" customHeight="false" outlineLevel="0" collapsed="false">
      <c r="B2" s="3" t="s">
        <v>31</v>
      </c>
    </row>
    <row r="3" customFormat="false" ht="15" hidden="false" customHeight="false" outlineLevel="0" collapsed="false">
      <c r="B3" s="0" t="s">
        <v>32</v>
      </c>
    </row>
    <row r="4" customFormat="false" ht="15" hidden="false" customHeight="false" outlineLevel="0" collapsed="false">
      <c r="B4" s="0" t="s">
        <v>33</v>
      </c>
    </row>
    <row r="5" customFormat="false" ht="15" hidden="false" customHeight="false" outlineLevel="0" collapsed="false">
      <c r="M5" s="4" t="s">
        <v>2</v>
      </c>
      <c r="S5" s="33" t="s">
        <v>34</v>
      </c>
    </row>
    <row r="6" customFormat="false" ht="36.75" hidden="false" customHeight="true" outlineLevel="0" collapsed="false">
      <c r="A6" s="5" t="s">
        <v>3</v>
      </c>
      <c r="B6" s="34" t="s">
        <v>4</v>
      </c>
      <c r="C6" s="34"/>
      <c r="D6" s="34"/>
      <c r="E6" s="34"/>
      <c r="F6" s="34"/>
      <c r="G6" s="0" t="s">
        <v>5</v>
      </c>
      <c r="H6" s="5"/>
      <c r="I6" s="5"/>
      <c r="K6" s="5"/>
      <c r="L6" s="5"/>
      <c r="M6" s="7" t="s">
        <v>35</v>
      </c>
      <c r="N6" s="7" t="s">
        <v>36</v>
      </c>
      <c r="O6" s="7" t="s">
        <v>37</v>
      </c>
      <c r="P6" s="7" t="s">
        <v>9</v>
      </c>
      <c r="Q6" s="7" t="s">
        <v>10</v>
      </c>
      <c r="S6" s="35" t="s">
        <v>38</v>
      </c>
      <c r="T6" s="36"/>
      <c r="U6" s="35"/>
      <c r="V6" s="35" t="s">
        <v>39</v>
      </c>
      <c r="W6" s="35"/>
      <c r="X6" s="35"/>
      <c r="Y6" s="35" t="s">
        <v>40</v>
      </c>
      <c r="Z6" s="35" t="s">
        <v>41</v>
      </c>
      <c r="AA6" s="35" t="s">
        <v>38</v>
      </c>
      <c r="AB6" s="35" t="s">
        <v>39</v>
      </c>
    </row>
    <row r="7" customFormat="false" ht="28.25" hidden="false" customHeight="false" outlineLevel="0" collapsed="false">
      <c r="A7" s="5"/>
      <c r="B7" s="34" t="s">
        <v>11</v>
      </c>
      <c r="C7" s="34" t="s">
        <v>12</v>
      </c>
      <c r="D7" s="34" t="s">
        <v>13</v>
      </c>
      <c r="E7" s="34" t="s">
        <v>14</v>
      </c>
      <c r="F7" s="34" t="s">
        <v>15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/>
      <c r="M7" s="33" t="s">
        <v>34</v>
      </c>
      <c r="N7" s="11"/>
      <c r="O7" s="11"/>
      <c r="P7" s="11"/>
      <c r="Q7" s="11"/>
      <c r="S7" s="37" t="s">
        <v>42</v>
      </c>
      <c r="T7" s="37" t="s">
        <v>43</v>
      </c>
      <c r="U7" s="37" t="s">
        <v>44</v>
      </c>
      <c r="V7" s="37" t="s">
        <v>42</v>
      </c>
      <c r="W7" s="37" t="s">
        <v>43</v>
      </c>
      <c r="X7" s="37" t="s">
        <v>44</v>
      </c>
      <c r="Y7" s="36" t="s">
        <v>45</v>
      </c>
      <c r="Z7" s="36" t="s">
        <v>45</v>
      </c>
      <c r="AA7" s="36" t="s">
        <v>46</v>
      </c>
      <c r="AB7" s="36"/>
    </row>
    <row r="8" customFormat="false" ht="13.8" hidden="false" customHeight="false" outlineLevel="0" collapsed="false">
      <c r="A8" s="12" t="s">
        <v>20</v>
      </c>
      <c r="B8" s="38" t="n">
        <v>0</v>
      </c>
      <c r="C8" s="38" t="n">
        <v>4</v>
      </c>
      <c r="D8" s="38" t="n">
        <v>0</v>
      </c>
      <c r="E8" s="38" t="n">
        <v>0</v>
      </c>
      <c r="F8" s="38" t="n">
        <v>50</v>
      </c>
      <c r="G8" s="12" t="n">
        <v>0</v>
      </c>
      <c r="H8" s="14" t="n">
        <v>462.84</v>
      </c>
      <c r="I8" s="12" t="n">
        <v>0</v>
      </c>
      <c r="J8" s="12" t="n">
        <v>0</v>
      </c>
      <c r="K8" s="16" t="n">
        <v>0</v>
      </c>
      <c r="M8" s="14" t="n">
        <v>27.7704</v>
      </c>
      <c r="N8" s="14" t="n">
        <v>0</v>
      </c>
      <c r="O8" s="14" t="n">
        <v>1.5</v>
      </c>
      <c r="P8" s="14" t="n">
        <v>0</v>
      </c>
      <c r="Q8" s="14" t="n">
        <v>19</v>
      </c>
      <c r="S8" s="39" t="n">
        <v>190.260990157652</v>
      </c>
      <c r="T8" s="36" t="s">
        <v>47</v>
      </c>
      <c r="U8" s="39" t="n">
        <v>73.7752127963596</v>
      </c>
      <c r="V8" s="39" t="n">
        <v>5255.85340107405</v>
      </c>
      <c r="W8" s="39" t="n">
        <v>767.947416</v>
      </c>
      <c r="X8" s="39" t="n">
        <v>109.162819194539</v>
      </c>
      <c r="Y8" s="36" t="s">
        <v>47</v>
      </c>
      <c r="Z8" s="39" t="n">
        <v>272426.639542662</v>
      </c>
      <c r="AA8" s="39" t="n">
        <v>785.081814504444</v>
      </c>
      <c r="AB8" s="39" t="n">
        <v>14897.5544755844</v>
      </c>
    </row>
    <row r="9" customFormat="false" ht="13.8" hidden="false" customHeight="false" outlineLevel="0" collapsed="false">
      <c r="A9" s="17" t="s">
        <v>21</v>
      </c>
      <c r="B9" s="40"/>
      <c r="C9" s="40" t="n">
        <v>4</v>
      </c>
      <c r="D9" s="40"/>
      <c r="E9" s="40"/>
      <c r="F9" s="40" t="n">
        <v>11</v>
      </c>
      <c r="G9" s="17"/>
      <c r="H9" s="23" t="n">
        <v>462.84</v>
      </c>
      <c r="I9" s="23"/>
      <c r="J9" s="23"/>
      <c r="K9" s="41"/>
      <c r="L9" s="17"/>
      <c r="M9" s="19" t="n">
        <v>27.7704</v>
      </c>
      <c r="N9" s="23" t="n">
        <v>0</v>
      </c>
      <c r="O9" s="19" t="n">
        <v>1.5</v>
      </c>
      <c r="P9" s="23" t="n">
        <v>0</v>
      </c>
      <c r="Q9" s="19" t="n">
        <v>19</v>
      </c>
      <c r="R9" s="17"/>
      <c r="S9" s="42" t="n">
        <v>23.9241737219848</v>
      </c>
      <c r="T9" s="36" t="s">
        <v>47</v>
      </c>
      <c r="U9" s="42" t="n">
        <v>1.95623563139932</v>
      </c>
      <c r="V9" s="43" t="n">
        <v>636.613473929008</v>
      </c>
      <c r="W9" s="43" t="n">
        <v>64.35</v>
      </c>
      <c r="X9" s="43" t="n">
        <v>1.43435344709898</v>
      </c>
      <c r="Y9" s="36" t="s">
        <v>47</v>
      </c>
      <c r="Z9" s="44" t="n">
        <v>12004.747774744</v>
      </c>
      <c r="AA9" s="44" t="n">
        <v>35.2423091541583</v>
      </c>
      <c r="AB9" s="44" t="n">
        <v>650.603873929008</v>
      </c>
    </row>
    <row r="10" customFormat="false" ht="13.8" hidden="false" customHeight="false" outlineLevel="0" collapsed="false">
      <c r="A10" s="17" t="s">
        <v>22</v>
      </c>
      <c r="B10" s="40"/>
      <c r="C10" s="40"/>
      <c r="D10" s="40"/>
      <c r="E10" s="40"/>
      <c r="F10" s="40" t="n">
        <v>5</v>
      </c>
      <c r="H10" s="23" t="n">
        <v>0</v>
      </c>
      <c r="I10" s="23"/>
      <c r="J10" s="23"/>
      <c r="K10" s="41"/>
      <c r="M10" s="25"/>
      <c r="N10" s="25"/>
      <c r="O10" s="25"/>
      <c r="P10" s="25"/>
      <c r="Q10" s="27"/>
      <c r="S10" s="36" t="s">
        <v>47</v>
      </c>
      <c r="T10" s="36" t="s">
        <v>47</v>
      </c>
      <c r="U10" s="36" t="s">
        <v>47</v>
      </c>
      <c r="V10" s="43" t="n">
        <v>117.552047429621</v>
      </c>
      <c r="W10" s="43" t="n">
        <v>31.199116</v>
      </c>
      <c r="X10" s="43" t="n">
        <v>3.42045984982935</v>
      </c>
      <c r="Y10" s="36" t="s">
        <v>47</v>
      </c>
      <c r="Z10" s="44" t="n">
        <v>6647.89176791809</v>
      </c>
      <c r="AA10" s="36" t="s">
        <v>47</v>
      </c>
      <c r="AB10" s="44" t="n">
        <v>200.894387429621</v>
      </c>
    </row>
    <row r="11" customFormat="false" ht="13.8" hidden="false" customHeight="false" outlineLevel="0" collapsed="false">
      <c r="A11" s="17" t="s">
        <v>23</v>
      </c>
      <c r="B11" s="40"/>
      <c r="C11" s="40"/>
      <c r="D11" s="40"/>
      <c r="E11" s="40"/>
      <c r="F11" s="40" t="n">
        <v>34</v>
      </c>
      <c r="H11" s="23" t="n">
        <v>0</v>
      </c>
      <c r="I11" s="23"/>
      <c r="J11" s="23"/>
      <c r="K11" s="41"/>
      <c r="M11" s="25"/>
      <c r="N11" s="25"/>
      <c r="O11" s="25"/>
      <c r="P11" s="25"/>
      <c r="Q11" s="27"/>
      <c r="S11" s="36" t="s">
        <v>47</v>
      </c>
      <c r="T11" s="36" t="s">
        <v>47</v>
      </c>
      <c r="U11" s="36" t="s">
        <v>47</v>
      </c>
      <c r="V11" s="43" t="n">
        <v>4501.68787971542</v>
      </c>
      <c r="W11" s="43" t="n">
        <v>672.3983</v>
      </c>
      <c r="X11" s="43" t="n">
        <v>104.308005897611</v>
      </c>
      <c r="Y11" s="36" t="s">
        <v>47</v>
      </c>
      <c r="Z11" s="44" t="n">
        <v>253774</v>
      </c>
      <c r="AA11" s="36" t="s">
        <v>47</v>
      </c>
      <c r="AB11" s="44" t="n">
        <v>14046.0562142258</v>
      </c>
    </row>
    <row r="12" customFormat="false" ht="13.8" hidden="false" customHeight="false" outlineLevel="0" collapsed="false">
      <c r="A12" s="12" t="s">
        <v>24</v>
      </c>
      <c r="B12" s="38" t="n">
        <v>0</v>
      </c>
      <c r="C12" s="38" t="n">
        <v>5</v>
      </c>
      <c r="D12" s="38" t="n">
        <v>0</v>
      </c>
      <c r="E12" s="38" t="n">
        <v>5</v>
      </c>
      <c r="F12" s="38" t="n">
        <v>42</v>
      </c>
      <c r="G12" s="12" t="n">
        <v>0</v>
      </c>
      <c r="H12" s="14" t="n">
        <v>603.9264</v>
      </c>
      <c r="I12" s="12" t="n">
        <v>0</v>
      </c>
      <c r="J12" s="14" t="n">
        <v>1238.72256</v>
      </c>
      <c r="K12" s="45" t="n">
        <v>0</v>
      </c>
      <c r="M12" s="14" t="n">
        <v>36.235584</v>
      </c>
      <c r="N12" s="14" t="n">
        <v>0</v>
      </c>
      <c r="O12" s="14" t="n">
        <v>2.862464</v>
      </c>
      <c r="P12" s="14" t="n">
        <v>2291.636736</v>
      </c>
      <c r="Q12" s="14" t="n">
        <v>69.1</v>
      </c>
      <c r="S12" s="39" t="n">
        <v>273.849231077312</v>
      </c>
      <c r="T12" s="36" t="s">
        <v>47</v>
      </c>
      <c r="U12" s="39" t="n">
        <v>36.9420979522677</v>
      </c>
      <c r="V12" s="39" t="n">
        <v>9886.85123203734</v>
      </c>
      <c r="W12" s="39" t="n">
        <v>1055.4103508</v>
      </c>
      <c r="X12" s="39" t="n">
        <v>102.88296147284</v>
      </c>
      <c r="Y12" s="39" t="n">
        <v>119.941900769329</v>
      </c>
      <c r="Z12" s="39" t="n">
        <v>272571.629252662</v>
      </c>
      <c r="AA12" s="39" t="n">
        <v>286.057585774125</v>
      </c>
      <c r="AB12" s="39" t="n">
        <v>19697.479176992</v>
      </c>
    </row>
    <row r="13" customFormat="false" ht="13.8" hidden="false" customHeight="false" outlineLevel="0" collapsed="false">
      <c r="A13" s="17" t="s">
        <v>25</v>
      </c>
      <c r="B13" s="40"/>
      <c r="C13" s="40" t="n">
        <v>1</v>
      </c>
      <c r="D13" s="40"/>
      <c r="E13" s="40" t="n">
        <v>2</v>
      </c>
      <c r="F13" s="40" t="n">
        <v>23</v>
      </c>
      <c r="H13" s="25"/>
      <c r="I13" s="25"/>
      <c r="J13" s="25" t="n">
        <v>153.6</v>
      </c>
      <c r="K13" s="45"/>
      <c r="M13" s="27" t="n">
        <v>0</v>
      </c>
      <c r="N13" s="25" t="n">
        <v>0</v>
      </c>
      <c r="O13" s="28" t="n">
        <v>0.1536</v>
      </c>
      <c r="P13" s="25" t="n">
        <v>284.16</v>
      </c>
      <c r="Q13" s="27" t="n">
        <v>6.3</v>
      </c>
      <c r="S13" s="36" t="s">
        <v>47</v>
      </c>
      <c r="T13" s="36" t="s">
        <v>47</v>
      </c>
      <c r="U13" s="43" t="n">
        <v>44.2745076117452</v>
      </c>
      <c r="V13" s="43" t="n">
        <v>3848.16266528764</v>
      </c>
      <c r="W13" s="43" t="n">
        <v>371.4609888</v>
      </c>
      <c r="X13" s="43" t="n">
        <v>6.64696436916406</v>
      </c>
      <c r="Y13" s="43" t="n">
        <v>111.338043154172</v>
      </c>
      <c r="Z13" s="44" t="n">
        <v>31353.6583426894</v>
      </c>
      <c r="AA13" s="44" t="n">
        <v>610.819470680578</v>
      </c>
      <c r="AB13" s="44" t="n">
        <v>3841.86266528764</v>
      </c>
    </row>
    <row r="14" customFormat="false" ht="13.8" hidden="false" customHeight="false" outlineLevel="0" collapsed="false">
      <c r="A14" s="0" t="s">
        <v>26</v>
      </c>
      <c r="B14" s="40"/>
      <c r="C14" s="40" t="n">
        <v>2</v>
      </c>
      <c r="D14" s="40"/>
      <c r="E14" s="40"/>
      <c r="F14" s="40" t="n">
        <v>4</v>
      </c>
      <c r="H14" s="25" t="n">
        <v>64.7976</v>
      </c>
      <c r="I14" s="25"/>
      <c r="J14" s="25"/>
      <c r="K14" s="45"/>
      <c r="M14" s="27" t="n">
        <v>3.887856</v>
      </c>
      <c r="N14" s="25" t="n">
        <v>0</v>
      </c>
      <c r="O14" s="46" t="n">
        <v>0.647976</v>
      </c>
      <c r="P14" s="25" t="n">
        <v>0</v>
      </c>
      <c r="Q14" s="27" t="n">
        <v>41</v>
      </c>
      <c r="S14" s="43" t="n">
        <v>98.6796589629006</v>
      </c>
      <c r="T14" s="36" t="s">
        <v>47</v>
      </c>
      <c r="U14" s="43" t="n">
        <v>1.55020894150169</v>
      </c>
      <c r="V14" s="43" t="n">
        <v>379.764448176867</v>
      </c>
      <c r="W14" s="43" t="n">
        <v>11.776914</v>
      </c>
      <c r="X14" s="43" t="n">
        <v>0.3565221890785</v>
      </c>
      <c r="Y14" s="36" t="s">
        <v>47</v>
      </c>
      <c r="Z14" s="44" t="n">
        <v>4421.52755006826</v>
      </c>
      <c r="AA14" s="44" t="n">
        <v>9.37519766285041</v>
      </c>
      <c r="AB14" s="44" t="n">
        <v>343.383104176867</v>
      </c>
    </row>
    <row r="15" customFormat="false" ht="13.8" hidden="false" customHeight="false" outlineLevel="0" collapsed="false">
      <c r="A15" s="0" t="s">
        <v>27</v>
      </c>
      <c r="B15" s="40"/>
      <c r="C15" s="40" t="n">
        <v>1</v>
      </c>
      <c r="D15" s="40"/>
      <c r="E15" s="40" t="n">
        <v>3</v>
      </c>
      <c r="F15" s="40" t="n">
        <v>3</v>
      </c>
      <c r="H15" s="25" t="n">
        <v>383.04</v>
      </c>
      <c r="I15" s="25"/>
      <c r="J15" s="25" t="n">
        <v>1085.12256</v>
      </c>
      <c r="K15" s="45"/>
      <c r="M15" s="27" t="n">
        <v>22.9824</v>
      </c>
      <c r="N15" s="25" t="n">
        <v>0</v>
      </c>
      <c r="O15" s="25" t="n">
        <v>0.5</v>
      </c>
      <c r="P15" s="25" t="n">
        <v>2007.476736</v>
      </c>
      <c r="Q15" s="27" t="n">
        <v>15.5</v>
      </c>
      <c r="S15" s="43" t="n">
        <v>16.9859928629969</v>
      </c>
      <c r="T15" s="36" t="s">
        <v>47</v>
      </c>
      <c r="U15" s="43" t="n">
        <v>2.89688624421218</v>
      </c>
      <c r="V15" s="43" t="n">
        <v>367.396482374541</v>
      </c>
      <c r="W15" s="43" t="n">
        <v>14.154048</v>
      </c>
      <c r="X15" s="43" t="n">
        <v>0.94844312210609</v>
      </c>
      <c r="Y15" s="47" t="n">
        <v>2.87457530312032</v>
      </c>
      <c r="Z15" s="44" t="n">
        <v>3763.1663108942</v>
      </c>
      <c r="AA15" s="44" t="n">
        <v>35.7369047972519</v>
      </c>
      <c r="AB15" s="44" t="n">
        <v>538.422024357405</v>
      </c>
    </row>
    <row r="16" customFormat="false" ht="13.8" hidden="false" customHeight="false" outlineLevel="0" collapsed="false">
      <c r="A16" s="0" t="s">
        <v>28</v>
      </c>
      <c r="B16" s="40"/>
      <c r="C16" s="40"/>
      <c r="D16" s="40"/>
      <c r="E16" s="40"/>
      <c r="F16" s="40" t="n">
        <v>4</v>
      </c>
      <c r="H16" s="25"/>
      <c r="I16" s="25"/>
      <c r="J16" s="25"/>
      <c r="K16" s="45"/>
      <c r="M16" s="25" t="n">
        <v>0</v>
      </c>
      <c r="N16" s="25" t="n">
        <v>0</v>
      </c>
      <c r="O16" s="25" t="n">
        <v>0</v>
      </c>
      <c r="P16" s="25" t="n">
        <v>0</v>
      </c>
      <c r="Q16" s="27" t="n">
        <v>0</v>
      </c>
      <c r="S16" s="36" t="s">
        <v>47</v>
      </c>
      <c r="T16" s="36" t="s">
        <v>47</v>
      </c>
      <c r="U16" s="36" t="s">
        <v>47</v>
      </c>
      <c r="V16" s="43" t="n">
        <v>4156.41283059976</v>
      </c>
      <c r="W16" s="43" t="n">
        <v>554.02208</v>
      </c>
      <c r="X16" s="43" t="n">
        <v>87.3514554539249</v>
      </c>
      <c r="Y16" s="36" t="s">
        <v>47</v>
      </c>
      <c r="Z16" s="44" t="n">
        <v>196163.951355631</v>
      </c>
      <c r="AA16" s="36" t="s">
        <v>47</v>
      </c>
      <c r="AB16" s="44" t="n">
        <v>12910.1392354957</v>
      </c>
    </row>
    <row r="17" customFormat="false" ht="13.8" hidden="false" customHeight="false" outlineLevel="0" collapsed="false">
      <c r="A17" s="0" t="s">
        <v>29</v>
      </c>
      <c r="B17" s="40"/>
      <c r="C17" s="40" t="n">
        <v>1</v>
      </c>
      <c r="D17" s="40"/>
      <c r="E17" s="40"/>
      <c r="F17" s="40" t="n">
        <v>8</v>
      </c>
      <c r="H17" s="25" t="n">
        <v>156.0888</v>
      </c>
      <c r="I17" s="25"/>
      <c r="J17" s="25"/>
      <c r="K17" s="45"/>
      <c r="M17" s="27" t="n">
        <v>9.365328</v>
      </c>
      <c r="N17" s="25" t="n">
        <v>0</v>
      </c>
      <c r="O17" s="25" t="n">
        <v>1.560888</v>
      </c>
      <c r="P17" s="25" t="n">
        <v>0</v>
      </c>
      <c r="Q17" s="27" t="n">
        <v>6.3</v>
      </c>
      <c r="S17" s="43" t="n">
        <v>122.203956294807</v>
      </c>
      <c r="T17" s="36" t="s">
        <v>47</v>
      </c>
      <c r="U17" s="43" t="n">
        <v>5.85593863144989</v>
      </c>
      <c r="V17" s="43" t="n">
        <v>1135.11480559853</v>
      </c>
      <c r="W17" s="43" t="n">
        <v>103.99632</v>
      </c>
      <c r="X17" s="43" t="n">
        <v>7.57957633856655</v>
      </c>
      <c r="Y17" s="36" t="s">
        <v>47</v>
      </c>
      <c r="Z17" s="44" t="n">
        <v>36869.3256933788</v>
      </c>
      <c r="AA17" s="44" t="n">
        <v>328.567007567368</v>
      </c>
      <c r="AB17" s="44" t="n">
        <v>2063.67214767442</v>
      </c>
    </row>
  </sheetData>
  <mergeCells count="1">
    <mergeCell ref="B6:F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28"/>
    <col collapsed="false" customWidth="true" hidden="false" outlineLevel="0" max="12" min="12" style="0" width="3.86"/>
    <col collapsed="false" customWidth="true" hidden="false" outlineLevel="0" max="25" min="25" style="0" width="11.14"/>
  </cols>
  <sheetData>
    <row r="2" customFormat="false" ht="15" hidden="false" customHeight="false" outlineLevel="0" collapsed="false">
      <c r="B2" s="48" t="s">
        <v>48</v>
      </c>
    </row>
    <row r="3" customFormat="false" ht="15" hidden="false" customHeight="false" outlineLevel="0" collapsed="false">
      <c r="B3" s="0" t="s">
        <v>49</v>
      </c>
    </row>
    <row r="4" customFormat="false" ht="15" hidden="false" customHeight="false" outlineLevel="0" collapsed="false">
      <c r="B4" s="0" t="s">
        <v>50</v>
      </c>
    </row>
    <row r="5" customFormat="false" ht="15" hidden="false" customHeight="false" outlineLevel="0" collapsed="false">
      <c r="B5" s="49" t="s">
        <v>51</v>
      </c>
      <c r="F5" s="50" t="s">
        <v>52</v>
      </c>
      <c r="M5" s="4" t="s">
        <v>2</v>
      </c>
    </row>
    <row r="6" customFormat="false" ht="35.25" hidden="false" customHeight="true" outlineLevel="0" collapsed="false">
      <c r="A6" s="5" t="s">
        <v>3</v>
      </c>
      <c r="B6" s="51" t="s">
        <v>4</v>
      </c>
      <c r="C6" s="51"/>
      <c r="D6" s="51"/>
      <c r="E6" s="51"/>
      <c r="F6" s="51"/>
      <c r="G6" s="0" t="s">
        <v>53</v>
      </c>
      <c r="H6" s="5"/>
      <c r="I6" s="5"/>
      <c r="K6" s="5"/>
      <c r="L6" s="5"/>
      <c r="M6" s="7" t="s">
        <v>35</v>
      </c>
      <c r="N6" s="7" t="s">
        <v>36</v>
      </c>
      <c r="O6" s="7" t="s">
        <v>37</v>
      </c>
      <c r="P6" s="7" t="s">
        <v>54</v>
      </c>
      <c r="Q6" s="7" t="s">
        <v>10</v>
      </c>
      <c r="S6" s="35" t="s">
        <v>55</v>
      </c>
      <c r="T6" s="36"/>
      <c r="U6" s="35"/>
      <c r="V6" s="35" t="s">
        <v>56</v>
      </c>
      <c r="W6" s="35"/>
      <c r="X6" s="35"/>
      <c r="Y6" s="35" t="s">
        <v>57</v>
      </c>
      <c r="Z6" s="35" t="s">
        <v>58</v>
      </c>
      <c r="AA6" s="35" t="s">
        <v>38</v>
      </c>
      <c r="AB6" s="35" t="s">
        <v>39</v>
      </c>
    </row>
    <row r="7" customFormat="false" ht="16.5" hidden="false" customHeight="true" outlineLevel="0" collapsed="false">
      <c r="A7" s="5"/>
      <c r="B7" s="5" t="s">
        <v>11</v>
      </c>
      <c r="C7" s="5" t="s">
        <v>16</v>
      </c>
      <c r="D7" s="5" t="s">
        <v>13</v>
      </c>
      <c r="E7" s="5" t="s">
        <v>14</v>
      </c>
      <c r="F7" s="5" t="s">
        <v>15</v>
      </c>
      <c r="G7" s="5" t="s">
        <v>11</v>
      </c>
      <c r="H7" s="5" t="s">
        <v>16</v>
      </c>
      <c r="I7" s="5" t="s">
        <v>13</v>
      </c>
      <c r="J7" s="5" t="s">
        <v>14</v>
      </c>
      <c r="K7" s="5" t="s">
        <v>15</v>
      </c>
      <c r="L7" s="5"/>
      <c r="M7" s="11"/>
      <c r="N7" s="11"/>
      <c r="O7" s="11"/>
      <c r="P7" s="11"/>
      <c r="Q7" s="11"/>
      <c r="S7" s="37" t="s">
        <v>42</v>
      </c>
      <c r="T7" s="37" t="s">
        <v>43</v>
      </c>
      <c r="U7" s="37" t="s">
        <v>44</v>
      </c>
      <c r="V7" s="37" t="s">
        <v>42</v>
      </c>
      <c r="W7" s="37" t="s">
        <v>43</v>
      </c>
      <c r="X7" s="37" t="s">
        <v>44</v>
      </c>
      <c r="Y7" s="36" t="s">
        <v>45</v>
      </c>
      <c r="Z7" s="36"/>
      <c r="AA7" s="36" t="s">
        <v>46</v>
      </c>
      <c r="AB7" s="36"/>
    </row>
    <row r="8" customFormat="false" ht="15" hidden="false" customHeight="false" outlineLevel="0" collapsed="false">
      <c r="A8" s="12" t="s">
        <v>20</v>
      </c>
      <c r="B8" s="12" t="n">
        <v>32</v>
      </c>
      <c r="C8" s="12" t="n">
        <v>4</v>
      </c>
      <c r="D8" s="12" t="n">
        <v>1</v>
      </c>
      <c r="E8" s="12" t="n">
        <v>0</v>
      </c>
      <c r="F8" s="12" t="n">
        <v>17</v>
      </c>
      <c r="G8" s="52" t="n">
        <v>94100</v>
      </c>
      <c r="H8" s="14" t="n">
        <v>462.84</v>
      </c>
      <c r="I8" s="12" t="n">
        <v>1500</v>
      </c>
      <c r="J8" s="12" t="n">
        <v>0</v>
      </c>
      <c r="K8" s="16" t="n">
        <v>2755.2</v>
      </c>
      <c r="M8" s="53" t="n">
        <v>4883.62380107405</v>
      </c>
      <c r="N8" s="53" t="n">
        <v>597.947416</v>
      </c>
      <c r="O8" s="53" t="n">
        <v>100.662819194539</v>
      </c>
      <c r="P8" s="54" t="n">
        <v>272866.730851195</v>
      </c>
      <c r="Q8" s="53" t="n">
        <v>14729.5544755844</v>
      </c>
      <c r="S8" s="55" t="n">
        <v>1.08190639088785</v>
      </c>
      <c r="T8" s="55" t="n">
        <v>1.28430593636013</v>
      </c>
      <c r="U8" s="55" t="n">
        <v>1.09934154517046</v>
      </c>
      <c r="V8" s="56" t="n">
        <v>400</v>
      </c>
      <c r="W8" s="56" t="n">
        <v>170</v>
      </c>
      <c r="X8" s="56" t="n">
        <v>10</v>
      </c>
      <c r="Y8" s="57" t="n">
        <v>1.0016154488756</v>
      </c>
      <c r="Z8" s="58" t="n">
        <v>440.091308532457</v>
      </c>
      <c r="AA8" s="59" t="n">
        <v>1.0126955638957</v>
      </c>
      <c r="AB8" s="60" t="n">
        <v>187</v>
      </c>
    </row>
    <row r="9" s="17" customFormat="true" ht="15" hidden="false" customHeight="false" outlineLevel="0" collapsed="false">
      <c r="A9" s="17" t="s">
        <v>21</v>
      </c>
      <c r="B9" s="17" t="n">
        <v>4</v>
      </c>
      <c r="C9" s="17" t="n">
        <v>4</v>
      </c>
      <c r="D9" s="17" t="n">
        <v>0</v>
      </c>
      <c r="E9" s="17" t="n">
        <v>0</v>
      </c>
      <c r="F9" s="17" t="n">
        <v>7</v>
      </c>
      <c r="G9" s="17" t="n">
        <v>4300</v>
      </c>
      <c r="H9" s="23" t="n">
        <v>462.84</v>
      </c>
      <c r="I9" s="17" t="n">
        <v>0</v>
      </c>
      <c r="J9" s="17" t="n">
        <v>0</v>
      </c>
      <c r="K9" s="20" t="n">
        <v>405.9</v>
      </c>
      <c r="M9" s="23" t="n">
        <v>664.383873929008</v>
      </c>
      <c r="N9" s="23" t="n">
        <v>64.35</v>
      </c>
      <c r="O9" s="23" t="n">
        <v>2.93435344709898</v>
      </c>
      <c r="P9" s="23" t="n">
        <v>12004.747774744</v>
      </c>
      <c r="Q9" s="23" t="n">
        <v>669.603873929008</v>
      </c>
      <c r="S9" s="61"/>
      <c r="T9" s="62"/>
      <c r="U9" s="62"/>
      <c r="V9" s="43"/>
      <c r="W9" s="62"/>
      <c r="X9" s="62"/>
      <c r="Y9" s="63"/>
      <c r="Z9" s="44"/>
      <c r="AA9" s="64"/>
      <c r="AB9" s="44"/>
    </row>
    <row r="10" customFormat="false" ht="15" hidden="false" customHeight="false" outlineLevel="0" collapsed="false">
      <c r="A10" s="17" t="s">
        <v>22</v>
      </c>
      <c r="B10" s="0" t="n">
        <v>2</v>
      </c>
      <c r="C10" s="0" t="n">
        <v>0</v>
      </c>
      <c r="D10" s="0" t="n">
        <v>1</v>
      </c>
      <c r="E10" s="0" t="n">
        <v>0</v>
      </c>
      <c r="F10" s="0" t="n">
        <v>2</v>
      </c>
      <c r="G10" s="0" t="n">
        <v>1100</v>
      </c>
      <c r="H10" s="25" t="n">
        <v>0</v>
      </c>
      <c r="I10" s="0" t="n">
        <v>1500</v>
      </c>
      <c r="J10" s="0" t="n">
        <v>0</v>
      </c>
      <c r="K10" s="20" t="n">
        <v>1918.8</v>
      </c>
      <c r="M10" s="25" t="n">
        <v>117.552047429621</v>
      </c>
      <c r="N10" s="25" t="n">
        <v>31.199116</v>
      </c>
      <c r="O10" s="25" t="n">
        <v>3.42045984982935</v>
      </c>
      <c r="P10" s="25" t="n">
        <v>6647.89176791809</v>
      </c>
      <c r="Q10" s="25" t="n">
        <v>200.894387429621</v>
      </c>
      <c r="S10" s="61"/>
      <c r="T10" s="36"/>
      <c r="U10" s="36"/>
      <c r="V10" s="43"/>
      <c r="W10" s="36"/>
      <c r="X10" s="36"/>
      <c r="Y10" s="63"/>
      <c r="Z10" s="44"/>
      <c r="AA10" s="64"/>
      <c r="AB10" s="44"/>
    </row>
    <row r="11" customFormat="false" ht="15" hidden="false" customHeight="false" outlineLevel="0" collapsed="false">
      <c r="A11" s="17" t="s">
        <v>23</v>
      </c>
      <c r="B11" s="0" t="n">
        <v>26</v>
      </c>
      <c r="C11" s="0" t="n">
        <v>0</v>
      </c>
      <c r="D11" s="0" t="n">
        <v>0</v>
      </c>
      <c r="E11" s="0" t="n">
        <v>0</v>
      </c>
      <c r="F11" s="0" t="n">
        <v>8</v>
      </c>
      <c r="G11" s="49" t="n">
        <v>88700</v>
      </c>
      <c r="H11" s="25" t="n">
        <v>0</v>
      </c>
      <c r="I11" s="0" t="n">
        <v>0</v>
      </c>
      <c r="J11" s="0" t="n">
        <v>0</v>
      </c>
      <c r="K11" s="20" t="n">
        <v>430.5</v>
      </c>
      <c r="L11" s="25"/>
      <c r="M11" s="65" t="n">
        <v>4101.68787971542</v>
      </c>
      <c r="N11" s="65" t="n">
        <v>502.3983</v>
      </c>
      <c r="O11" s="65" t="n">
        <v>94.308005897611</v>
      </c>
      <c r="P11" s="66" t="n">
        <v>254214.091308532</v>
      </c>
      <c r="Q11" s="65" t="n">
        <v>13859.0562142258</v>
      </c>
      <c r="S11" s="55" t="n">
        <v>1.09752082843216</v>
      </c>
      <c r="T11" s="55" t="n">
        <v>1.33837694116401</v>
      </c>
      <c r="U11" s="55" t="n">
        <v>1.10603553648305</v>
      </c>
      <c r="V11" s="56" t="n">
        <v>400</v>
      </c>
      <c r="W11" s="56" t="n">
        <v>170</v>
      </c>
      <c r="X11" s="56" t="n">
        <v>10</v>
      </c>
      <c r="Y11" s="57" t="n">
        <v>1.00173418596283</v>
      </c>
      <c r="Z11" s="67" t="n">
        <v>440.091308532428</v>
      </c>
      <c r="AA11" s="59" t="n">
        <v>1.01349298228606</v>
      </c>
      <c r="AB11" s="68" t="n">
        <v>187</v>
      </c>
    </row>
    <row r="12" customFormat="false" ht="15" hidden="false" customHeight="false" outlineLevel="0" collapsed="false">
      <c r="A12" s="12" t="s">
        <v>24</v>
      </c>
      <c r="B12" s="12" t="n">
        <v>40</v>
      </c>
      <c r="C12" s="12" t="n">
        <v>5</v>
      </c>
      <c r="D12" s="12" t="n">
        <v>0</v>
      </c>
      <c r="E12" s="12" t="n">
        <v>5</v>
      </c>
      <c r="F12" s="12" t="n">
        <v>2</v>
      </c>
      <c r="G12" s="52" t="n">
        <v>93500</v>
      </c>
      <c r="H12" s="14" t="n">
        <v>603.9264</v>
      </c>
      <c r="I12" s="12" t="n">
        <v>0</v>
      </c>
      <c r="J12" s="12" t="n">
        <v>379</v>
      </c>
      <c r="K12" s="12" t="n">
        <v>73.8</v>
      </c>
      <c r="M12" s="53" t="n">
        <v>7573.08681603734</v>
      </c>
      <c r="N12" s="53" t="n">
        <v>748.4103508</v>
      </c>
      <c r="O12" s="53" t="n">
        <v>103.94542547284</v>
      </c>
      <c r="P12" s="54" t="n">
        <v>276673.447645972</v>
      </c>
      <c r="Q12" s="53" t="n">
        <v>17798.579176992</v>
      </c>
      <c r="S12" s="55" t="n">
        <v>1.3103093965625</v>
      </c>
      <c r="T12" s="55" t="n">
        <v>1.41020277134307</v>
      </c>
      <c r="U12" s="55" t="n">
        <v>1.01731677937545</v>
      </c>
      <c r="V12" s="56" t="n">
        <v>2350</v>
      </c>
      <c r="W12" s="56" t="n">
        <v>307</v>
      </c>
      <c r="X12" s="56" t="n">
        <v>1.8</v>
      </c>
      <c r="Y12" s="57" t="n">
        <v>1.00658575328646</v>
      </c>
      <c r="Z12" s="58" t="n">
        <v>1810.18165731058</v>
      </c>
      <c r="AA12" s="59" t="n">
        <v>1.11057062366776</v>
      </c>
      <c r="AB12" s="60" t="n">
        <v>1968</v>
      </c>
    </row>
    <row r="13" customFormat="false" ht="15" hidden="false" customHeight="false" outlineLevel="0" collapsed="false">
      <c r="A13" s="17" t="s">
        <v>25</v>
      </c>
      <c r="B13" s="0" t="n">
        <v>23</v>
      </c>
      <c r="C13" s="0" t="n">
        <v>1</v>
      </c>
      <c r="D13" s="0" t="n">
        <v>0</v>
      </c>
      <c r="E13" s="0" t="n">
        <v>2</v>
      </c>
      <c r="F13" s="0" t="n">
        <v>0</v>
      </c>
      <c r="G13" s="49" t="n">
        <v>11300</v>
      </c>
      <c r="H13" s="25" t="n">
        <v>0</v>
      </c>
      <c r="I13" s="0" t="n">
        <v>0</v>
      </c>
      <c r="J13" s="0" t="n">
        <v>154</v>
      </c>
      <c r="K13" s="0" t="n">
        <v>0</v>
      </c>
      <c r="L13" s="25"/>
      <c r="M13" s="65" t="n">
        <v>1498.16266528764</v>
      </c>
      <c r="N13" s="65" t="n">
        <v>64.4609888</v>
      </c>
      <c r="O13" s="65" t="n">
        <v>5.00056436916406</v>
      </c>
      <c r="P13" s="66" t="n">
        <v>33448</v>
      </c>
      <c r="Q13" s="65" t="n">
        <v>1880.16266528764</v>
      </c>
      <c r="S13" s="55" t="n">
        <v>2.56858801413851</v>
      </c>
      <c r="T13" s="55" t="n">
        <v>5.76257044322597</v>
      </c>
      <c r="U13" s="55" t="n">
        <v>1.35995937000625</v>
      </c>
      <c r="V13" s="56" t="n">
        <v>2350</v>
      </c>
      <c r="W13" s="56" t="n">
        <v>307</v>
      </c>
      <c r="X13" s="56" t="n">
        <v>1.8</v>
      </c>
      <c r="Y13" s="57" t="n">
        <v>1.05721575481923</v>
      </c>
      <c r="Z13" s="67" t="n">
        <v>1810.18165731057</v>
      </c>
      <c r="AA13" s="59" t="n">
        <v>2.04671794432155</v>
      </c>
      <c r="AB13" s="68" t="n">
        <v>1968</v>
      </c>
    </row>
    <row r="14" customFormat="false" ht="15" hidden="false" customHeight="false" outlineLevel="0" collapsed="false">
      <c r="A14" s="0" t="s">
        <v>26</v>
      </c>
      <c r="B14" s="0" t="n">
        <v>4</v>
      </c>
      <c r="C14" s="0" t="n">
        <v>2</v>
      </c>
      <c r="D14" s="0" t="n">
        <v>0</v>
      </c>
      <c r="E14" s="0" t="n">
        <v>0</v>
      </c>
      <c r="F14" s="0" t="n">
        <v>0</v>
      </c>
      <c r="G14" s="0" t="n">
        <v>1600</v>
      </c>
      <c r="H14" s="25" t="n">
        <v>64.7976</v>
      </c>
      <c r="I14" s="0" t="n">
        <v>0</v>
      </c>
      <c r="J14" s="0" t="n">
        <v>0</v>
      </c>
      <c r="K14" s="0" t="n">
        <v>0</v>
      </c>
      <c r="M14" s="25" t="n">
        <v>383.652304176867</v>
      </c>
      <c r="N14" s="25" t="n">
        <v>11.776914</v>
      </c>
      <c r="O14" s="25" t="n">
        <v>1.0044981890785</v>
      </c>
      <c r="P14" s="25" t="n">
        <v>4421.52755006826</v>
      </c>
      <c r="Q14" s="25" t="n">
        <v>384.383104176867</v>
      </c>
      <c r="S14" s="61"/>
      <c r="T14" s="36"/>
      <c r="U14" s="36"/>
      <c r="V14" s="43"/>
      <c r="W14" s="36"/>
      <c r="X14" s="36"/>
      <c r="Y14" s="63"/>
      <c r="Z14" s="44"/>
      <c r="AA14" s="64"/>
      <c r="AB14" s="44"/>
    </row>
    <row r="15" customFormat="false" ht="15" hidden="false" customHeight="false" outlineLevel="0" collapsed="false">
      <c r="A15" s="0" t="s">
        <v>27</v>
      </c>
      <c r="B15" s="0" t="n">
        <v>1</v>
      </c>
      <c r="C15" s="0" t="n">
        <v>1</v>
      </c>
      <c r="D15" s="0" t="n">
        <v>0</v>
      </c>
      <c r="E15" s="0" t="n">
        <v>3</v>
      </c>
      <c r="F15" s="0" t="n">
        <v>2</v>
      </c>
      <c r="G15" s="0" t="n">
        <v>1900</v>
      </c>
      <c r="H15" s="25" t="n">
        <v>383.04</v>
      </c>
      <c r="I15" s="0" t="n">
        <v>0</v>
      </c>
      <c r="J15" s="0" t="n">
        <v>225</v>
      </c>
      <c r="K15" s="29" t="n">
        <v>73.8</v>
      </c>
      <c r="M15" s="25" t="n">
        <v>390.378882374541</v>
      </c>
      <c r="N15" s="25" t="n">
        <v>14.154048</v>
      </c>
      <c r="O15" s="25" t="n">
        <v>1.44844312210609</v>
      </c>
      <c r="P15" s="25" t="n">
        <v>5770.6430468942</v>
      </c>
      <c r="Q15" s="25" t="n">
        <v>553.922024357405</v>
      </c>
      <c r="S15" s="61"/>
      <c r="T15" s="36"/>
      <c r="U15" s="36"/>
      <c r="V15" s="43"/>
      <c r="W15" s="36"/>
      <c r="X15" s="36"/>
      <c r="Y15" s="63"/>
      <c r="Z15" s="44"/>
      <c r="AA15" s="64"/>
      <c r="AB15" s="44"/>
    </row>
    <row r="16" customFormat="false" ht="15" hidden="false" customHeight="false" outlineLevel="0" collapsed="false">
      <c r="A16" s="0" t="s">
        <v>28</v>
      </c>
      <c r="B16" s="0" t="n">
        <v>4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66300</v>
      </c>
      <c r="H16" s="25" t="n">
        <v>0</v>
      </c>
      <c r="I16" s="0" t="n">
        <v>0</v>
      </c>
      <c r="J16" s="0" t="n">
        <v>0</v>
      </c>
      <c r="K16" s="0" t="n">
        <v>0</v>
      </c>
      <c r="M16" s="25" t="n">
        <v>4156.41283059976</v>
      </c>
      <c r="N16" s="25" t="n">
        <v>554.02208</v>
      </c>
      <c r="O16" s="25" t="n">
        <v>87.3514554539249</v>
      </c>
      <c r="P16" s="25" t="n">
        <v>196163.951355631</v>
      </c>
      <c r="Q16" s="25" t="n">
        <v>12910.1392354957</v>
      </c>
      <c r="S16" s="61"/>
      <c r="T16" s="36"/>
      <c r="U16" s="36"/>
      <c r="V16" s="43"/>
      <c r="W16" s="36"/>
      <c r="X16" s="36"/>
      <c r="Y16" s="63"/>
      <c r="Z16" s="44"/>
      <c r="AA16" s="64"/>
      <c r="AB16" s="44"/>
    </row>
    <row r="17" customFormat="false" ht="15" hidden="false" customHeight="false" outlineLevel="0" collapsed="false">
      <c r="A17" s="0" t="s">
        <v>29</v>
      </c>
      <c r="B17" s="0" t="n">
        <v>8</v>
      </c>
      <c r="C17" s="0" t="n">
        <v>1</v>
      </c>
      <c r="D17" s="0" t="n">
        <v>0</v>
      </c>
      <c r="E17" s="0" t="n">
        <v>0</v>
      </c>
      <c r="F17" s="0" t="n">
        <v>0</v>
      </c>
      <c r="G17" s="0" t="n">
        <v>12400</v>
      </c>
      <c r="H17" s="25" t="n">
        <v>156.0888</v>
      </c>
      <c r="I17" s="0" t="n">
        <v>0</v>
      </c>
      <c r="J17" s="0" t="n">
        <v>0</v>
      </c>
      <c r="K17" s="0" t="n">
        <v>0</v>
      </c>
      <c r="M17" s="25" t="n">
        <v>1144.48013359853</v>
      </c>
      <c r="N17" s="25" t="n">
        <v>103.99632</v>
      </c>
      <c r="O17" s="25" t="n">
        <v>9.14046433856655</v>
      </c>
      <c r="P17" s="25" t="n">
        <v>36869.3256933788</v>
      </c>
      <c r="Q17" s="25" t="n">
        <v>2069.97214767442</v>
      </c>
      <c r="S17" s="61"/>
      <c r="T17" s="36"/>
      <c r="U17" s="36"/>
      <c r="V17" s="43"/>
      <c r="W17" s="36"/>
      <c r="X17" s="36"/>
      <c r="Y17" s="63"/>
      <c r="Z17" s="44"/>
      <c r="AA17" s="64"/>
      <c r="AB17" s="44"/>
    </row>
    <row r="18" customFormat="false" ht="15" hidden="false" customHeight="false" outlineLevel="0" collapsed="false">
      <c r="S18" s="69"/>
      <c r="T18" s="69"/>
      <c r="U18" s="69"/>
      <c r="V18" s="43"/>
      <c r="W18" s="43"/>
      <c r="X18" s="43"/>
      <c r="Y18" s="63"/>
      <c r="Z18" s="44"/>
      <c r="AA18" s="64"/>
      <c r="AB18" s="44"/>
    </row>
  </sheetData>
  <mergeCells count="1">
    <mergeCell ref="B6:F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2022-06-10T03:43:49Z</dcterms:created>
  <dc:creator>Elena Maysyuk</dc:creator>
  <dc:description/>
  <dc:language>en-US</dc:language>
  <cp:lastModifiedBy/>
  <dcterms:modified xsi:type="dcterms:W3CDTF">2022-08-18T15:32:21Z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