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C8" i="1" l="1"/>
  <c r="C9" i="1"/>
  <c r="D2" i="1"/>
  <c r="D3" i="1"/>
  <c r="D5" i="1"/>
  <c r="D6" i="1"/>
  <c r="D4" i="1"/>
  <c r="F3" i="1" l="1"/>
  <c r="G4" i="1"/>
  <c r="J3" i="1"/>
  <c r="J4" i="1"/>
  <c r="J5" i="1"/>
  <c r="J6" i="1"/>
  <c r="J2" i="1"/>
  <c r="I3" i="1"/>
  <c r="I4" i="1"/>
  <c r="I5" i="1"/>
  <c r="I6" i="1"/>
  <c r="I2" i="1"/>
  <c r="G3" i="1"/>
  <c r="G5" i="1"/>
  <c r="G6" i="1"/>
  <c r="G2" i="1"/>
  <c r="F4" i="1" l="1"/>
  <c r="F2" i="1"/>
  <c r="F6" i="1"/>
  <c r="F5" i="1"/>
</calcChain>
</file>

<file path=xl/sharedStrings.xml><?xml version="1.0" encoding="utf-8"?>
<sst xmlns="http://schemas.openxmlformats.org/spreadsheetml/2006/main" count="10" uniqueCount="10">
  <si>
    <t>time</t>
  </si>
  <si>
    <t>gain</t>
  </si>
  <si>
    <t>offset</t>
  </si>
  <si>
    <t>control</t>
  </si>
  <si>
    <t>radio</t>
  </si>
  <si>
    <t>radio_calib</t>
  </si>
  <si>
    <t>radio_diff</t>
  </si>
  <si>
    <t>com</t>
  </si>
  <si>
    <t>com_calib</t>
  </si>
  <si>
    <t>com_diff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</si>
</sst>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" xfId="0" applyNumberFormat="1" applyFill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04440614647945E-2"/>
          <c:y val="1.6080420777442345E-2"/>
          <c:w val="0.78089816754557062"/>
          <c:h val="0.94148869731204543"/>
        </c:manualLayout>
      </c:layout>
      <c:scatterChart>
        <c:scatterStyle val="smoothMarker"/>
        <c:varyColors val="0"/>
        <c:ser>
          <c:idx val="0"/>
          <c:order val="0"/>
          <c:tx>
            <c:v>control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1"/>
          <c:order val="1"/>
          <c:tx>
            <c:v>com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Munka1!$C$2:$C$6</c:f>
              <c:numCache>
                <c:formatCode>General</c:formatCode>
                <c:ptCount val="5"/>
                <c:pt idx="0" formatCode="0.00">
                  <c:v>36.090000000000003</c:v>
                </c:pt>
                <c:pt idx="1">
                  <c:v>16.91</c:v>
                </c:pt>
                <c:pt idx="2">
                  <c:v>12.53</c:v>
                </c:pt>
                <c:pt idx="3">
                  <c:v>10.27</c:v>
                </c:pt>
                <c:pt idx="4">
                  <c:v>9.81</c:v>
                </c:pt>
              </c:numCache>
            </c:numRef>
          </c:yVal>
          <c:smooth val="1"/>
        </c:ser>
        <c:ser>
          <c:idx val="2"/>
          <c:order val="2"/>
          <c:tx>
            <c:v>radio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Munka1!$D$2:$D$6</c:f>
              <c:numCache>
                <c:formatCode>0.00</c:formatCode>
                <c:ptCount val="5"/>
                <c:pt idx="0">
                  <c:v>15</c:v>
                </c:pt>
                <c:pt idx="1">
                  <c:v>-5</c:v>
                </c:pt>
                <c:pt idx="2">
                  <c:v>-15</c:v>
                </c:pt>
                <c:pt idx="3">
                  <c:v>-19</c:v>
                </c:pt>
                <c:pt idx="4">
                  <c:v>-21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1056"/>
        <c:axId val="75742592"/>
      </c:scatterChart>
      <c:valAx>
        <c:axId val="757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42592"/>
        <c:crosses val="autoZero"/>
        <c:crossBetween val="midCat"/>
      </c:valAx>
      <c:valAx>
        <c:axId val="75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4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control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1"/>
          <c:order val="1"/>
          <c:tx>
            <c:v>com_calib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Munka1!$F$2:$F$6</c:f>
              <c:numCache>
                <c:formatCode>General</c:formatCode>
                <c:ptCount val="5"/>
                <c:pt idx="0">
                  <c:v>24.75</c:v>
                </c:pt>
                <c:pt idx="1">
                  <c:v>-5.0906462157405041</c:v>
                </c:pt>
                <c:pt idx="2">
                  <c:v>-11.905142066884583</c:v>
                </c:pt>
                <c:pt idx="3">
                  <c:v>-15.421297460397279</c:v>
                </c:pt>
                <c:pt idx="4">
                  <c:v>-16.136975106864465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0208"/>
        <c:axId val="86031744"/>
      </c:scatterChart>
      <c:valAx>
        <c:axId val="860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31744"/>
        <c:crosses val="autoZero"/>
        <c:crossBetween val="midCat"/>
      </c:valAx>
      <c:valAx>
        <c:axId val="860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3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control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1"/>
          <c:order val="1"/>
          <c:tx>
            <c:v>radio_calib</c:v>
          </c:tx>
          <c:xVal>
            <c:numRef>
              <c:f>Munka1!$A$2:$A$6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Munka1!$G$2:$G$6</c:f>
              <c:numCache>
                <c:formatCode>General</c:formatCode>
                <c:ptCount val="5"/>
                <c:pt idx="0">
                  <c:v>12.96</c:v>
                </c:pt>
                <c:pt idx="1">
                  <c:v>-3.24</c:v>
                </c:pt>
                <c:pt idx="2">
                  <c:v>-11.34</c:v>
                </c:pt>
                <c:pt idx="3">
                  <c:v>-14.580000000000002</c:v>
                </c:pt>
                <c:pt idx="4">
                  <c:v>-16.200000000000003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7360"/>
        <c:axId val="88208896"/>
      </c:scatterChart>
      <c:valAx>
        <c:axId val="882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8896"/>
        <c:crosses val="autoZero"/>
        <c:crossBetween val="midCat"/>
      </c:valAx>
      <c:valAx>
        <c:axId val="882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0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control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0"/>
          <c:order val="1"/>
          <c:tx>
            <c:v>com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x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xVal>
          <c:yVal>
            <c:numRef>
              <c:f>Munka1!$F$2:$F$6</c:f>
              <c:numCache>
                <c:formatCode>General</c:formatCode>
                <c:ptCount val="5"/>
                <c:pt idx="0">
                  <c:v>24.75</c:v>
                </c:pt>
                <c:pt idx="1">
                  <c:v>-5.0906462157405041</c:v>
                </c:pt>
                <c:pt idx="2">
                  <c:v>-11.905142066884583</c:v>
                </c:pt>
                <c:pt idx="3">
                  <c:v>-15.421297460397279</c:v>
                </c:pt>
                <c:pt idx="4">
                  <c:v>-16.136975106864465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8448"/>
        <c:axId val="87850368"/>
      </c:scatterChart>
      <c:valAx>
        <c:axId val="878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50368"/>
        <c:crosses val="autoZero"/>
        <c:crossBetween val="midCat"/>
      </c:valAx>
      <c:valAx>
        <c:axId val="878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4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control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xVal>
          <c:y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yVal>
          <c:smooth val="1"/>
        </c:ser>
        <c:ser>
          <c:idx val="0"/>
          <c:order val="1"/>
          <c:tx>
            <c:v>radio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xVal>
            <c:numRef>
              <c:f>Munka1!$B$2:$B$6</c:f>
              <c:numCache>
                <c:formatCode>0.0</c:formatCode>
                <c:ptCount val="5"/>
                <c:pt idx="0" formatCode="General">
                  <c:v>22.5</c:v>
                </c:pt>
                <c:pt idx="1">
                  <c:v>-4.5999999999999996</c:v>
                </c:pt>
                <c:pt idx="2" formatCode="General">
                  <c:v>-11.5</c:v>
                </c:pt>
                <c:pt idx="3" formatCode="General">
                  <c:v>-15.3</c:v>
                </c:pt>
                <c:pt idx="4" formatCode="General">
                  <c:v>-16.399999999999999</c:v>
                </c:pt>
              </c:numCache>
            </c:numRef>
          </c:xVal>
          <c:yVal>
            <c:numRef>
              <c:f>Munka1!$G$2:$G$6</c:f>
              <c:numCache>
                <c:formatCode>General</c:formatCode>
                <c:ptCount val="5"/>
                <c:pt idx="0">
                  <c:v>12.96</c:v>
                </c:pt>
                <c:pt idx="1">
                  <c:v>-3.24</c:v>
                </c:pt>
                <c:pt idx="2">
                  <c:v>-11.34</c:v>
                </c:pt>
                <c:pt idx="3">
                  <c:v>-14.580000000000002</c:v>
                </c:pt>
                <c:pt idx="4">
                  <c:v>-16.200000000000003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0512"/>
        <c:axId val="86481920"/>
      </c:scatterChart>
      <c:valAx>
        <c:axId val="860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81920"/>
        <c:crosses val="autoZero"/>
        <c:crossBetween val="midCat"/>
      </c:valAx>
      <c:valAx>
        <c:axId val="864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142875</xdr:rowOff>
    </xdr:from>
    <xdr:to>
      <xdr:col>17</xdr:col>
      <xdr:colOff>428625</xdr:colOff>
      <xdr:row>37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38</xdr:row>
      <xdr:rowOff>9525</xdr:rowOff>
    </xdr:from>
    <xdr:to>
      <xdr:col>17</xdr:col>
      <xdr:colOff>495300</xdr:colOff>
      <xdr:row>63</xdr:row>
      <xdr:rowOff>85725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65</xdr:row>
      <xdr:rowOff>104775</xdr:rowOff>
    </xdr:from>
    <xdr:to>
      <xdr:col>17</xdr:col>
      <xdr:colOff>523875</xdr:colOff>
      <xdr:row>90</xdr:row>
      <xdr:rowOff>180975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28575</xdr:rowOff>
    </xdr:from>
    <xdr:to>
      <xdr:col>17</xdr:col>
      <xdr:colOff>419100</xdr:colOff>
      <xdr:row>128</xdr:row>
      <xdr:rowOff>123825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17</xdr:col>
      <xdr:colOff>419100</xdr:colOff>
      <xdr:row>166</xdr:row>
      <xdr:rowOff>95250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64" workbookViewId="0">
      <selection activeCell="D9" sqref="D9"/>
    </sheetView>
  </sheetViews>
  <sheetFormatPr defaultRowHeight="15" x14ac:dyDescent="0.25"/>
  <cols>
    <col min="2" max="2" width="9.140625" style="1"/>
    <col min="3" max="3" width="13.28515625" style="1" bestFit="1" customWidth="1"/>
    <col min="4" max="4" width="9.140625" style="1"/>
    <col min="7" max="7" width="10.7109375" bestFit="1" customWidth="1"/>
    <col min="10" max="10" width="9.7109375" bestFit="1" customWidth="1"/>
  </cols>
  <sheetData>
    <row r="1" spans="1:10" x14ac:dyDescent="0.25">
      <c r="A1" s="5" t="s">
        <v>0</v>
      </c>
      <c r="B1" s="6" t="s">
        <v>3</v>
      </c>
      <c r="C1" s="6" t="s">
        <v>7</v>
      </c>
      <c r="D1" s="6" t="s">
        <v>4</v>
      </c>
      <c r="E1" s="10"/>
      <c r="F1" s="6" t="s">
        <v>8</v>
      </c>
      <c r="G1" s="6" t="s">
        <v>5</v>
      </c>
      <c r="H1" s="7"/>
      <c r="I1" s="6" t="s">
        <v>9</v>
      </c>
      <c r="J1" s="6" t="s">
        <v>6</v>
      </c>
    </row>
    <row r="2" spans="1:10" x14ac:dyDescent="0.25">
      <c r="A2" s="2">
        <v>0</v>
      </c>
      <c r="B2" s="2">
        <v>22.5</v>
      </c>
      <c r="C2" s="3">
        <v>36.090000000000003</v>
      </c>
      <c r="D2" s="3">
        <f t="shared" ref="D2:D3" si="0">IF(E2&gt;128,(255-E2+1)*(-1),E2)</f>
        <v>15</v>
      </c>
      <c r="E2" s="11">
        <v>15</v>
      </c>
      <c r="F2" s="2">
        <f>(C2+$C$9)*$C$8</f>
        <v>24.75</v>
      </c>
      <c r="G2" s="2">
        <f>(D2+$D$9)*$D$8</f>
        <v>12.96</v>
      </c>
      <c r="I2" s="3">
        <f>B2-C2</f>
        <v>-13.590000000000003</v>
      </c>
      <c r="J2" s="3">
        <f>B2-D2</f>
        <v>7.5</v>
      </c>
    </row>
    <row r="3" spans="1:10" x14ac:dyDescent="0.25">
      <c r="A3" s="2">
        <v>10</v>
      </c>
      <c r="B3" s="9">
        <v>-4.5999999999999996</v>
      </c>
      <c r="C3" s="2">
        <v>16.91</v>
      </c>
      <c r="D3" s="3">
        <f t="shared" si="0"/>
        <v>-5</v>
      </c>
      <c r="E3" s="11">
        <v>251</v>
      </c>
      <c r="F3" s="2">
        <f>(C3+$C$9)*$C$8</f>
        <v>-5.0906462157405041</v>
      </c>
      <c r="G3" s="2">
        <f>(D3+$D$9)*$D$8</f>
        <v>-3.24</v>
      </c>
      <c r="I3" s="3">
        <f t="shared" ref="I3:I6" si="1">B3-C3</f>
        <v>-21.509999999999998</v>
      </c>
      <c r="J3" s="3">
        <f t="shared" ref="J3:J6" si="2">B3-D3</f>
        <v>0.40000000000000036</v>
      </c>
    </row>
    <row r="4" spans="1:10" x14ac:dyDescent="0.25">
      <c r="A4" s="2">
        <v>20</v>
      </c>
      <c r="B4" s="2">
        <v>-11.5</v>
      </c>
      <c r="C4" s="2">
        <v>12.53</v>
      </c>
      <c r="D4" s="3">
        <f>IF(E4&gt;128,(255-E4+1)*(-1),E4)</f>
        <v>-15</v>
      </c>
      <c r="E4" s="11">
        <v>241</v>
      </c>
      <c r="F4" s="2">
        <f>(C4+$C$9)*$C$8</f>
        <v>-11.905142066884583</v>
      </c>
      <c r="G4" s="2">
        <f>(D4+$D$9)*$D$8</f>
        <v>-11.34</v>
      </c>
      <c r="I4" s="3">
        <f t="shared" si="1"/>
        <v>-24.03</v>
      </c>
      <c r="J4" s="3">
        <f t="shared" si="2"/>
        <v>3.5</v>
      </c>
    </row>
    <row r="5" spans="1:10" x14ac:dyDescent="0.25">
      <c r="A5" s="2">
        <v>30</v>
      </c>
      <c r="B5" s="2">
        <v>-15.3</v>
      </c>
      <c r="C5" s="2">
        <v>10.27</v>
      </c>
      <c r="D5" s="3">
        <f t="shared" ref="D5:D6" si="3">IF(E5&gt;128,(255-E5+1)*(-1),E5)</f>
        <v>-19</v>
      </c>
      <c r="E5" s="11">
        <v>237</v>
      </c>
      <c r="F5" s="2">
        <f>(C5+$C$9)*$C$8</f>
        <v>-15.421297460397279</v>
      </c>
      <c r="G5" s="2">
        <f>(D5+$D$9)*$D$8</f>
        <v>-14.580000000000002</v>
      </c>
      <c r="I5" s="3">
        <f t="shared" si="1"/>
        <v>-25.57</v>
      </c>
      <c r="J5" s="3">
        <f t="shared" si="2"/>
        <v>3.6999999999999993</v>
      </c>
    </row>
    <row r="6" spans="1:10" x14ac:dyDescent="0.25">
      <c r="A6" s="2">
        <v>40</v>
      </c>
      <c r="B6" s="2">
        <v>-16.399999999999999</v>
      </c>
      <c r="C6" s="2">
        <v>9.81</v>
      </c>
      <c r="D6" s="3">
        <f t="shared" si="3"/>
        <v>-21</v>
      </c>
      <c r="E6" s="11">
        <v>235</v>
      </c>
      <c r="F6" s="2">
        <f>(C6+$C$9)*$C$8</f>
        <v>-16.136975106864465</v>
      </c>
      <c r="G6" s="2">
        <f>(D6+$D$9)*$D$8</f>
        <v>-16.200000000000003</v>
      </c>
      <c r="I6" s="3">
        <f t="shared" si="1"/>
        <v>-26.21</v>
      </c>
      <c r="J6" s="3">
        <f t="shared" si="2"/>
        <v>4.6000000000000014</v>
      </c>
    </row>
    <row r="7" spans="1:10" x14ac:dyDescent="0.25">
      <c r="J7" s="1"/>
    </row>
    <row r="8" spans="1:10" x14ac:dyDescent="0.25">
      <c r="B8" s="4" t="s">
        <v>1</v>
      </c>
      <c r="C8" s="8">
        <f>B2/(C2+C9)*1.1</f>
        <v>1.5558209705808395</v>
      </c>
      <c r="D8" s="8">
        <v>0.81</v>
      </c>
    </row>
    <row r="9" spans="1:10" x14ac:dyDescent="0.25">
      <c r="B9" s="4" t="s">
        <v>2</v>
      </c>
      <c r="C9" s="8">
        <f>AVERAGE(I2:I6)+2</f>
        <v>-20.181999999999999</v>
      </c>
      <c r="D9" s="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Universal Platform for Robotics and Aerospace</cp:lastModifiedBy>
  <dcterms:created xsi:type="dcterms:W3CDTF">2018-03-11T17:31:19Z</dcterms:created>
  <dcterms:modified xsi:type="dcterms:W3CDTF">2018-09-26T22:05:38Z</dcterms:modified>
</cp:coreProperties>
</file>