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66925"/>
  <mc:AlternateContent xmlns:mc="http://schemas.openxmlformats.org/markup-compatibility/2006">
    <mc:Choice Requires="x15">
      <x15ac:absPath xmlns:x15ac="http://schemas.microsoft.com/office/spreadsheetml/2010/11/ac" url="H:\Masterarbeit\"/>
    </mc:Choice>
  </mc:AlternateContent>
  <xr:revisionPtr revIDLastSave="0" documentId="13_ncr:1_{3EDC3218-3EAE-481B-8B61-A4B0371CE943}" xr6:coauthVersionLast="47" xr6:coauthVersionMax="47" xr10:uidLastSave="{00000000-0000-0000-0000-000000000000}"/>
  <bookViews>
    <workbookView xWindow="28680" yWindow="-120" windowWidth="29040" windowHeight="17640" tabRatio="912" firstSheet="2" activeTab="9" xr2:uid="{00000000-000D-0000-FFFF-FFFF00000000}"/>
  </bookViews>
  <sheets>
    <sheet name="Tab. 1 (Jährliche Wassermengen)" sheetId="3" r:id="rId1"/>
    <sheet name="Tab. 2 (Monatl. Entnahmemengen)" sheetId="9" r:id="rId2"/>
    <sheet name="Tab. 3 (Tagesspitzenverbrauch)" sheetId="15" r:id="rId3"/>
    <sheet name="Tab. 4 (Einwohnerentwicklung)" sheetId="1" r:id="rId4"/>
    <sheet name="Tab. 5 (Netzlänge)" sheetId="4" r:id="rId5"/>
    <sheet name="Tab. 7 (Brunnenergiebigkeiten)" sheetId="16" r:id="rId6"/>
    <sheet name="Tab. 8 (Rohwasserqualität)" sheetId="8" r:id="rId7"/>
    <sheet name="Tab. 9 (Rohrbruchstatistik)" sheetId="17" r:id="rId8"/>
    <sheet name="Tab. 9 (Rohrbruchstatistik m.A)" sheetId="18" state="hidden" r:id="rId9"/>
    <sheet name="Allgemeine Fragen " sheetId="14" r:id="rId10"/>
  </sheets>
  <definedNames>
    <definedName name="_xlnm.Print_Area" localSheetId="9">'Allgemeine Fragen '!$A$1:$A$24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2" i="18" l="1"/>
  <c r="K32" i="18"/>
  <c r="J32" i="18"/>
  <c r="I32" i="18"/>
  <c r="H32" i="18"/>
  <c r="G32" i="18"/>
  <c r="F32" i="18"/>
  <c r="E32" i="18"/>
  <c r="D32" i="18"/>
  <c r="C32" i="18"/>
  <c r="B32" i="18"/>
  <c r="L16" i="18"/>
  <c r="K16" i="18"/>
  <c r="J16" i="18"/>
  <c r="I16" i="18"/>
  <c r="H16" i="18"/>
  <c r="G16" i="18"/>
  <c r="F16" i="18"/>
  <c r="E16" i="18"/>
  <c r="D16" i="18"/>
  <c r="C16" i="18"/>
  <c r="B16" i="18"/>
  <c r="L32" i="17" l="1"/>
  <c r="K32" i="17"/>
  <c r="J32" i="17"/>
  <c r="I32" i="17"/>
  <c r="H32" i="17"/>
  <c r="G32" i="17"/>
  <c r="F32" i="17"/>
  <c r="E32" i="17"/>
  <c r="D32" i="17"/>
  <c r="C32" i="17"/>
  <c r="B32" i="17"/>
  <c r="L16" i="17"/>
  <c r="K16" i="17"/>
  <c r="J16" i="17"/>
  <c r="I16" i="17"/>
  <c r="H16" i="17"/>
  <c r="G16" i="17"/>
  <c r="F16" i="17"/>
  <c r="E16" i="17"/>
  <c r="D16" i="17"/>
  <c r="C16" i="17"/>
  <c r="B16" i="17"/>
  <c r="AK117" i="16" l="1"/>
  <c r="AJ117" i="16"/>
  <c r="AI117" i="16"/>
  <c r="AH117" i="16"/>
  <c r="AG117" i="16"/>
  <c r="AF117" i="16"/>
  <c r="AE117" i="16"/>
  <c r="AD117" i="16"/>
  <c r="AC117" i="16"/>
  <c r="AB117" i="16"/>
  <c r="AA117" i="16"/>
  <c r="Z117" i="16"/>
  <c r="Y117" i="16"/>
  <c r="X117" i="16"/>
  <c r="W117" i="16"/>
  <c r="V117" i="16"/>
  <c r="U117" i="16"/>
  <c r="T117" i="16"/>
  <c r="S117" i="16"/>
  <c r="R117" i="16"/>
  <c r="Q117" i="16"/>
  <c r="P117" i="16"/>
  <c r="O117" i="16"/>
  <c r="N117" i="16"/>
  <c r="M117" i="16"/>
  <c r="L117" i="16"/>
  <c r="K117" i="16"/>
  <c r="J117" i="16"/>
  <c r="I117" i="16"/>
  <c r="H117" i="16"/>
  <c r="G117" i="16"/>
  <c r="F117" i="16"/>
  <c r="E117" i="16"/>
  <c r="D117" i="16"/>
  <c r="C117" i="16"/>
  <c r="B117" i="16"/>
  <c r="AK116" i="16"/>
  <c r="AJ116" i="16"/>
  <c r="AI116" i="16"/>
  <c r="AH116" i="16"/>
  <c r="AG116" i="16"/>
  <c r="AF116" i="16"/>
  <c r="AE116" i="16"/>
  <c r="AD116" i="16"/>
  <c r="AC116" i="16"/>
  <c r="AB116" i="16"/>
  <c r="AA116" i="16"/>
  <c r="Z116" i="16"/>
  <c r="Y116" i="16"/>
  <c r="X116" i="16"/>
  <c r="W116" i="16"/>
  <c r="V116" i="16"/>
  <c r="U116" i="16"/>
  <c r="T116" i="16"/>
  <c r="S116" i="16"/>
  <c r="R116" i="16"/>
  <c r="Q116" i="16"/>
  <c r="P116" i="16"/>
  <c r="O116" i="16"/>
  <c r="N116" i="16"/>
  <c r="M116" i="16"/>
  <c r="L116" i="16"/>
  <c r="K116" i="16"/>
  <c r="J116" i="16"/>
  <c r="I116" i="16"/>
  <c r="H116" i="16"/>
  <c r="G116" i="16"/>
  <c r="F116" i="16"/>
  <c r="E116" i="16"/>
  <c r="D116" i="16"/>
  <c r="C116" i="16"/>
  <c r="B116" i="16"/>
  <c r="AK115" i="16"/>
  <c r="AJ115" i="16"/>
  <c r="AI115" i="16"/>
  <c r="AH115" i="16"/>
  <c r="AG115" i="16"/>
  <c r="AF115" i="16"/>
  <c r="AE115" i="16"/>
  <c r="AD115" i="16"/>
  <c r="AC115" i="16"/>
  <c r="AB115" i="16"/>
  <c r="AA115"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K98" i="16"/>
  <c r="AJ98" i="16"/>
  <c r="AI98" i="16"/>
  <c r="AH98" i="16"/>
  <c r="AG98" i="16"/>
  <c r="AF98" i="16"/>
  <c r="AE98" i="16"/>
  <c r="AD98" i="16"/>
  <c r="AC98" i="16"/>
  <c r="AB98" i="16"/>
  <c r="AA98" i="16"/>
  <c r="Z98" i="16"/>
  <c r="Y98" i="16"/>
  <c r="X98" i="16"/>
  <c r="W98" i="16"/>
  <c r="V98" i="16"/>
  <c r="U98" i="16"/>
  <c r="T98" i="16"/>
  <c r="S98" i="16"/>
  <c r="R98" i="16"/>
  <c r="Q98" i="16"/>
  <c r="P98" i="16"/>
  <c r="O98" i="16"/>
  <c r="N98" i="16"/>
  <c r="M98" i="16"/>
  <c r="L98" i="16"/>
  <c r="K98" i="16"/>
  <c r="J98" i="16"/>
  <c r="I98" i="16"/>
  <c r="H98" i="16"/>
  <c r="G98" i="16"/>
  <c r="F98" i="16"/>
  <c r="E98" i="16"/>
  <c r="D98" i="16"/>
  <c r="C98" i="16"/>
  <c r="B98" i="16"/>
  <c r="AK97" i="16"/>
  <c r="AJ97" i="16"/>
  <c r="AI97" i="16"/>
  <c r="AH97" i="16"/>
  <c r="AG97" i="16"/>
  <c r="AF97" i="16"/>
  <c r="AE97" i="16"/>
  <c r="AD97" i="16"/>
  <c r="AC97" i="16"/>
  <c r="AB97" i="16"/>
  <c r="AA97"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K96" i="16"/>
  <c r="AJ96" i="16"/>
  <c r="AI96" i="16"/>
  <c r="AH96" i="16"/>
  <c r="AG96" i="16"/>
  <c r="AF96" i="16"/>
  <c r="AE96" i="16"/>
  <c r="AD96" i="16"/>
  <c r="AC96" i="16"/>
  <c r="AB96" i="16"/>
  <c r="AA96" i="16"/>
  <c r="Z96" i="16"/>
  <c r="Y96" i="16"/>
  <c r="X96" i="16"/>
  <c r="W96" i="16"/>
  <c r="V96" i="16"/>
  <c r="U96" i="16"/>
  <c r="T96" i="16"/>
  <c r="S96" i="16"/>
  <c r="R96" i="16"/>
  <c r="Q96" i="16"/>
  <c r="P96" i="16"/>
  <c r="O96" i="16"/>
  <c r="N96" i="16"/>
  <c r="M96" i="16"/>
  <c r="L96" i="16"/>
  <c r="K96" i="16"/>
  <c r="J96" i="16"/>
  <c r="I96" i="16"/>
  <c r="H96" i="16"/>
  <c r="G96" i="16"/>
  <c r="F96" i="16"/>
  <c r="E96" i="16"/>
  <c r="D96" i="16"/>
  <c r="C96" i="16"/>
  <c r="B96" i="16"/>
  <c r="AK79" i="16"/>
  <c r="AJ79" i="16"/>
  <c r="AI79" i="16"/>
  <c r="AH79" i="16"/>
  <c r="AG79" i="16"/>
  <c r="AF79" i="16"/>
  <c r="AE79" i="16"/>
  <c r="AD79" i="16"/>
  <c r="AC79" i="16"/>
  <c r="AB79" i="16"/>
  <c r="AA79" i="16"/>
  <c r="Z79" i="16"/>
  <c r="Y79" i="16"/>
  <c r="X79" i="16"/>
  <c r="W79" i="16"/>
  <c r="V79" i="16"/>
  <c r="U79" i="16"/>
  <c r="T79" i="16"/>
  <c r="S79" i="16"/>
  <c r="R79" i="16"/>
  <c r="Q79" i="16"/>
  <c r="P79" i="16"/>
  <c r="O79" i="16"/>
  <c r="N79" i="16"/>
  <c r="M79" i="16"/>
  <c r="L79" i="16"/>
  <c r="K79" i="16"/>
  <c r="J79" i="16"/>
  <c r="I79" i="16"/>
  <c r="H79" i="16"/>
  <c r="G79" i="16"/>
  <c r="F79" i="16"/>
  <c r="E79" i="16"/>
  <c r="D79" i="16"/>
  <c r="C79" i="16"/>
  <c r="B79" i="16"/>
  <c r="AK78" i="16"/>
  <c r="AJ78" i="16"/>
  <c r="AI78" i="16"/>
  <c r="AH78" i="16"/>
  <c r="AG78" i="16"/>
  <c r="AF78" i="16"/>
  <c r="AE78" i="16"/>
  <c r="AD78" i="16"/>
  <c r="AC78" i="16"/>
  <c r="AB78" i="16"/>
  <c r="AA78" i="16"/>
  <c r="Z78" i="16"/>
  <c r="Y78" i="16"/>
  <c r="X78" i="16"/>
  <c r="W78" i="16"/>
  <c r="V78" i="16"/>
  <c r="U78" i="16"/>
  <c r="T78" i="16"/>
  <c r="S78" i="16"/>
  <c r="R78" i="16"/>
  <c r="Q78" i="16"/>
  <c r="P78" i="16"/>
  <c r="O78" i="16"/>
  <c r="N78" i="16"/>
  <c r="M78" i="16"/>
  <c r="L78" i="16"/>
  <c r="K78" i="16"/>
  <c r="J78" i="16"/>
  <c r="I78" i="16"/>
  <c r="H78" i="16"/>
  <c r="G78" i="16"/>
  <c r="F78" i="16"/>
  <c r="E78" i="16"/>
  <c r="D78" i="16"/>
  <c r="C78" i="16"/>
  <c r="B78" i="16"/>
  <c r="AK77" i="16"/>
  <c r="AJ77" i="16"/>
  <c r="AI77" i="16"/>
  <c r="AH77" i="16"/>
  <c r="AG77" i="16"/>
  <c r="AF77" i="16"/>
  <c r="AE77" i="16"/>
  <c r="AD77" i="16"/>
  <c r="AC77" i="16"/>
  <c r="AB77" i="16"/>
  <c r="AA77" i="16"/>
  <c r="Z77" i="16"/>
  <c r="Y77" i="16"/>
  <c r="X77" i="16"/>
  <c r="W77" i="16"/>
  <c r="V77" i="16"/>
  <c r="U77" i="16"/>
  <c r="T77" i="16"/>
  <c r="S77" i="16"/>
  <c r="R77" i="16"/>
  <c r="Q77" i="16"/>
  <c r="P77" i="16"/>
  <c r="O77" i="16"/>
  <c r="N77" i="16"/>
  <c r="M77" i="16"/>
  <c r="L77" i="16"/>
  <c r="K77" i="16"/>
  <c r="J77" i="16"/>
  <c r="I77" i="16"/>
  <c r="H77" i="16"/>
  <c r="G77" i="16"/>
  <c r="F77" i="16"/>
  <c r="E77" i="16"/>
  <c r="D77" i="16"/>
  <c r="C77" i="16"/>
  <c r="B77" i="16"/>
  <c r="AK60" i="16"/>
  <c r="AJ60" i="16"/>
  <c r="AI60" i="16"/>
  <c r="AH60" i="16"/>
  <c r="AG60" i="16"/>
  <c r="AF60" i="16"/>
  <c r="AE60" i="16"/>
  <c r="AD60" i="16"/>
  <c r="AC60" i="16"/>
  <c r="AB60" i="16"/>
  <c r="AA60" i="16"/>
  <c r="Z60" i="16"/>
  <c r="Y60" i="16"/>
  <c r="X60" i="16"/>
  <c r="W60" i="16"/>
  <c r="V60" i="16"/>
  <c r="U60" i="16"/>
  <c r="T60" i="16"/>
  <c r="S60" i="16"/>
  <c r="R60" i="16"/>
  <c r="Q60" i="16"/>
  <c r="P60" i="16"/>
  <c r="O60" i="16"/>
  <c r="N60" i="16"/>
  <c r="M60" i="16"/>
  <c r="L60" i="16"/>
  <c r="K60" i="16"/>
  <c r="J60" i="16"/>
  <c r="I60" i="16"/>
  <c r="H60" i="16"/>
  <c r="G60" i="16"/>
  <c r="F60" i="16"/>
  <c r="E60" i="16"/>
  <c r="D60" i="16"/>
  <c r="C60" i="16"/>
  <c r="B60" i="16"/>
  <c r="AK59" i="16"/>
  <c r="AJ59" i="16"/>
  <c r="AI59" i="16"/>
  <c r="AH59" i="16"/>
  <c r="AG59" i="16"/>
  <c r="AF59" i="16"/>
  <c r="AE59" i="16"/>
  <c r="AD59" i="16"/>
  <c r="AC59" i="16"/>
  <c r="AB59" i="16"/>
  <c r="AA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K58" i="16"/>
  <c r="AJ58" i="16"/>
  <c r="AI58" i="16"/>
  <c r="AH58" i="16"/>
  <c r="AG58" i="16"/>
  <c r="AF58" i="16"/>
  <c r="AE58" i="16"/>
  <c r="AD58" i="16"/>
  <c r="AC58" i="16"/>
  <c r="AB58" i="16"/>
  <c r="AA58" i="16"/>
  <c r="Z58" i="16"/>
  <c r="Y58" i="16"/>
  <c r="X58" i="16"/>
  <c r="W58" i="16"/>
  <c r="V58" i="16"/>
  <c r="U58" i="16"/>
  <c r="T58" i="16"/>
  <c r="S58" i="16"/>
  <c r="R58" i="16"/>
  <c r="Q58" i="16"/>
  <c r="P58" i="16"/>
  <c r="O58" i="16"/>
  <c r="N58" i="16"/>
  <c r="M58" i="16"/>
  <c r="L58" i="16"/>
  <c r="K58" i="16"/>
  <c r="J58" i="16"/>
  <c r="I58" i="16"/>
  <c r="H58" i="16"/>
  <c r="G58" i="16"/>
  <c r="F58" i="16"/>
  <c r="E58" i="16"/>
  <c r="D58" i="16"/>
  <c r="C58" i="16"/>
  <c r="B58" i="16"/>
  <c r="AK41" i="16"/>
  <c r="AJ41" i="16"/>
  <c r="AI41" i="16"/>
  <c r="AH41" i="16"/>
  <c r="AG41" i="16"/>
  <c r="AF41" i="16"/>
  <c r="AE41" i="16"/>
  <c r="AD41" i="16"/>
  <c r="AC41" i="16"/>
  <c r="AB41" i="16"/>
  <c r="AA41" i="16"/>
  <c r="Z41" i="16"/>
  <c r="Y41" i="16"/>
  <c r="X41" i="16"/>
  <c r="W41" i="16"/>
  <c r="V41" i="16"/>
  <c r="U41" i="16"/>
  <c r="T41" i="16"/>
  <c r="S41" i="16"/>
  <c r="R41" i="16"/>
  <c r="Q41" i="16"/>
  <c r="P41" i="16"/>
  <c r="O41" i="16"/>
  <c r="N41" i="16"/>
  <c r="M41" i="16"/>
  <c r="L41" i="16"/>
  <c r="K41" i="16"/>
  <c r="J41" i="16"/>
  <c r="I41" i="16"/>
  <c r="H41" i="16"/>
  <c r="G41" i="16"/>
  <c r="F41" i="16"/>
  <c r="E41" i="16"/>
  <c r="D41" i="16"/>
  <c r="C41" i="16"/>
  <c r="B41" i="16"/>
  <c r="AK40" i="16"/>
  <c r="AJ40" i="16"/>
  <c r="AI40" i="16"/>
  <c r="AH40" i="16"/>
  <c r="AG40" i="16"/>
  <c r="AF40" i="16"/>
  <c r="AE40" i="16"/>
  <c r="AD40" i="16"/>
  <c r="AC40" i="16"/>
  <c r="AB40" i="16"/>
  <c r="AA40" i="16"/>
  <c r="Z40" i="16"/>
  <c r="Y40" i="16"/>
  <c r="X40" i="16"/>
  <c r="W40" i="16"/>
  <c r="V40" i="16"/>
  <c r="U40" i="16"/>
  <c r="T40" i="16"/>
  <c r="S40" i="16"/>
  <c r="R40" i="16"/>
  <c r="Q40" i="16"/>
  <c r="P40" i="16"/>
  <c r="O40" i="16"/>
  <c r="N40" i="16"/>
  <c r="M40" i="16"/>
  <c r="L40" i="16"/>
  <c r="K40" i="16"/>
  <c r="J40" i="16"/>
  <c r="I40" i="16"/>
  <c r="H40" i="16"/>
  <c r="G40" i="16"/>
  <c r="F40" i="16"/>
  <c r="E40" i="16"/>
  <c r="D40" i="16"/>
  <c r="C40" i="16"/>
  <c r="B40" i="16"/>
  <c r="AK39" i="16"/>
  <c r="AJ39" i="16"/>
  <c r="AI39" i="16"/>
  <c r="AH39" i="16"/>
  <c r="AG39" i="16"/>
  <c r="AF39" i="16"/>
  <c r="AE39" i="16"/>
  <c r="AD39" i="16"/>
  <c r="AC39" i="16"/>
  <c r="AB39" i="16"/>
  <c r="AA39" i="16"/>
  <c r="Z39" i="16"/>
  <c r="Y39" i="16"/>
  <c r="X39" i="16"/>
  <c r="W39" i="16"/>
  <c r="V39" i="16"/>
  <c r="U39" i="16"/>
  <c r="T39" i="16"/>
  <c r="S39" i="16"/>
  <c r="R39" i="16"/>
  <c r="Q39" i="16"/>
  <c r="P39" i="16"/>
  <c r="O39" i="16"/>
  <c r="N39" i="16"/>
  <c r="M39" i="16"/>
  <c r="L39" i="16"/>
  <c r="K39" i="16"/>
  <c r="J39" i="16"/>
  <c r="I39" i="16"/>
  <c r="H39" i="16"/>
  <c r="G39" i="16"/>
  <c r="F39" i="16"/>
  <c r="E39" i="16"/>
  <c r="D39" i="16"/>
  <c r="C39" i="16"/>
  <c r="B39" i="16"/>
  <c r="AK22" i="16"/>
  <c r="AJ22" i="16"/>
  <c r="AI22" i="16"/>
  <c r="AH22" i="16"/>
  <c r="AG22" i="16"/>
  <c r="AF22" i="16"/>
  <c r="AE22" i="16"/>
  <c r="AD22" i="16"/>
  <c r="AC22" i="16"/>
  <c r="AB22" i="16"/>
  <c r="AA22" i="16"/>
  <c r="Z22" i="16"/>
  <c r="Y22" i="16"/>
  <c r="X22" i="16"/>
  <c r="W22" i="16"/>
  <c r="V22" i="16"/>
  <c r="U22" i="16"/>
  <c r="T22" i="16"/>
  <c r="S22" i="16"/>
  <c r="R22" i="16"/>
  <c r="Q22" i="16"/>
  <c r="P22" i="16"/>
  <c r="O22" i="16"/>
  <c r="N22" i="16"/>
  <c r="M22" i="16"/>
  <c r="L22" i="16"/>
  <c r="K22" i="16"/>
  <c r="J22" i="16"/>
  <c r="I22" i="16"/>
  <c r="H22" i="16"/>
  <c r="G22" i="16"/>
  <c r="F22" i="16"/>
  <c r="E22" i="16"/>
  <c r="D22" i="16"/>
  <c r="C22" i="16"/>
  <c r="B22" i="16"/>
  <c r="AK21" i="16"/>
  <c r="AJ21" i="16"/>
  <c r="AI21" i="16"/>
  <c r="AH21" i="16"/>
  <c r="AG21" i="16"/>
  <c r="AF21" i="16"/>
  <c r="AE21" i="16"/>
  <c r="AD21" i="16"/>
  <c r="AC21" i="16"/>
  <c r="AB21" i="16"/>
  <c r="AA21" i="16"/>
  <c r="Z21" i="16"/>
  <c r="Y21" i="16"/>
  <c r="X21" i="16"/>
  <c r="W21" i="16"/>
  <c r="V21" i="16"/>
  <c r="U21" i="16"/>
  <c r="T21" i="16"/>
  <c r="S21" i="16"/>
  <c r="R21" i="16"/>
  <c r="Q21" i="16"/>
  <c r="P21" i="16"/>
  <c r="O21" i="16"/>
  <c r="N21" i="16"/>
  <c r="M21" i="16"/>
  <c r="L21" i="16"/>
  <c r="K21" i="16"/>
  <c r="J21" i="16"/>
  <c r="I21" i="16"/>
  <c r="H21" i="16"/>
  <c r="G21" i="16"/>
  <c r="F21" i="16"/>
  <c r="E21" i="16"/>
  <c r="D21" i="16"/>
  <c r="C21" i="16"/>
  <c r="B21" i="16"/>
  <c r="AK20" i="16"/>
  <c r="AJ20" i="16"/>
  <c r="AI20" i="16"/>
  <c r="AH20" i="16"/>
  <c r="AG20" i="16"/>
  <c r="AF20" i="16"/>
  <c r="AE20" i="16"/>
  <c r="AD20" i="16"/>
  <c r="AC20" i="16"/>
  <c r="AB20" i="16"/>
  <c r="AA20" i="16"/>
  <c r="Z20" i="16"/>
  <c r="Y20" i="16"/>
  <c r="X20" i="16"/>
  <c r="W20" i="16"/>
  <c r="V20" i="16"/>
  <c r="U20" i="16"/>
  <c r="T20" i="16"/>
  <c r="S20" i="16"/>
  <c r="R20" i="16"/>
  <c r="Q20" i="16"/>
  <c r="P20" i="16"/>
  <c r="O20" i="16"/>
  <c r="N20" i="16"/>
  <c r="M20" i="16"/>
  <c r="L20" i="16"/>
  <c r="K20" i="16"/>
  <c r="J20" i="16"/>
  <c r="I20" i="16"/>
  <c r="H20" i="16"/>
  <c r="G20" i="16"/>
  <c r="F20" i="16"/>
  <c r="E20" i="16"/>
  <c r="D20" i="16"/>
  <c r="C20" i="16"/>
  <c r="B20" i="16"/>
  <c r="N6" i="1" l="1"/>
  <c r="H16" i="9"/>
  <c r="D6" i="3"/>
  <c r="D7" i="3"/>
  <c r="D8" i="3"/>
  <c r="D9" i="3"/>
  <c r="D10" i="3"/>
  <c r="D11" i="3"/>
  <c r="D12" i="3"/>
  <c r="D13" i="3"/>
  <c r="D14" i="3"/>
  <c r="D15" i="3"/>
  <c r="D16" i="3"/>
  <c r="D5" i="3"/>
  <c r="AA16" i="9" l="1"/>
  <c r="Z16" i="9"/>
  <c r="Y16" i="9"/>
  <c r="X16" i="9"/>
  <c r="W16" i="9"/>
  <c r="V16" i="9"/>
  <c r="U16" i="9"/>
  <c r="T16" i="9"/>
  <c r="S16" i="9"/>
  <c r="R16" i="9"/>
  <c r="Q16" i="9"/>
  <c r="P16" i="9"/>
  <c r="M16" i="9"/>
  <c r="L16" i="9"/>
  <c r="K16" i="9"/>
  <c r="J16" i="9"/>
  <c r="I16" i="9"/>
  <c r="G16" i="9"/>
  <c r="F16" i="9"/>
  <c r="E16" i="9"/>
  <c r="D16" i="9"/>
  <c r="C16" i="9"/>
  <c r="B16" i="9"/>
  <c r="C17" i="3"/>
  <c r="B17" i="3"/>
  <c r="O6" i="1" l="1"/>
  <c r="D17" i="3" l="1"/>
</calcChain>
</file>

<file path=xl/sharedStrings.xml><?xml version="1.0" encoding="utf-8"?>
<sst xmlns="http://schemas.openxmlformats.org/spreadsheetml/2006/main" count="721" uniqueCount="98">
  <si>
    <t>Jahr [a]</t>
  </si>
  <si>
    <t>Einwohner [E]</t>
  </si>
  <si>
    <t>Jahr</t>
  </si>
  <si>
    <t>Durchschnitt</t>
  </si>
  <si>
    <t>Netzlänge 
[km]</t>
  </si>
  <si>
    <t>Monat</t>
  </si>
  <si>
    <t>Januar</t>
  </si>
  <si>
    <t>Februar</t>
  </si>
  <si>
    <t>März</t>
  </si>
  <si>
    <t>April</t>
  </si>
  <si>
    <t>Mai</t>
  </si>
  <si>
    <t>Juni</t>
  </si>
  <si>
    <t>Juli</t>
  </si>
  <si>
    <t>August</t>
  </si>
  <si>
    <t>September</t>
  </si>
  <si>
    <t>Oktober</t>
  </si>
  <si>
    <t>November</t>
  </si>
  <si>
    <t>Dezember</t>
  </si>
  <si>
    <t>Nitrat
[mg/l]</t>
  </si>
  <si>
    <t>[-]</t>
  </si>
  <si>
    <t>[m³/a]</t>
  </si>
  <si>
    <t>[m³/d]</t>
  </si>
  <si>
    <t>Eigenwasser [m³]</t>
  </si>
  <si>
    <t>Summe</t>
  </si>
  <si>
    <t>Anlagen</t>
  </si>
  <si>
    <t>Minimum</t>
  </si>
  <si>
    <t>Maximum</t>
  </si>
  <si>
    <t>Elektrische Leitfähigkeit bei 25 °C
[µS/cm]</t>
  </si>
  <si>
    <t>Q</t>
  </si>
  <si>
    <t xml:space="preserve">BGW </t>
  </si>
  <si>
    <t>RGW</t>
  </si>
  <si>
    <t>l/s</t>
  </si>
  <si>
    <t>m ü. NN.</t>
  </si>
  <si>
    <t>BGW: Betriebsgrundwasserspiegel</t>
  </si>
  <si>
    <t>RGW: Ruhegrundwasserspiegel</t>
  </si>
  <si>
    <t>Gesamt Jahr</t>
  </si>
  <si>
    <t>OKBK</t>
  </si>
  <si>
    <t xml:space="preserve">Tagesspitzenverbrauch </t>
  </si>
  <si>
    <t>Gesamt Fernwasser</t>
  </si>
  <si>
    <t>Tab. 1: Jahresbereitstellungsmenge</t>
  </si>
  <si>
    <t xml:space="preserve">Tab. 4: Einwohnerzahlen </t>
  </si>
  <si>
    <t>Tab. 5: Netzlänge</t>
  </si>
  <si>
    <t>Tab. 8: Rohwasserqualität</t>
  </si>
  <si>
    <t>Eigenwasser</t>
  </si>
  <si>
    <t>Fernwasser</t>
  </si>
  <si>
    <t>Jährliche Bereitstellungsmenge
(Qa)</t>
  </si>
  <si>
    <t>Datum Spitzentag*</t>
  </si>
  <si>
    <t>*Tage mit Rohrschäden ausgenommen</t>
  </si>
  <si>
    <t>Spitzenverbrauch [m³/d]</t>
  </si>
  <si>
    <r>
      <t xml:space="preserve">Durchschnitt
</t>
    </r>
    <r>
      <rPr>
        <sz val="9"/>
        <rFont val="Arial"/>
        <family val="2"/>
      </rPr>
      <t>2010-2021</t>
    </r>
  </si>
  <si>
    <r>
      <t xml:space="preserve">Zuwachs/
Rückgang
[%]
</t>
    </r>
    <r>
      <rPr>
        <sz val="9"/>
        <rFont val="Arial"/>
        <family val="2"/>
      </rPr>
      <t>2010-2021</t>
    </r>
  </si>
  <si>
    <t>Q: mittlere Fördermenge</t>
  </si>
  <si>
    <t>Versorgungsgebiet</t>
  </si>
  <si>
    <t>Anzahl der Rohrbrüche an Haupt- / Versorgungsleitungen</t>
  </si>
  <si>
    <t>Anzahl der Rohrbrüche Hausanschlussleitungen</t>
  </si>
  <si>
    <t>1.  Sind in der Region Wassernutzungskonflikte bekannt z.B. mit LWS und Industrie / Versorger? Wenn ja, welche?</t>
  </si>
  <si>
    <t xml:space="preserve">    1.1  Wurden bereits Gegenmaßnahmen empfohlen?</t>
  </si>
  <si>
    <t xml:space="preserve">2.  Erwarten Sie Probleme bezüglich des Wasserdargebots? </t>
  </si>
  <si>
    <t>3.  Gab es in den vergangen Jahren Probleme mit Naturkatastrophen (z.B. Hochwasser, Stürme, Starkregen, …) und damit verbundenen Anlagenausfällen/Betriebsschwierigkeiten?</t>
  </si>
  <si>
    <t>4.  Sind Probleme mit Qualitätsveränderungen des Rohwassers, die auf den Klimawandel zurückzuführen sind, bekannt?</t>
  </si>
  <si>
    <t>5.  Wurde bereits ein erhöhter Schadstoffeintrag (z.B. Krankheitserreger, Trübstoffe, …) infolge von Hochwasser oder Starkregen beobachtet?</t>
  </si>
  <si>
    <t>6.  Existiert ein Notfallkonzept für den Fall eines 3-tägigen Stromausfalls für die Versorgung mit 50l/E*d?</t>
  </si>
  <si>
    <t>7.  Sind Ihnen Probleme bezüglich Trinkwassererwärmung im Verteilungsnetz durch den Klimawandel bekannt?</t>
  </si>
  <si>
    <t>Fernwasser [m³]</t>
  </si>
  <si>
    <t xml:space="preserve">Tab. 2: Monatliche Eigen- und ggf. Fernwasserentnahmemengen </t>
  </si>
  <si>
    <t xml:space="preserve">Brunnen Gesamt </t>
  </si>
  <si>
    <t>mittlerer Tagesverbrauch</t>
  </si>
  <si>
    <t>9. Welche Verbrauchergruppe ist bei Ihnen für die Spitzenabnahme verantwortlich? (Haushalte, LWS, Industrie, …)</t>
  </si>
  <si>
    <t xml:space="preserve">10. Ist bei Ihnen Wasserbilanz bis zum Jahr 2030/2040/2050 bereits vorhanden? </t>
  </si>
  <si>
    <t xml:space="preserve">11. Welche Maßnahmen empfehlen Sie für die zukünftige Reduzierung (besonders in Bezug auf Spitzenabnahme) des Wasserverbrauchs in Ihrem Wasserversorgungssystem? </t>
  </si>
  <si>
    <t>Allgemeine Fragen:</t>
  </si>
  <si>
    <t>TB 1 - Siebensee</t>
  </si>
  <si>
    <t>TB 3 - Siebensee</t>
  </si>
  <si>
    <t>TB 4 - Siebensee</t>
  </si>
  <si>
    <t>TB 1 - Schloßberg</t>
  </si>
  <si>
    <t>TB 2 - Schloßberg</t>
  </si>
  <si>
    <t xml:space="preserve">Tab. 3: Tagesspitzenverbrauch </t>
  </si>
  <si>
    <t>SW Landshut</t>
  </si>
  <si>
    <t>TB 1  Siebensee</t>
  </si>
  <si>
    <t>TB 3  Siebensee</t>
  </si>
  <si>
    <t>TB 4 Siebensee</t>
  </si>
  <si>
    <t>TB 1  Schloßberg</t>
  </si>
  <si>
    <t>TB 2 Schloßberg</t>
  </si>
  <si>
    <t xml:space="preserve">8.  Ist Ihnen die Struktur des Wasserverbrauchs (Haushalte, Industrie, Gewerbe, LWS, …) in Ihrem Wasserversorgungssystem bekannt? Liegt Ihnen eine prozentuale Verteilung vor? </t>
  </si>
  <si>
    <t>Nein</t>
  </si>
  <si>
    <t>Ja.</t>
  </si>
  <si>
    <t>Haushalt</t>
  </si>
  <si>
    <t>Ja, allerdings nur einfache Prognose anhand Bevölkerungsentwicklungsprognosen</t>
  </si>
  <si>
    <t>Bisher keine</t>
  </si>
  <si>
    <t>Brunnen 5 Siebensee</t>
  </si>
  <si>
    <t>TB 5 - Siebensee</t>
  </si>
  <si>
    <t>&lt;1</t>
  </si>
  <si>
    <t>Tab. 9: Rohrbruchstatistik (ohne Armaturen)</t>
  </si>
  <si>
    <t>Tab. 9: Rohrbruchstatistik (mit Armaturen)</t>
  </si>
  <si>
    <t>Ja, Hochwasser mit Anspringen der "Flutmulde" führt zu Problemen (Verkeimung und Trübung) und proaktiver Außerbetriebnahme der Brunnen Siebensee. Dieser Umstand liegt aber am Standort der Brunnen und wurde schon beim Bau in Kauf genommen.</t>
  </si>
  <si>
    <t>Ja. Erhöhte Trübung und Verkeimung nach Hochwasser der Isar mit Anspringen der Flutmulde</t>
  </si>
  <si>
    <t>Ja, Maßnahmeplan mit Handlungsplan existiert.</t>
  </si>
  <si>
    <t>Ja, allerdings nur Jahreswerte, da die Zählerstände nur einmal im Jahr abgelesen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</si>
</sst>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D_M_-;\-* #,##0.00\ _D_M_-;_-* &quot;-&quot;??\ _D_M_-;_-@_-"/>
    <numFmt numFmtId="165" formatCode="_-* #,##0.00\ _€_-;\-* #,##0.00\ _€_-;_-* &quot;-&quot;??\ _€_-;_-@_-"/>
  </numFmts>
  <fonts count="16" x14ac:knownFonts="1">
    <font>
      <sz val="11"/>
      <color theme="1"/>
      <name val="Calibri"/>
      <family val="2"/>
      <scheme val="minor"/>
    </font>
    <font>
      <sz val="11"/>
      <color theme="1"/>
      <name val="Arial"/>
      <family val="2"/>
    </font>
    <font>
      <sz val="9"/>
      <color theme="1"/>
      <name val="Arial"/>
      <family val="2"/>
    </font>
    <font>
      <sz val="9"/>
      <name val="Arial"/>
      <family val="2"/>
    </font>
    <font>
      <b/>
      <sz val="9"/>
      <color theme="1"/>
      <name val="Arial"/>
      <family val="2"/>
    </font>
    <font>
      <sz val="11"/>
      <color rgb="FF9C5700"/>
      <name val="Calibri"/>
      <family val="2"/>
      <scheme val="minor"/>
    </font>
    <font>
      <sz val="9"/>
      <color rgb="FF9C5700"/>
      <name val="Arial"/>
      <family val="2"/>
    </font>
    <font>
      <b/>
      <sz val="11"/>
      <color theme="1"/>
      <name val="Calibri"/>
      <family val="2"/>
      <scheme val="minor"/>
    </font>
    <font>
      <b/>
      <u/>
      <sz val="14"/>
      <color rgb="FF2F5496"/>
      <name val="Arial"/>
      <family val="2"/>
    </font>
    <font>
      <sz val="11"/>
      <color theme="1"/>
      <name val="Arial"/>
      <family val="2"/>
    </font>
    <font>
      <b/>
      <sz val="11"/>
      <color theme="1"/>
      <name val="Arial"/>
      <family val="2"/>
    </font>
    <font>
      <sz val="11"/>
      <color rgb="FFFF0000"/>
      <name val="Calibri"/>
      <family val="2"/>
      <scheme val="minor"/>
    </font>
    <font>
      <sz val="9"/>
      <color rgb="FFFF0000"/>
      <name val="Arial"/>
      <family val="2"/>
    </font>
    <font>
      <b/>
      <sz val="9"/>
      <color rgb="FFFF0000"/>
      <name val="Arial"/>
      <family val="2"/>
    </font>
    <font>
      <sz val="11"/>
      <color theme="1"/>
      <name val="Calibri"/>
      <family val="2"/>
      <scheme val="minor"/>
    </font>
    <font>
      <sz val="10"/>
      <name val="Arial"/>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EB9C"/>
      </patternFill>
    </fill>
    <fill>
      <patternFill patternType="solid">
        <fgColor rgb="FFFFFF00"/>
        <bgColor indexed="64"/>
      </patternFill>
    </fill>
  </fills>
  <borders count="2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7">
    <xf numFmtId="3" fontId="0" fillId="0" borderId="0"/>
    <xf numFmtId="0" fontId="5" fillId="4" borderId="0" applyNumberFormat="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4" fillId="0" borderId="0"/>
    <xf numFmtId="165" fontId="14" fillId="0" borderId="0" applyFont="0" applyFill="0" applyBorder="0" applyAlignment="0" applyProtection="0"/>
  </cellStyleXfs>
  <cellXfs count="98">
    <xf numFmtId="3" fontId="0" fillId="0" borderId="0" xfId="0"/>
    <xf numFmtId="3" fontId="2" fillId="0" borderId="2" xfId="0" applyFont="1" applyBorder="1" applyAlignment="1">
      <alignment horizontal="center" vertical="center"/>
    </xf>
    <xf numFmtId="3" fontId="4" fillId="0" borderId="2" xfId="0" applyFont="1" applyBorder="1" applyAlignment="1">
      <alignment vertical="center" wrapText="1"/>
    </xf>
    <xf numFmtId="3" fontId="2" fillId="2" borderId="2" xfId="0" applyFont="1" applyFill="1" applyBorder="1"/>
    <xf numFmtId="3" fontId="2" fillId="2" borderId="4" xfId="0" applyFont="1" applyFill="1" applyBorder="1"/>
    <xf numFmtId="3" fontId="2" fillId="2" borderId="11" xfId="0" applyFont="1" applyFill="1" applyBorder="1" applyAlignment="1">
      <alignment horizontal="center" vertical="center" wrapText="1"/>
    </xf>
    <xf numFmtId="3" fontId="2" fillId="2" borderId="2" xfId="0" applyFont="1" applyFill="1" applyBorder="1" applyAlignment="1">
      <alignment horizontal="left"/>
    </xf>
    <xf numFmtId="2" fontId="2" fillId="0" borderId="2" xfId="0" applyNumberFormat="1" applyFont="1" applyBorder="1" applyAlignment="1">
      <alignment horizontal="center" vertical="center"/>
    </xf>
    <xf numFmtId="3" fontId="2" fillId="2" borderId="2" xfId="0" applyFont="1" applyFill="1" applyBorder="1" applyAlignment="1">
      <alignment horizontal="center" vertical="center" wrapText="1"/>
    </xf>
    <xf numFmtId="3" fontId="2" fillId="2" borderId="2" xfId="0" applyFont="1" applyFill="1" applyBorder="1" applyAlignment="1">
      <alignment horizontal="center" vertical="center"/>
    </xf>
    <xf numFmtId="3" fontId="4" fillId="2" borderId="2" xfId="0" applyFont="1" applyFill="1" applyBorder="1"/>
    <xf numFmtId="3" fontId="4" fillId="2" borderId="2" xfId="0" applyFont="1" applyFill="1" applyBorder="1" applyAlignment="1">
      <alignment horizontal="center" vertical="center"/>
    </xf>
    <xf numFmtId="3" fontId="4" fillId="3" borderId="2" xfId="0" applyFont="1" applyFill="1" applyBorder="1" applyAlignment="1">
      <alignment horizontal="center" vertical="center"/>
    </xf>
    <xf numFmtId="3" fontId="4" fillId="0" borderId="6" xfId="0" applyFont="1" applyBorder="1"/>
    <xf numFmtId="3" fontId="2" fillId="0" borderId="0" xfId="0" applyFont="1" applyAlignment="1">
      <alignment horizontal="center"/>
    </xf>
    <xf numFmtId="3" fontId="2" fillId="0" borderId="0" xfId="0" applyFont="1" applyAlignment="1">
      <alignment horizontal="center" vertical="center" wrapText="1"/>
    </xf>
    <xf numFmtId="0" fontId="6" fillId="4" borderId="2" xfId="1" applyFont="1" applyBorder="1" applyAlignment="1">
      <alignment horizontal="center" vertical="center"/>
    </xf>
    <xf numFmtId="4" fontId="2" fillId="0" borderId="2" xfId="0" applyNumberFormat="1" applyFont="1" applyBorder="1" applyAlignment="1">
      <alignment horizontal="center" vertical="center"/>
    </xf>
    <xf numFmtId="0" fontId="2" fillId="0" borderId="2" xfId="0" applyNumberFormat="1" applyFont="1" applyBorder="1" applyAlignment="1">
      <alignment horizontal="center" vertical="center"/>
    </xf>
    <xf numFmtId="0" fontId="2" fillId="2" borderId="2" xfId="0" applyNumberFormat="1" applyFont="1" applyFill="1" applyBorder="1" applyAlignment="1">
      <alignment horizontal="center" vertical="center"/>
    </xf>
    <xf numFmtId="0" fontId="2" fillId="2" borderId="2" xfId="0" applyNumberFormat="1" applyFont="1" applyFill="1" applyBorder="1" applyAlignment="1">
      <alignment horizontal="center"/>
    </xf>
    <xf numFmtId="3" fontId="4" fillId="3" borderId="2" xfId="0" applyFont="1" applyFill="1" applyBorder="1" applyAlignment="1">
      <alignment horizontal="center" vertical="center" wrapText="1"/>
    </xf>
    <xf numFmtId="0" fontId="6" fillId="4" borderId="2" xfId="1" applyFont="1" applyBorder="1"/>
    <xf numFmtId="0" fontId="6" fillId="4" borderId="7" xfId="1" applyFont="1" applyBorder="1"/>
    <xf numFmtId="3" fontId="7" fillId="0" borderId="0" xfId="0" applyFont="1" applyAlignment="1">
      <alignment vertical="center"/>
    </xf>
    <xf numFmtId="3" fontId="2" fillId="2" borderId="7" xfId="0" applyFont="1" applyFill="1" applyBorder="1" applyAlignment="1">
      <alignment horizontal="center" vertical="center"/>
    </xf>
    <xf numFmtId="3" fontId="2" fillId="0" borderId="0" xfId="0" applyFont="1"/>
    <xf numFmtId="0" fontId="6" fillId="4" borderId="6" xfId="1" applyFont="1" applyBorder="1"/>
    <xf numFmtId="3" fontId="2" fillId="2" borderId="7" xfId="0" applyFont="1" applyFill="1" applyBorder="1" applyAlignment="1">
      <alignment horizontal="left"/>
    </xf>
    <xf numFmtId="3" fontId="2" fillId="2" borderId="6" xfId="0" applyFont="1" applyFill="1" applyBorder="1" applyAlignment="1">
      <alignment horizontal="left" vertical="center"/>
    </xf>
    <xf numFmtId="3" fontId="2" fillId="2" borderId="2" xfId="0" applyFont="1" applyFill="1" applyBorder="1" applyAlignment="1">
      <alignment horizontal="left" vertical="center"/>
    </xf>
    <xf numFmtId="3" fontId="2" fillId="2" borderId="6" xfId="0" applyFont="1" applyFill="1" applyBorder="1"/>
    <xf numFmtId="3" fontId="2" fillId="3" borderId="2" xfId="0" applyFont="1" applyFill="1" applyBorder="1" applyAlignment="1">
      <alignment horizontal="center" wrapText="1"/>
    </xf>
    <xf numFmtId="3" fontId="9" fillId="0" borderId="0" xfId="0" applyFont="1" applyAlignment="1">
      <alignment vertical="center"/>
    </xf>
    <xf numFmtId="3" fontId="10" fillId="0" borderId="0" xfId="0" applyFont="1" applyAlignment="1">
      <alignment horizontal="left" vertical="center" indent="5"/>
    </xf>
    <xf numFmtId="1" fontId="4" fillId="2" borderId="2" xfId="0" applyNumberFormat="1" applyFont="1" applyFill="1" applyBorder="1" applyAlignment="1">
      <alignment horizontal="center" vertical="center"/>
    </xf>
    <xf numFmtId="1" fontId="2" fillId="2" borderId="2" xfId="0" applyNumberFormat="1" applyFont="1" applyFill="1" applyBorder="1" applyAlignment="1">
      <alignment horizontal="center"/>
    </xf>
    <xf numFmtId="1" fontId="3" fillId="2" borderId="2" xfId="0" applyNumberFormat="1" applyFont="1" applyFill="1" applyBorder="1" applyAlignment="1">
      <alignment horizontal="center" vertical="center"/>
    </xf>
    <xf numFmtId="3" fontId="7" fillId="0" borderId="0" xfId="0" applyFont="1"/>
    <xf numFmtId="3" fontId="12" fillId="2" borderId="2" xfId="0" applyFont="1" applyFill="1" applyBorder="1" applyAlignment="1">
      <alignment horizontal="center"/>
    </xf>
    <xf numFmtId="1" fontId="2" fillId="2" borderId="2" xfId="0" applyNumberFormat="1" applyFont="1" applyFill="1" applyBorder="1" applyAlignment="1">
      <alignment horizontal="center" vertical="center"/>
    </xf>
    <xf numFmtId="3" fontId="4" fillId="2" borderId="11" xfId="0" applyFont="1" applyFill="1" applyBorder="1" applyAlignment="1">
      <alignment horizontal="left"/>
    </xf>
    <xf numFmtId="3" fontId="11" fillId="0" borderId="0" xfId="0" applyFont="1"/>
    <xf numFmtId="0" fontId="2" fillId="2" borderId="6" xfId="0" applyNumberFormat="1" applyFont="1" applyFill="1" applyBorder="1" applyAlignment="1">
      <alignment horizontal="center" vertical="center"/>
    </xf>
    <xf numFmtId="0" fontId="3" fillId="0" borderId="2" xfId="0" applyNumberFormat="1" applyFont="1" applyBorder="1" applyAlignment="1">
      <alignment horizontal="center" vertical="center"/>
    </xf>
    <xf numFmtId="4" fontId="4" fillId="2" borderId="2" xfId="0" applyNumberFormat="1" applyFont="1" applyFill="1" applyBorder="1" applyAlignment="1">
      <alignment horizontal="center" vertical="center"/>
    </xf>
    <xf numFmtId="3" fontId="2" fillId="2" borderId="2" xfId="0" applyFont="1" applyFill="1" applyBorder="1" applyAlignment="1">
      <alignment horizontal="center"/>
    </xf>
    <xf numFmtId="1" fontId="3" fillId="2" borderId="2" xfId="0" applyNumberFormat="1" applyFont="1" applyFill="1" applyBorder="1" applyAlignment="1">
      <alignment horizontal="center"/>
    </xf>
    <xf numFmtId="3" fontId="13" fillId="3" borderId="2" xfId="0" applyFont="1" applyFill="1" applyBorder="1" applyAlignment="1">
      <alignment horizontal="center" vertical="center"/>
    </xf>
    <xf numFmtId="3" fontId="1" fillId="0" borderId="22" xfId="0" applyFont="1" applyBorder="1" applyAlignment="1">
      <alignment vertical="center"/>
    </xf>
    <xf numFmtId="3" fontId="0" fillId="0" borderId="22" xfId="0" applyBorder="1"/>
    <xf numFmtId="3" fontId="1" fillId="0" borderId="23" xfId="0" applyFont="1" applyBorder="1" applyAlignment="1">
      <alignment vertical="center"/>
    </xf>
    <xf numFmtId="3" fontId="1" fillId="0" borderId="22" xfId="0" applyFont="1" applyBorder="1" applyAlignment="1">
      <alignment horizontal="left" vertical="center" indent="5"/>
    </xf>
    <xf numFmtId="3" fontId="1" fillId="0" borderId="23" xfId="0" applyFont="1" applyBorder="1" applyAlignment="1">
      <alignment horizontal="left" vertical="center" indent="5"/>
    </xf>
    <xf numFmtId="3" fontId="10" fillId="0" borderId="22" xfId="0" applyFont="1" applyBorder="1" applyAlignment="1">
      <alignment vertical="center"/>
    </xf>
    <xf numFmtId="3" fontId="8" fillId="0" borderId="20" xfId="0" applyFont="1" applyBorder="1" applyAlignment="1">
      <alignment vertical="center"/>
    </xf>
    <xf numFmtId="3" fontId="10" fillId="2" borderId="21" xfId="0" applyFont="1" applyFill="1" applyBorder="1" applyAlignment="1">
      <alignment vertical="center"/>
    </xf>
    <xf numFmtId="3" fontId="10" fillId="2" borderId="22" xfId="0" applyFont="1" applyFill="1" applyBorder="1" applyAlignment="1">
      <alignment vertical="center"/>
    </xf>
    <xf numFmtId="3" fontId="10" fillId="0" borderId="22" xfId="0" applyFont="1" applyBorder="1" applyAlignment="1">
      <alignment horizontal="left" vertical="center" indent="5"/>
    </xf>
    <xf numFmtId="3" fontId="9" fillId="0" borderId="23" xfId="0" applyFont="1" applyBorder="1" applyAlignment="1">
      <alignment vertical="center"/>
    </xf>
    <xf numFmtId="3" fontId="9" fillId="0" borderId="22" xfId="0" applyFont="1" applyBorder="1" applyAlignment="1">
      <alignment horizontal="left" vertical="center" indent="5"/>
    </xf>
    <xf numFmtId="3" fontId="10" fillId="0" borderId="23" xfId="0" applyFont="1" applyBorder="1" applyAlignment="1">
      <alignment horizontal="left" vertical="center" indent="5"/>
    </xf>
    <xf numFmtId="3" fontId="9" fillId="0" borderId="23" xfId="0" applyFont="1" applyBorder="1" applyAlignment="1">
      <alignment horizontal="left" vertical="center" indent="5"/>
    </xf>
    <xf numFmtId="3" fontId="2" fillId="5" borderId="2" xfId="0" applyFont="1" applyFill="1" applyBorder="1" applyAlignment="1">
      <alignment horizontal="center" vertical="center"/>
    </xf>
    <xf numFmtId="3" fontId="2" fillId="5" borderId="2" xfId="0" applyFont="1" applyFill="1" applyBorder="1"/>
    <xf numFmtId="14" fontId="2" fillId="5" borderId="2" xfId="0" applyNumberFormat="1" applyFont="1" applyFill="1" applyBorder="1" applyAlignment="1">
      <alignment horizontal="center"/>
    </xf>
    <xf numFmtId="14" fontId="3" fillId="5" borderId="2" xfId="0" applyNumberFormat="1" applyFont="1" applyFill="1" applyBorder="1" applyAlignment="1">
      <alignment horizontal="center"/>
    </xf>
    <xf numFmtId="3" fontId="2" fillId="5" borderId="12" xfId="0" applyFont="1" applyFill="1" applyBorder="1" applyAlignment="1">
      <alignment horizontal="center" vertical="center"/>
    </xf>
    <xf numFmtId="0" fontId="5" fillId="5" borderId="2" xfId="1" applyFill="1" applyBorder="1"/>
    <xf numFmtId="0" fontId="5" fillId="5" borderId="7" xfId="1" applyFill="1" applyBorder="1"/>
    <xf numFmtId="3" fontId="2" fillId="5" borderId="19" xfId="0" applyFont="1" applyFill="1" applyBorder="1"/>
    <xf numFmtId="3" fontId="6" fillId="5" borderId="2" xfId="1" applyNumberFormat="1" applyFont="1" applyFill="1" applyBorder="1" applyAlignment="1">
      <alignment horizontal="center"/>
    </xf>
    <xf numFmtId="3" fontId="1" fillId="0" borderId="22" xfId="0" quotePrefix="1" applyFont="1" applyBorder="1" applyAlignment="1">
      <alignment vertical="center"/>
    </xf>
    <xf numFmtId="3" fontId="12" fillId="2" borderId="5" xfId="0" applyFont="1" applyFill="1" applyBorder="1" applyAlignment="1">
      <alignment horizontal="center"/>
    </xf>
    <xf numFmtId="3" fontId="15" fillId="0" borderId="0" xfId="2" applyNumberFormat="1" applyAlignment="1">
      <alignment horizontal="center"/>
    </xf>
    <xf numFmtId="3" fontId="2" fillId="2" borderId="8" xfId="0" applyFont="1" applyFill="1" applyBorder="1" applyAlignment="1">
      <alignment horizontal="center" vertical="center" wrapText="1"/>
    </xf>
    <xf numFmtId="3" fontId="2" fillId="2" borderId="10" xfId="0" applyFont="1" applyFill="1" applyBorder="1" applyAlignment="1">
      <alignment horizontal="center" vertical="center" wrapText="1"/>
    </xf>
    <xf numFmtId="3" fontId="2" fillId="2" borderId="2" xfId="0" applyFont="1" applyFill="1" applyBorder="1" applyAlignment="1">
      <alignment horizontal="center" vertical="center" wrapText="1"/>
    </xf>
    <xf numFmtId="3" fontId="4" fillId="3" borderId="8" xfId="0" applyFont="1" applyFill="1" applyBorder="1" applyAlignment="1">
      <alignment horizontal="center"/>
    </xf>
    <xf numFmtId="3" fontId="4" fillId="3" borderId="9" xfId="0" applyFont="1" applyFill="1" applyBorder="1" applyAlignment="1">
      <alignment horizontal="center"/>
    </xf>
    <xf numFmtId="3" fontId="2" fillId="2" borderId="1" xfId="0" applyFont="1" applyFill="1" applyBorder="1" applyAlignment="1">
      <alignment horizontal="center" vertical="center" wrapText="1"/>
    </xf>
    <xf numFmtId="3" fontId="2" fillId="2" borderId="3" xfId="0" applyFont="1" applyFill="1" applyBorder="1" applyAlignment="1">
      <alignment horizontal="center" vertical="center" wrapText="1"/>
    </xf>
    <xf numFmtId="3" fontId="2" fillId="2" borderId="4" xfId="0" applyFont="1" applyFill="1" applyBorder="1" applyAlignment="1">
      <alignment horizontal="center" vertical="top" wrapText="1"/>
    </xf>
    <xf numFmtId="3" fontId="2" fillId="2" borderId="5" xfId="0" applyFont="1" applyFill="1" applyBorder="1" applyAlignment="1">
      <alignment horizontal="center" vertical="top" wrapText="1"/>
    </xf>
    <xf numFmtId="3" fontId="2" fillId="2" borderId="6" xfId="0" applyFont="1" applyFill="1" applyBorder="1" applyAlignment="1">
      <alignment horizontal="center" vertical="top" wrapText="1"/>
    </xf>
    <xf numFmtId="3" fontId="2" fillId="2" borderId="2" xfId="0" applyFont="1" applyFill="1" applyBorder="1" applyAlignment="1">
      <alignment horizontal="center" vertical="top" wrapText="1"/>
    </xf>
    <xf numFmtId="3" fontId="2" fillId="2" borderId="8" xfId="0" applyFont="1" applyFill="1" applyBorder="1" applyAlignment="1">
      <alignment horizontal="center" vertical="center"/>
    </xf>
    <xf numFmtId="3" fontId="2" fillId="2" borderId="9" xfId="0" applyFont="1" applyFill="1" applyBorder="1" applyAlignment="1">
      <alignment horizontal="center" vertical="center"/>
    </xf>
    <xf numFmtId="3" fontId="2" fillId="2" borderId="10" xfId="0" applyFont="1" applyFill="1" applyBorder="1" applyAlignment="1">
      <alignment horizontal="center" vertical="center"/>
    </xf>
    <xf numFmtId="3" fontId="2" fillId="3" borderId="2" xfId="0" applyFont="1" applyFill="1" applyBorder="1" applyAlignment="1">
      <alignment horizontal="center" vertical="center"/>
    </xf>
    <xf numFmtId="3" fontId="2" fillId="2" borderId="17" xfId="0" applyFont="1" applyFill="1" applyBorder="1" applyAlignment="1">
      <alignment horizontal="center" vertical="center" wrapText="1"/>
    </xf>
    <xf numFmtId="3" fontId="2" fillId="2" borderId="14" xfId="0" applyFont="1" applyFill="1" applyBorder="1" applyAlignment="1">
      <alignment horizontal="center" vertical="center" wrapText="1"/>
    </xf>
    <xf numFmtId="3" fontId="2" fillId="2" borderId="18" xfId="0" applyFont="1" applyFill="1" applyBorder="1" applyAlignment="1">
      <alignment horizontal="center" vertical="center" wrapText="1"/>
    </xf>
    <xf numFmtId="3" fontId="2" fillId="2" borderId="16" xfId="0" applyFont="1" applyFill="1" applyBorder="1" applyAlignment="1">
      <alignment horizontal="center" vertical="center" wrapText="1"/>
    </xf>
    <xf numFmtId="3" fontId="2" fillId="2" borderId="13" xfId="0" applyFont="1" applyFill="1" applyBorder="1" applyAlignment="1">
      <alignment horizontal="center" vertical="center" wrapText="1"/>
    </xf>
    <xf numFmtId="3" fontId="2" fillId="2" borderId="15" xfId="0" applyFont="1" applyFill="1" applyBorder="1" applyAlignment="1">
      <alignment horizontal="center" vertical="center" wrapText="1"/>
    </xf>
    <xf numFmtId="3" fontId="4" fillId="2" borderId="2" xfId="0" applyFont="1" applyFill="1" applyBorder="1" applyAlignment="1">
      <alignment horizontal="center" vertical="center" wrapText="1"/>
    </xf>
    <xf numFmtId="3" fontId="4" fillId="2" borderId="2" xfId="0" applyFont="1" applyFill="1" applyBorder="1" applyAlignment="1">
      <alignment horizontal="center" vertical="center"/>
    </xf>
  </cellXfs>
  <cellStyles count="7">
    <cellStyle name="Komma 2" xfId="3" xr:uid="{00000000-0005-0000-0000-000000000000}"/>
    <cellStyle name="Komma 3" xfId="6" xr:uid="{00000000-0005-0000-0000-000001000000}"/>
    <cellStyle name="Neutral" xfId="1" builtinId="28"/>
    <cellStyle name="Prozent 2" xfId="4" xr:uid="{00000000-0005-0000-0000-000003000000}"/>
    <cellStyle name="Standard" xfId="0" builtinId="0" customBuiltin="1"/>
    <cellStyle name="Standard 2" xfId="2" xr:uid="{00000000-0005-0000-0000-000005000000}"/>
    <cellStyle name="Standard 3"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zoomScale="130" zoomScaleNormal="130" workbookViewId="0">
      <selection activeCell="D28" sqref="D28"/>
    </sheetView>
  </sheetViews>
  <sheetFormatPr baseColWidth="10" defaultRowHeight="14.5" x14ac:dyDescent="0.35"/>
  <cols>
    <col min="1" max="1" width="12.1796875" bestFit="1" customWidth="1"/>
    <col min="2" max="2" width="12.1796875" customWidth="1"/>
    <col min="3" max="4" width="13.1796875" customWidth="1"/>
    <col min="5" max="5" width="20.26953125" customWidth="1"/>
    <col min="7" max="7" width="13.54296875" bestFit="1" customWidth="1"/>
  </cols>
  <sheetData>
    <row r="1" spans="1:4" x14ac:dyDescent="0.35">
      <c r="A1" s="38" t="s">
        <v>39</v>
      </c>
      <c r="B1" s="38"/>
    </row>
    <row r="2" spans="1:4" ht="35.25" customHeight="1" x14ac:dyDescent="0.35">
      <c r="A2" s="9" t="s">
        <v>2</v>
      </c>
      <c r="B2" s="75" t="s">
        <v>45</v>
      </c>
      <c r="C2" s="76"/>
      <c r="D2" s="8" t="s">
        <v>66</v>
      </c>
    </row>
    <row r="3" spans="1:4" x14ac:dyDescent="0.35">
      <c r="A3" s="9"/>
      <c r="B3" s="9" t="s">
        <v>43</v>
      </c>
      <c r="C3" s="8" t="s">
        <v>44</v>
      </c>
      <c r="D3" s="8"/>
    </row>
    <row r="4" spans="1:4" x14ac:dyDescent="0.35">
      <c r="A4" s="9" t="s">
        <v>19</v>
      </c>
      <c r="B4" s="8" t="s">
        <v>20</v>
      </c>
      <c r="C4" s="8" t="s">
        <v>20</v>
      </c>
      <c r="D4" s="8" t="s">
        <v>21</v>
      </c>
    </row>
    <row r="5" spans="1:4" x14ac:dyDescent="0.35">
      <c r="A5" s="18">
        <v>2010</v>
      </c>
      <c r="B5" s="63">
        <v>4229265</v>
      </c>
      <c r="C5" s="63">
        <v>140295</v>
      </c>
      <c r="D5" s="17">
        <f>(C5+B5)/365</f>
        <v>11971.397260273972</v>
      </c>
    </row>
    <row r="6" spans="1:4" x14ac:dyDescent="0.35">
      <c r="A6" s="18">
        <v>2011</v>
      </c>
      <c r="B6" s="63">
        <v>4314280</v>
      </c>
      <c r="C6" s="63">
        <v>123848</v>
      </c>
      <c r="D6" s="17">
        <f t="shared" ref="D6:D16" si="0">(C6+B6)/365</f>
        <v>12159.254794520548</v>
      </c>
    </row>
    <row r="7" spans="1:4" x14ac:dyDescent="0.35">
      <c r="A7" s="18">
        <v>2012</v>
      </c>
      <c r="B7" s="63">
        <v>4132561</v>
      </c>
      <c r="C7" s="63">
        <v>120981</v>
      </c>
      <c r="D7" s="17">
        <f t="shared" si="0"/>
        <v>11653.539726027397</v>
      </c>
    </row>
    <row r="8" spans="1:4" x14ac:dyDescent="0.35">
      <c r="A8" s="18">
        <v>2013</v>
      </c>
      <c r="B8" s="63">
        <v>4252779</v>
      </c>
      <c r="C8" s="63">
        <v>136219</v>
      </c>
      <c r="D8" s="17">
        <f t="shared" si="0"/>
        <v>12024.65205479452</v>
      </c>
    </row>
    <row r="9" spans="1:4" x14ac:dyDescent="0.35">
      <c r="A9" s="18">
        <v>2014</v>
      </c>
      <c r="B9" s="63">
        <v>4354045</v>
      </c>
      <c r="C9" s="63">
        <v>125477</v>
      </c>
      <c r="D9" s="17">
        <f t="shared" si="0"/>
        <v>12272.66301369863</v>
      </c>
    </row>
    <row r="10" spans="1:4" x14ac:dyDescent="0.35">
      <c r="A10" s="18">
        <v>2015</v>
      </c>
      <c r="B10" s="63">
        <v>4246995</v>
      </c>
      <c r="C10" s="63">
        <v>124702</v>
      </c>
      <c r="D10" s="17">
        <f t="shared" si="0"/>
        <v>11977.252054794521</v>
      </c>
    </row>
    <row r="11" spans="1:4" x14ac:dyDescent="0.35">
      <c r="A11" s="18">
        <v>2016</v>
      </c>
      <c r="B11" s="63">
        <v>4565937</v>
      </c>
      <c r="C11" s="63">
        <v>132934</v>
      </c>
      <c r="D11" s="17">
        <f t="shared" si="0"/>
        <v>12873.619178082192</v>
      </c>
    </row>
    <row r="12" spans="1:4" x14ac:dyDescent="0.35">
      <c r="A12" s="18">
        <v>2017</v>
      </c>
      <c r="B12" s="63">
        <v>4506464</v>
      </c>
      <c r="C12" s="63">
        <v>142237</v>
      </c>
      <c r="D12" s="17">
        <f t="shared" si="0"/>
        <v>12736.167123287671</v>
      </c>
    </row>
    <row r="13" spans="1:4" x14ac:dyDescent="0.35">
      <c r="A13" s="18">
        <v>2018</v>
      </c>
      <c r="B13" s="63">
        <v>4638145</v>
      </c>
      <c r="C13" s="63">
        <v>143917</v>
      </c>
      <c r="D13" s="17">
        <f t="shared" si="0"/>
        <v>13101.539726027397</v>
      </c>
    </row>
    <row r="14" spans="1:4" x14ac:dyDescent="0.35">
      <c r="A14" s="18">
        <v>2019</v>
      </c>
      <c r="B14" s="63">
        <v>4582885</v>
      </c>
      <c r="C14" s="63">
        <v>151191</v>
      </c>
      <c r="D14" s="17">
        <f t="shared" si="0"/>
        <v>12970.071232876713</v>
      </c>
    </row>
    <row r="15" spans="1:4" x14ac:dyDescent="0.35">
      <c r="A15" s="18">
        <v>2020</v>
      </c>
      <c r="B15" s="63">
        <v>4509189</v>
      </c>
      <c r="C15" s="63">
        <v>131986</v>
      </c>
      <c r="D15" s="17">
        <f t="shared" si="0"/>
        <v>12715.547945205479</v>
      </c>
    </row>
    <row r="16" spans="1:4" x14ac:dyDescent="0.35">
      <c r="A16" s="44">
        <v>2021</v>
      </c>
      <c r="B16" s="63">
        <v>4439424</v>
      </c>
      <c r="C16" s="63">
        <v>126617</v>
      </c>
      <c r="D16" s="17">
        <f t="shared" si="0"/>
        <v>12509.701369863014</v>
      </c>
    </row>
    <row r="17" spans="1:4" x14ac:dyDescent="0.35">
      <c r="A17" s="11" t="s">
        <v>3</v>
      </c>
      <c r="B17" s="11">
        <f>AVERAGE(B5:B16)</f>
        <v>4397664.083333333</v>
      </c>
      <c r="C17" s="11">
        <f>AVERAGE(C5:C16)</f>
        <v>133367</v>
      </c>
      <c r="D17" s="45">
        <f t="shared" ref="D17" si="1">AVERAGE(D5:D15)</f>
        <v>12405.064009962638</v>
      </c>
    </row>
  </sheetData>
  <mergeCells count="1">
    <mergeCell ref="B2:C2"/>
  </mergeCells>
  <pageMargins left="0.7" right="0.7" top="0.78740157499999996" bottom="0.78740157499999996" header="0.3" footer="0.3"/>
  <pageSetup paperSize="9" orientation="portrait" horizont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39"/>
  <sheetViews>
    <sheetView tabSelected="1" topLeftCell="A16" zoomScale="115" zoomScaleNormal="115" workbookViewId="0">
      <selection activeCell="A33" sqref="A33"/>
    </sheetView>
  </sheetViews>
  <sheetFormatPr baseColWidth="10" defaultRowHeight="14.5" x14ac:dyDescent="0.35"/>
  <cols>
    <col min="1" max="1" width="171.81640625" customWidth="1"/>
  </cols>
  <sheetData>
    <row r="1" spans="1:1" ht="18.5" thickBot="1" x14ac:dyDescent="0.4">
      <c r="A1" s="55" t="s">
        <v>70</v>
      </c>
    </row>
    <row r="2" spans="1:1" x14ac:dyDescent="0.35">
      <c r="A2" s="56" t="s">
        <v>55</v>
      </c>
    </row>
    <row r="3" spans="1:1" x14ac:dyDescent="0.35">
      <c r="A3" s="72" t="s">
        <v>84</v>
      </c>
    </row>
    <row r="4" spans="1:1" x14ac:dyDescent="0.35">
      <c r="A4" s="50"/>
    </row>
    <row r="5" spans="1:1" x14ac:dyDescent="0.35">
      <c r="A5" s="54" t="s">
        <v>56</v>
      </c>
    </row>
    <row r="6" spans="1:1" x14ac:dyDescent="0.35">
      <c r="A6" s="49"/>
    </row>
    <row r="7" spans="1:1" ht="15" thickBot="1" x14ac:dyDescent="0.4">
      <c r="A7" s="51"/>
    </row>
    <row r="8" spans="1:1" x14ac:dyDescent="0.35">
      <c r="A8" s="57" t="s">
        <v>57</v>
      </c>
    </row>
    <row r="9" spans="1:1" x14ac:dyDescent="0.35">
      <c r="A9" s="72" t="s">
        <v>84</v>
      </c>
    </row>
    <row r="10" spans="1:1" ht="15" thickBot="1" x14ac:dyDescent="0.4">
      <c r="A10" s="51"/>
    </row>
    <row r="11" spans="1:1" x14ac:dyDescent="0.35">
      <c r="A11" s="57" t="s">
        <v>58</v>
      </c>
    </row>
    <row r="12" spans="1:1" x14ac:dyDescent="0.35">
      <c r="A12" s="49" t="s">
        <v>94</v>
      </c>
    </row>
    <row r="13" spans="1:1" ht="15" thickBot="1" x14ac:dyDescent="0.4">
      <c r="A13" s="51"/>
    </row>
    <row r="14" spans="1:1" x14ac:dyDescent="0.35">
      <c r="A14" s="57" t="s">
        <v>59</v>
      </c>
    </row>
    <row r="15" spans="1:1" x14ac:dyDescent="0.35">
      <c r="A15" s="72" t="s">
        <v>84</v>
      </c>
    </row>
    <row r="16" spans="1:1" ht="15" thickBot="1" x14ac:dyDescent="0.4">
      <c r="A16" s="51"/>
    </row>
    <row r="17" spans="1:1" x14ac:dyDescent="0.35">
      <c r="A17" s="57" t="s">
        <v>60</v>
      </c>
    </row>
    <row r="18" spans="1:1" x14ac:dyDescent="0.35">
      <c r="A18" s="72" t="s">
        <v>95</v>
      </c>
    </row>
    <row r="19" spans="1:1" ht="15" thickBot="1" x14ac:dyDescent="0.4">
      <c r="A19" s="51"/>
    </row>
    <row r="20" spans="1:1" x14ac:dyDescent="0.35">
      <c r="A20" s="57" t="s">
        <v>61</v>
      </c>
    </row>
    <row r="21" spans="1:1" x14ac:dyDescent="0.35">
      <c r="A21" s="49" t="s">
        <v>96</v>
      </c>
    </row>
    <row r="22" spans="1:1" ht="15" thickBot="1" x14ac:dyDescent="0.4">
      <c r="A22" s="51"/>
    </row>
    <row r="23" spans="1:1" x14ac:dyDescent="0.35">
      <c r="A23" s="57" t="s">
        <v>62</v>
      </c>
    </row>
    <row r="24" spans="1:1" x14ac:dyDescent="0.35">
      <c r="A24" s="52" t="s">
        <v>85</v>
      </c>
    </row>
    <row r="25" spans="1:1" ht="15" thickBot="1" x14ac:dyDescent="0.4">
      <c r="A25" s="53"/>
    </row>
    <row r="26" spans="1:1" x14ac:dyDescent="0.35">
      <c r="A26" s="56" t="s">
        <v>83</v>
      </c>
    </row>
    <row r="27" spans="1:1" x14ac:dyDescent="0.35">
      <c r="A27" s="58" t="s">
        <v>97</v>
      </c>
    </row>
    <row r="28" spans="1:1" ht="15" thickBot="1" x14ac:dyDescent="0.4">
      <c r="A28" s="59"/>
    </row>
    <row r="29" spans="1:1" x14ac:dyDescent="0.35">
      <c r="A29" s="56" t="s">
        <v>67</v>
      </c>
    </row>
    <row r="30" spans="1:1" x14ac:dyDescent="0.35">
      <c r="A30" s="58" t="s">
        <v>86</v>
      </c>
    </row>
    <row r="31" spans="1:1" ht="15" thickBot="1" x14ac:dyDescent="0.4">
      <c r="A31" s="60"/>
    </row>
    <row r="32" spans="1:1" x14ac:dyDescent="0.35">
      <c r="A32" s="56" t="s">
        <v>68</v>
      </c>
    </row>
    <row r="33" spans="1:1" x14ac:dyDescent="0.35">
      <c r="A33" s="49" t="s">
        <v>87</v>
      </c>
    </row>
    <row r="34" spans="1:1" ht="15" thickBot="1" x14ac:dyDescent="0.4">
      <c r="A34" s="61"/>
    </row>
    <row r="35" spans="1:1" x14ac:dyDescent="0.35">
      <c r="A35" s="56" t="s">
        <v>69</v>
      </c>
    </row>
    <row r="36" spans="1:1" x14ac:dyDescent="0.35">
      <c r="A36" s="52" t="s">
        <v>88</v>
      </c>
    </row>
    <row r="37" spans="1:1" ht="15" thickBot="1" x14ac:dyDescent="0.4">
      <c r="A37" s="62"/>
    </row>
    <row r="38" spans="1:1" x14ac:dyDescent="0.35">
      <c r="A38" s="34"/>
    </row>
    <row r="39" spans="1:1" x14ac:dyDescent="0.35">
      <c r="A39" s="33"/>
    </row>
  </sheetData>
  <pageMargins left="0.70866141732283472" right="0.70866141732283472" top="0.78740157480314965" bottom="0.78740157480314965" header="0.31496062992125984" footer="0.31496062992125984"/>
  <pageSetup paperSize="9" scale="3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0"/>
  <sheetViews>
    <sheetView workbookViewId="0">
      <selection activeCell="C25" sqref="C25"/>
    </sheetView>
  </sheetViews>
  <sheetFormatPr baseColWidth="10" defaultRowHeight="14.5" x14ac:dyDescent="0.35"/>
  <cols>
    <col min="1" max="1" width="18.81640625" customWidth="1"/>
    <col min="15" max="15" width="21.7265625" customWidth="1"/>
  </cols>
  <sheetData>
    <row r="1" spans="1:27" x14ac:dyDescent="0.35">
      <c r="A1" s="24" t="s">
        <v>64</v>
      </c>
      <c r="O1" s="15"/>
    </row>
    <row r="2" spans="1:27" x14ac:dyDescent="0.35">
      <c r="A2" s="12" t="s">
        <v>65</v>
      </c>
      <c r="B2" s="19">
        <v>2010</v>
      </c>
      <c r="C2" s="19">
        <v>2011</v>
      </c>
      <c r="D2" s="19">
        <v>2012</v>
      </c>
      <c r="E2" s="19">
        <v>2013</v>
      </c>
      <c r="F2" s="19">
        <v>2014</v>
      </c>
      <c r="G2" s="19">
        <v>2015</v>
      </c>
      <c r="H2" s="19">
        <v>2016</v>
      </c>
      <c r="I2" s="19">
        <v>2017</v>
      </c>
      <c r="J2" s="19">
        <v>2018</v>
      </c>
      <c r="K2" s="19">
        <v>2019</v>
      </c>
      <c r="L2" s="19">
        <v>2020</v>
      </c>
      <c r="M2" s="19">
        <v>2021</v>
      </c>
      <c r="O2" s="12" t="s">
        <v>38</v>
      </c>
      <c r="P2" s="19">
        <v>2010</v>
      </c>
      <c r="Q2" s="19">
        <v>2011</v>
      </c>
      <c r="R2" s="19">
        <v>2012</v>
      </c>
      <c r="S2" s="19">
        <v>2013</v>
      </c>
      <c r="T2" s="19">
        <v>2014</v>
      </c>
      <c r="U2" s="19">
        <v>2015</v>
      </c>
      <c r="V2" s="19">
        <v>2016</v>
      </c>
      <c r="W2" s="19">
        <v>2017</v>
      </c>
      <c r="X2" s="19">
        <v>2018</v>
      </c>
      <c r="Y2" s="19">
        <v>2019</v>
      </c>
      <c r="Z2" s="19">
        <v>2020</v>
      </c>
      <c r="AA2" s="19">
        <v>2021</v>
      </c>
    </row>
    <row r="3" spans="1:27" ht="14.5" customHeight="1" x14ac:dyDescent="0.35">
      <c r="A3" s="9" t="s">
        <v>5</v>
      </c>
      <c r="B3" s="77" t="s">
        <v>22</v>
      </c>
      <c r="C3" s="77"/>
      <c r="D3" s="77"/>
      <c r="E3" s="77"/>
      <c r="F3" s="77"/>
      <c r="G3" s="77"/>
      <c r="H3" s="77"/>
      <c r="I3" s="77"/>
      <c r="J3" s="77"/>
      <c r="K3" s="77"/>
      <c r="L3" s="77"/>
      <c r="M3" s="77"/>
      <c r="O3" s="9" t="s">
        <v>5</v>
      </c>
      <c r="P3" s="77" t="s">
        <v>63</v>
      </c>
      <c r="Q3" s="77"/>
      <c r="R3" s="77"/>
      <c r="S3" s="77"/>
      <c r="T3" s="77"/>
      <c r="U3" s="77"/>
      <c r="V3" s="77"/>
      <c r="W3" s="77"/>
      <c r="X3" s="77"/>
      <c r="Y3" s="77"/>
      <c r="Z3" s="77"/>
      <c r="AA3" s="77"/>
    </row>
    <row r="4" spans="1:27" x14ac:dyDescent="0.35">
      <c r="A4" s="3" t="s">
        <v>6</v>
      </c>
      <c r="B4" s="64">
        <v>360537</v>
      </c>
      <c r="C4" s="64">
        <v>350176</v>
      </c>
      <c r="D4" s="64">
        <v>341846</v>
      </c>
      <c r="E4" s="64">
        <v>347372</v>
      </c>
      <c r="F4" s="64">
        <v>352171</v>
      </c>
      <c r="G4" s="64">
        <v>336258</v>
      </c>
      <c r="H4" s="64">
        <v>367224</v>
      </c>
      <c r="I4" s="64">
        <v>406582</v>
      </c>
      <c r="J4" s="64">
        <v>371352</v>
      </c>
      <c r="K4" s="64">
        <v>390169</v>
      </c>
      <c r="L4" s="64">
        <v>366571</v>
      </c>
      <c r="M4" s="64">
        <v>377519</v>
      </c>
      <c r="O4" s="3" t="s">
        <v>6</v>
      </c>
      <c r="P4" s="64">
        <v>11163</v>
      </c>
      <c r="Q4" s="64">
        <v>8672</v>
      </c>
      <c r="R4" s="64">
        <v>9816</v>
      </c>
      <c r="S4" s="64">
        <v>9514</v>
      </c>
      <c r="T4" s="64">
        <v>12713</v>
      </c>
      <c r="U4" s="64">
        <v>8239</v>
      </c>
      <c r="V4" s="64">
        <v>10095</v>
      </c>
      <c r="W4" s="64">
        <v>11817</v>
      </c>
      <c r="X4" s="64">
        <v>10173</v>
      </c>
      <c r="Y4" s="64">
        <v>12146</v>
      </c>
      <c r="Z4" s="64">
        <v>11421</v>
      </c>
      <c r="AA4" s="64">
        <v>9101</v>
      </c>
    </row>
    <row r="5" spans="1:27" x14ac:dyDescent="0.35">
      <c r="A5" s="3" t="s">
        <v>7</v>
      </c>
      <c r="B5" s="64">
        <v>339964</v>
      </c>
      <c r="C5" s="64">
        <v>336830</v>
      </c>
      <c r="D5" s="64">
        <v>334370</v>
      </c>
      <c r="E5" s="64">
        <v>314632</v>
      </c>
      <c r="F5" s="64">
        <v>330808</v>
      </c>
      <c r="G5" s="64">
        <v>308497</v>
      </c>
      <c r="H5" s="64">
        <v>344121</v>
      </c>
      <c r="I5" s="64">
        <v>357046</v>
      </c>
      <c r="J5" s="64">
        <v>336904</v>
      </c>
      <c r="K5" s="64">
        <v>373830</v>
      </c>
      <c r="L5" s="64">
        <v>349656</v>
      </c>
      <c r="M5" s="64">
        <v>345771</v>
      </c>
      <c r="O5" s="3" t="s">
        <v>7</v>
      </c>
      <c r="P5" s="64">
        <v>10599</v>
      </c>
      <c r="Q5" s="64">
        <v>8182</v>
      </c>
      <c r="R5" s="64">
        <v>9344</v>
      </c>
      <c r="S5" s="64">
        <v>7902</v>
      </c>
      <c r="T5" s="64">
        <v>8572</v>
      </c>
      <c r="U5" s="64">
        <v>8087</v>
      </c>
      <c r="V5" s="64">
        <v>9655</v>
      </c>
      <c r="W5" s="64">
        <v>9505</v>
      </c>
      <c r="X5" s="64">
        <v>9261</v>
      </c>
      <c r="Y5" s="64">
        <v>11742</v>
      </c>
      <c r="Z5" s="64">
        <v>8528</v>
      </c>
      <c r="AA5" s="64">
        <v>9629</v>
      </c>
    </row>
    <row r="6" spans="1:27" x14ac:dyDescent="0.35">
      <c r="A6" s="3" t="s">
        <v>8</v>
      </c>
      <c r="B6" s="64">
        <v>369684</v>
      </c>
      <c r="C6" s="64">
        <v>381285</v>
      </c>
      <c r="D6" s="64">
        <v>364799</v>
      </c>
      <c r="E6" s="64">
        <v>359523</v>
      </c>
      <c r="F6" s="64">
        <v>373996</v>
      </c>
      <c r="G6" s="64">
        <v>354511</v>
      </c>
      <c r="H6" s="64">
        <v>365383</v>
      </c>
      <c r="I6" s="64">
        <v>389640</v>
      </c>
      <c r="J6" s="64">
        <v>382240</v>
      </c>
      <c r="K6" s="64">
        <v>418345</v>
      </c>
      <c r="L6" s="64">
        <v>375042</v>
      </c>
      <c r="M6" s="64">
        <v>359640</v>
      </c>
      <c r="O6" s="3" t="s">
        <v>8</v>
      </c>
      <c r="P6" s="64">
        <v>13415</v>
      </c>
      <c r="Q6" s="64">
        <v>9363</v>
      </c>
      <c r="R6" s="64">
        <v>9373</v>
      </c>
      <c r="S6" s="64">
        <v>9775</v>
      </c>
      <c r="T6" s="64">
        <v>8874</v>
      </c>
      <c r="U6" s="64">
        <v>8785</v>
      </c>
      <c r="V6" s="64">
        <v>11110</v>
      </c>
      <c r="W6" s="64">
        <v>11790</v>
      </c>
      <c r="X6" s="64">
        <v>10199</v>
      </c>
      <c r="Y6" s="64">
        <v>11259</v>
      </c>
      <c r="Z6" s="64">
        <v>9649</v>
      </c>
      <c r="AA6" s="64">
        <v>9681</v>
      </c>
    </row>
    <row r="7" spans="1:27" x14ac:dyDescent="0.35">
      <c r="A7" s="3" t="s">
        <v>9</v>
      </c>
      <c r="B7" s="64">
        <v>360179</v>
      </c>
      <c r="C7" s="64">
        <v>355255</v>
      </c>
      <c r="D7" s="64">
        <v>331287</v>
      </c>
      <c r="E7" s="64">
        <v>355007</v>
      </c>
      <c r="F7" s="64">
        <v>367335</v>
      </c>
      <c r="G7" s="64">
        <v>350344</v>
      </c>
      <c r="H7" s="64">
        <v>368499</v>
      </c>
      <c r="I7" s="64">
        <v>360211</v>
      </c>
      <c r="J7" s="64">
        <v>395184</v>
      </c>
      <c r="K7" s="64">
        <v>408487</v>
      </c>
      <c r="L7" s="64">
        <v>377339</v>
      </c>
      <c r="M7" s="64">
        <v>330845</v>
      </c>
      <c r="O7" s="3" t="s">
        <v>9</v>
      </c>
      <c r="P7" s="64">
        <v>13282</v>
      </c>
      <c r="Q7" s="64">
        <v>10028</v>
      </c>
      <c r="R7" s="64">
        <v>10705</v>
      </c>
      <c r="S7" s="64">
        <v>9708</v>
      </c>
      <c r="T7" s="64">
        <v>10412</v>
      </c>
      <c r="U7" s="64">
        <v>10132</v>
      </c>
      <c r="V7" s="64">
        <v>9372</v>
      </c>
      <c r="W7" s="64">
        <v>10324</v>
      </c>
      <c r="X7" s="64">
        <v>10348</v>
      </c>
      <c r="Y7" s="64">
        <v>13607</v>
      </c>
      <c r="Z7" s="64">
        <v>11800</v>
      </c>
      <c r="AA7" s="64">
        <v>10369</v>
      </c>
    </row>
    <row r="8" spans="1:27" x14ac:dyDescent="0.35">
      <c r="A8" s="3" t="s">
        <v>10</v>
      </c>
      <c r="B8" s="64">
        <v>344110</v>
      </c>
      <c r="C8" s="64">
        <v>379923</v>
      </c>
      <c r="D8" s="64">
        <v>351295</v>
      </c>
      <c r="E8" s="64">
        <v>360900</v>
      </c>
      <c r="F8" s="64">
        <v>376440</v>
      </c>
      <c r="G8" s="64">
        <v>351123</v>
      </c>
      <c r="H8" s="64">
        <v>373995</v>
      </c>
      <c r="I8" s="64">
        <v>397571</v>
      </c>
      <c r="J8" s="64">
        <v>401272</v>
      </c>
      <c r="K8" s="64">
        <v>396650</v>
      </c>
      <c r="L8" s="64">
        <v>379984</v>
      </c>
      <c r="M8" s="64">
        <v>390578</v>
      </c>
      <c r="O8" s="3" t="s">
        <v>10</v>
      </c>
      <c r="P8" s="64">
        <v>14671</v>
      </c>
      <c r="Q8" s="64">
        <v>11071</v>
      </c>
      <c r="R8" s="64">
        <v>9748</v>
      </c>
      <c r="S8" s="64">
        <v>9888</v>
      </c>
      <c r="T8" s="64">
        <v>9544</v>
      </c>
      <c r="U8" s="64">
        <v>9019</v>
      </c>
      <c r="V8" s="64">
        <v>10709</v>
      </c>
      <c r="W8" s="64">
        <v>12136</v>
      </c>
      <c r="X8" s="64">
        <v>12920</v>
      </c>
      <c r="Y8" s="64">
        <v>15657</v>
      </c>
      <c r="Z8" s="64">
        <v>10120</v>
      </c>
      <c r="AA8" s="64">
        <v>7405</v>
      </c>
    </row>
    <row r="9" spans="1:27" x14ac:dyDescent="0.35">
      <c r="A9" s="3" t="s">
        <v>11</v>
      </c>
      <c r="B9" s="64">
        <v>345270</v>
      </c>
      <c r="C9" s="64">
        <v>339954</v>
      </c>
      <c r="D9" s="64">
        <v>333936</v>
      </c>
      <c r="E9" s="64">
        <v>364136</v>
      </c>
      <c r="F9" s="64">
        <v>381586</v>
      </c>
      <c r="G9" s="64">
        <v>353867</v>
      </c>
      <c r="H9" s="64">
        <v>378443</v>
      </c>
      <c r="I9" s="64">
        <v>388055</v>
      </c>
      <c r="J9" s="64">
        <v>408923</v>
      </c>
      <c r="K9" s="64">
        <v>390797</v>
      </c>
      <c r="L9" s="64">
        <v>370979</v>
      </c>
      <c r="M9" s="64">
        <v>410035</v>
      </c>
      <c r="O9" s="3" t="s">
        <v>11</v>
      </c>
      <c r="P9" s="64">
        <v>11055</v>
      </c>
      <c r="Q9" s="64">
        <v>9961</v>
      </c>
      <c r="R9" s="64">
        <v>9322</v>
      </c>
      <c r="S9" s="64">
        <v>9456</v>
      </c>
      <c r="T9" s="64">
        <v>10659</v>
      </c>
      <c r="U9" s="64">
        <v>11348</v>
      </c>
      <c r="V9" s="64">
        <v>11455</v>
      </c>
      <c r="W9" s="64">
        <v>14110</v>
      </c>
      <c r="X9" s="64">
        <v>11190</v>
      </c>
      <c r="Y9" s="64">
        <v>12220</v>
      </c>
      <c r="Z9" s="64">
        <v>10064</v>
      </c>
      <c r="AA9" s="64">
        <v>10240</v>
      </c>
    </row>
    <row r="10" spans="1:27" x14ac:dyDescent="0.35">
      <c r="A10" s="3" t="s">
        <v>12</v>
      </c>
      <c r="B10" s="64">
        <v>383299</v>
      </c>
      <c r="C10" s="64">
        <v>368853</v>
      </c>
      <c r="D10" s="64">
        <v>343812</v>
      </c>
      <c r="E10" s="64">
        <v>416592</v>
      </c>
      <c r="F10" s="64">
        <v>385839</v>
      </c>
      <c r="G10" s="64">
        <v>400405</v>
      </c>
      <c r="H10" s="64">
        <v>401387</v>
      </c>
      <c r="I10" s="64">
        <v>407071</v>
      </c>
      <c r="J10" s="64">
        <v>421263</v>
      </c>
      <c r="K10" s="64">
        <v>402658</v>
      </c>
      <c r="L10" s="64">
        <v>400630</v>
      </c>
      <c r="M10" s="64">
        <v>402643</v>
      </c>
      <c r="O10" s="3" t="s">
        <v>12</v>
      </c>
      <c r="P10" s="64">
        <v>11721</v>
      </c>
      <c r="Q10" s="64">
        <v>10129</v>
      </c>
      <c r="R10" s="64">
        <v>10404</v>
      </c>
      <c r="S10" s="64">
        <v>12584</v>
      </c>
      <c r="T10" s="64">
        <v>11524</v>
      </c>
      <c r="U10" s="64">
        <v>12758</v>
      </c>
      <c r="V10" s="64">
        <v>10259</v>
      </c>
      <c r="W10" s="64">
        <v>12417</v>
      </c>
      <c r="X10" s="64">
        <v>13014</v>
      </c>
      <c r="Y10" s="64">
        <v>13347</v>
      </c>
      <c r="Z10" s="64">
        <v>12960</v>
      </c>
      <c r="AA10" s="64">
        <v>10915</v>
      </c>
    </row>
    <row r="11" spans="1:27" x14ac:dyDescent="0.35">
      <c r="A11" s="3" t="s">
        <v>13</v>
      </c>
      <c r="B11" s="64">
        <v>332330</v>
      </c>
      <c r="C11" s="64">
        <v>359000</v>
      </c>
      <c r="D11" s="64">
        <v>353760</v>
      </c>
      <c r="E11" s="64">
        <v>353793</v>
      </c>
      <c r="F11" s="64">
        <v>352698</v>
      </c>
      <c r="G11" s="64">
        <v>383105</v>
      </c>
      <c r="H11" s="64">
        <v>370869</v>
      </c>
      <c r="I11" s="64">
        <v>357671</v>
      </c>
      <c r="J11" s="64">
        <v>405162</v>
      </c>
      <c r="K11" s="64">
        <v>356081</v>
      </c>
      <c r="L11" s="64">
        <v>389456</v>
      </c>
      <c r="M11" s="64">
        <v>357695</v>
      </c>
      <c r="O11" s="3" t="s">
        <v>13</v>
      </c>
      <c r="P11" s="64">
        <v>10525</v>
      </c>
      <c r="Q11" s="64">
        <v>10541</v>
      </c>
      <c r="R11" s="64">
        <v>10992</v>
      </c>
      <c r="S11" s="64">
        <v>10606</v>
      </c>
      <c r="T11" s="64">
        <v>13419</v>
      </c>
      <c r="U11" s="64">
        <v>12372</v>
      </c>
      <c r="V11" s="64">
        <v>10699</v>
      </c>
      <c r="W11" s="64">
        <v>11736</v>
      </c>
      <c r="X11" s="64">
        <v>13564</v>
      </c>
      <c r="Y11" s="64">
        <v>12740</v>
      </c>
      <c r="Z11" s="64">
        <v>10245</v>
      </c>
      <c r="AA11" s="64">
        <v>10425</v>
      </c>
    </row>
    <row r="12" spans="1:27" x14ac:dyDescent="0.35">
      <c r="A12" s="3" t="s">
        <v>14</v>
      </c>
      <c r="B12" s="64">
        <v>337146</v>
      </c>
      <c r="C12" s="64">
        <v>355080</v>
      </c>
      <c r="D12" s="64">
        <v>342150</v>
      </c>
      <c r="E12" s="64">
        <v>341876</v>
      </c>
      <c r="F12" s="64">
        <v>352546</v>
      </c>
      <c r="G12" s="64">
        <v>354773</v>
      </c>
      <c r="H12" s="64">
        <v>387526</v>
      </c>
      <c r="I12" s="64">
        <v>348529</v>
      </c>
      <c r="J12" s="64">
        <v>377601</v>
      </c>
      <c r="K12" s="64">
        <v>359947</v>
      </c>
      <c r="L12" s="64">
        <v>374778</v>
      </c>
      <c r="M12" s="64">
        <v>373983</v>
      </c>
      <c r="O12" s="3" t="s">
        <v>14</v>
      </c>
      <c r="P12" s="64">
        <v>10818</v>
      </c>
      <c r="Q12" s="64">
        <v>9293</v>
      </c>
      <c r="R12" s="64">
        <v>9500</v>
      </c>
      <c r="S12" s="64">
        <v>8988</v>
      </c>
      <c r="T12" s="64">
        <v>5498</v>
      </c>
      <c r="U12" s="64">
        <v>9756</v>
      </c>
      <c r="V12" s="64">
        <v>11331</v>
      </c>
      <c r="W12" s="64">
        <v>14195</v>
      </c>
      <c r="X12" s="64">
        <v>10949</v>
      </c>
      <c r="Y12" s="64">
        <v>9637</v>
      </c>
      <c r="Z12" s="64">
        <v>11066</v>
      </c>
      <c r="AA12" s="64">
        <v>11927</v>
      </c>
    </row>
    <row r="13" spans="1:27" x14ac:dyDescent="0.35">
      <c r="A13" s="3" t="s">
        <v>15</v>
      </c>
      <c r="B13" s="64">
        <v>356522</v>
      </c>
      <c r="C13" s="64">
        <v>377790</v>
      </c>
      <c r="D13" s="64">
        <v>355708</v>
      </c>
      <c r="E13" s="64">
        <v>355649</v>
      </c>
      <c r="F13" s="64">
        <v>371498</v>
      </c>
      <c r="G13" s="64">
        <v>362007</v>
      </c>
      <c r="H13" s="64">
        <v>397764</v>
      </c>
      <c r="I13" s="64">
        <v>364378</v>
      </c>
      <c r="J13" s="64">
        <v>385978</v>
      </c>
      <c r="K13" s="64">
        <v>370057</v>
      </c>
      <c r="L13" s="64">
        <v>384151</v>
      </c>
      <c r="M13" s="64">
        <v>374930</v>
      </c>
      <c r="O13" s="3" t="s">
        <v>15</v>
      </c>
      <c r="P13" s="64">
        <v>8791</v>
      </c>
      <c r="Q13" s="64">
        <v>10754</v>
      </c>
      <c r="R13" s="64">
        <v>9357</v>
      </c>
      <c r="S13" s="64">
        <v>9973</v>
      </c>
      <c r="T13" s="64">
        <v>10342</v>
      </c>
      <c r="U13" s="64">
        <v>10163</v>
      </c>
      <c r="V13" s="64">
        <v>9815</v>
      </c>
      <c r="W13" s="64">
        <v>9311</v>
      </c>
      <c r="X13" s="64">
        <v>13946</v>
      </c>
      <c r="Y13" s="64">
        <v>11752</v>
      </c>
      <c r="Z13" s="64">
        <v>10966</v>
      </c>
      <c r="AA13" s="64">
        <v>9891</v>
      </c>
    </row>
    <row r="14" spans="1:27" x14ac:dyDescent="0.35">
      <c r="A14" s="3" t="s">
        <v>16</v>
      </c>
      <c r="B14" s="64">
        <v>346313</v>
      </c>
      <c r="C14" s="64">
        <v>358431</v>
      </c>
      <c r="D14" s="64">
        <v>347827</v>
      </c>
      <c r="E14" s="64">
        <v>340694</v>
      </c>
      <c r="F14" s="64">
        <v>355515</v>
      </c>
      <c r="G14" s="64">
        <v>344101</v>
      </c>
      <c r="H14" s="64">
        <v>402952</v>
      </c>
      <c r="I14" s="64">
        <v>361205</v>
      </c>
      <c r="J14" s="64">
        <v>376482</v>
      </c>
      <c r="K14" s="64">
        <v>355895</v>
      </c>
      <c r="L14" s="64">
        <v>369911</v>
      </c>
      <c r="M14" s="64">
        <v>349538</v>
      </c>
      <c r="O14" s="3" t="s">
        <v>16</v>
      </c>
      <c r="P14" s="64">
        <v>9901</v>
      </c>
      <c r="Q14" s="64">
        <v>9417</v>
      </c>
      <c r="R14" s="64">
        <v>8167</v>
      </c>
      <c r="S14" s="64">
        <v>9782</v>
      </c>
      <c r="T14" s="64">
        <v>8437</v>
      </c>
      <c r="U14" s="64">
        <v>8575</v>
      </c>
      <c r="V14" s="64">
        <v>9744</v>
      </c>
      <c r="W14" s="64">
        <v>10643</v>
      </c>
      <c r="X14" s="64">
        <v>10440</v>
      </c>
      <c r="Y14" s="64">
        <v>10667</v>
      </c>
      <c r="Z14" s="64">
        <v>9727</v>
      </c>
      <c r="AA14" s="64">
        <v>10100</v>
      </c>
    </row>
    <row r="15" spans="1:27" x14ac:dyDescent="0.35">
      <c r="A15" s="4" t="s">
        <v>17</v>
      </c>
      <c r="B15" s="64">
        <v>353911</v>
      </c>
      <c r="C15" s="64">
        <v>351703</v>
      </c>
      <c r="D15" s="64">
        <v>331771</v>
      </c>
      <c r="E15" s="64">
        <v>342605</v>
      </c>
      <c r="F15" s="64">
        <v>353613</v>
      </c>
      <c r="G15" s="64">
        <v>348004</v>
      </c>
      <c r="H15" s="64">
        <v>407774</v>
      </c>
      <c r="I15" s="64">
        <v>368505</v>
      </c>
      <c r="J15" s="64">
        <v>375784</v>
      </c>
      <c r="K15" s="64">
        <v>359969</v>
      </c>
      <c r="L15" s="64">
        <v>370692</v>
      </c>
      <c r="M15" s="64">
        <v>366247</v>
      </c>
      <c r="O15" s="4" t="s">
        <v>17</v>
      </c>
      <c r="P15" s="64">
        <v>9363</v>
      </c>
      <c r="Q15" s="64">
        <v>9752</v>
      </c>
      <c r="R15" s="64">
        <v>8956</v>
      </c>
      <c r="S15" s="64">
        <v>10110</v>
      </c>
      <c r="T15" s="64">
        <v>9279</v>
      </c>
      <c r="U15" s="64">
        <v>9109</v>
      </c>
      <c r="V15" s="64">
        <v>10865</v>
      </c>
      <c r="W15" s="64">
        <v>9239</v>
      </c>
      <c r="X15" s="64">
        <v>12112</v>
      </c>
      <c r="Y15" s="64">
        <v>12866</v>
      </c>
      <c r="Z15" s="64">
        <v>11108</v>
      </c>
      <c r="AA15" s="64">
        <v>10863</v>
      </c>
    </row>
    <row r="16" spans="1:27" x14ac:dyDescent="0.35">
      <c r="A16" s="10" t="s">
        <v>23</v>
      </c>
      <c r="B16" s="13">
        <f>SUM(B4:B15)</f>
        <v>4229265</v>
      </c>
      <c r="C16" s="13">
        <f>SUM(C4:C15)</f>
        <v>4314280</v>
      </c>
      <c r="D16" s="13">
        <f t="shared" ref="D16:J16" si="0">SUM(D4:D15)</f>
        <v>4132561</v>
      </c>
      <c r="E16" s="13">
        <f t="shared" si="0"/>
        <v>4252779</v>
      </c>
      <c r="F16" s="13">
        <f t="shared" si="0"/>
        <v>4354045</v>
      </c>
      <c r="G16" s="13">
        <f t="shared" si="0"/>
        <v>4246995</v>
      </c>
      <c r="H16" s="13">
        <f>SUM(H4:H15)</f>
        <v>4565937</v>
      </c>
      <c r="I16" s="13">
        <f t="shared" si="0"/>
        <v>4506464</v>
      </c>
      <c r="J16" s="13">
        <f t="shared" si="0"/>
        <v>4638145</v>
      </c>
      <c r="K16" s="13">
        <f>SUM(K4:K15)</f>
        <v>4582885</v>
      </c>
      <c r="L16" s="13">
        <f t="shared" ref="L16" si="1">SUM(L4:L15)</f>
        <v>4509189</v>
      </c>
      <c r="M16" s="13">
        <f>SUM(M4:M15)</f>
        <v>4439424</v>
      </c>
      <c r="O16" s="10" t="s">
        <v>23</v>
      </c>
      <c r="P16" s="13">
        <f>SUM(P4:P15)</f>
        <v>135304</v>
      </c>
      <c r="Q16" s="13">
        <f>SUM(Q4:Q15)</f>
        <v>117163</v>
      </c>
      <c r="R16" s="13">
        <f t="shared" ref="R16:X16" si="2">SUM(R4:R15)</f>
        <v>115684</v>
      </c>
      <c r="S16" s="13">
        <f t="shared" si="2"/>
        <v>118286</v>
      </c>
      <c r="T16" s="13">
        <f t="shared" si="2"/>
        <v>119273</v>
      </c>
      <c r="U16" s="13">
        <f t="shared" si="2"/>
        <v>118343</v>
      </c>
      <c r="V16" s="13">
        <f t="shared" si="2"/>
        <v>125109</v>
      </c>
      <c r="W16" s="13">
        <f t="shared" si="2"/>
        <v>137223</v>
      </c>
      <c r="X16" s="13">
        <f t="shared" si="2"/>
        <v>138116</v>
      </c>
      <c r="Y16" s="13">
        <f>SUM(Y4:Y15)</f>
        <v>147640</v>
      </c>
      <c r="Z16" s="13">
        <f t="shared" ref="Z16" si="3">SUM(Z4:Z15)</f>
        <v>127654</v>
      </c>
      <c r="AA16" s="13">
        <f>SUM(AA4:AA15)</f>
        <v>120546</v>
      </c>
    </row>
    <row r="20" ht="14.5" customHeight="1" x14ac:dyDescent="0.35"/>
  </sheetData>
  <mergeCells count="2">
    <mergeCell ref="B3:M3"/>
    <mergeCell ref="P3:AA3"/>
  </mergeCells>
  <pageMargins left="0.7" right="0.7" top="0.78740157499999996" bottom="0.78740157499999996"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6"/>
  <sheetViews>
    <sheetView zoomScale="175" zoomScaleNormal="175" workbookViewId="0">
      <selection activeCell="C16" sqref="C16"/>
    </sheetView>
  </sheetViews>
  <sheetFormatPr baseColWidth="10" defaultRowHeight="14.5" x14ac:dyDescent="0.35"/>
  <cols>
    <col min="1" max="1" width="11.26953125" customWidth="1"/>
    <col min="2" max="2" width="14.81640625" bestFit="1" customWidth="1"/>
    <col min="3" max="3" width="20.453125" bestFit="1" customWidth="1"/>
  </cols>
  <sheetData>
    <row r="1" spans="1:3" x14ac:dyDescent="0.35">
      <c r="A1" s="38" t="s">
        <v>76</v>
      </c>
    </row>
    <row r="2" spans="1:3" x14ac:dyDescent="0.35">
      <c r="A2" s="78" t="s">
        <v>37</v>
      </c>
      <c r="B2" s="79"/>
      <c r="C2" s="79"/>
    </row>
    <row r="3" spans="1:3" x14ac:dyDescent="0.35">
      <c r="A3" s="46" t="s">
        <v>2</v>
      </c>
      <c r="B3" s="36" t="s">
        <v>46</v>
      </c>
      <c r="C3" s="37" t="s">
        <v>48</v>
      </c>
    </row>
    <row r="4" spans="1:3" ht="15" customHeight="1" x14ac:dyDescent="0.35">
      <c r="A4" s="36">
        <v>2010</v>
      </c>
      <c r="B4" s="65">
        <v>40371</v>
      </c>
      <c r="C4" s="71">
        <v>14288</v>
      </c>
    </row>
    <row r="5" spans="1:3" x14ac:dyDescent="0.35">
      <c r="A5" s="36">
        <v>2011</v>
      </c>
      <c r="B5" s="65">
        <v>40687</v>
      </c>
      <c r="C5" s="71">
        <v>14117</v>
      </c>
    </row>
    <row r="6" spans="1:3" x14ac:dyDescent="0.35">
      <c r="A6" s="36">
        <v>2012</v>
      </c>
      <c r="B6" s="65">
        <v>41078</v>
      </c>
      <c r="C6" s="71">
        <v>13501</v>
      </c>
    </row>
    <row r="7" spans="1:3" x14ac:dyDescent="0.35">
      <c r="A7" s="36">
        <v>2013</v>
      </c>
      <c r="B7" s="65">
        <v>41477</v>
      </c>
      <c r="C7" s="71">
        <v>14965</v>
      </c>
    </row>
    <row r="8" spans="1:3" x14ac:dyDescent="0.35">
      <c r="A8" s="36">
        <v>2014</v>
      </c>
      <c r="B8" s="65">
        <v>41779</v>
      </c>
      <c r="C8" s="71">
        <v>13830</v>
      </c>
    </row>
    <row r="9" spans="1:3" x14ac:dyDescent="0.35">
      <c r="A9" s="36">
        <v>2015</v>
      </c>
      <c r="B9" s="65">
        <v>42250</v>
      </c>
      <c r="C9" s="71">
        <v>14367</v>
      </c>
    </row>
    <row r="10" spans="1:3" x14ac:dyDescent="0.35">
      <c r="A10" s="36">
        <v>2016</v>
      </c>
      <c r="B10" s="65">
        <v>42625</v>
      </c>
      <c r="C10" s="71">
        <v>14534</v>
      </c>
    </row>
    <row r="11" spans="1:3" x14ac:dyDescent="0.35">
      <c r="A11" s="36">
        <v>2017</v>
      </c>
      <c r="B11" s="65">
        <v>42908</v>
      </c>
      <c r="C11" s="71">
        <v>15430</v>
      </c>
    </row>
    <row r="12" spans="1:3" x14ac:dyDescent="0.35">
      <c r="A12" s="36">
        <v>2018</v>
      </c>
      <c r="B12" s="65">
        <v>43313</v>
      </c>
      <c r="C12" s="71">
        <v>15518</v>
      </c>
    </row>
    <row r="13" spans="1:3" x14ac:dyDescent="0.35">
      <c r="A13" s="36">
        <v>2019</v>
      </c>
      <c r="B13" s="65">
        <v>43671</v>
      </c>
      <c r="C13" s="71">
        <v>15138</v>
      </c>
    </row>
    <row r="14" spans="1:3" x14ac:dyDescent="0.35">
      <c r="A14" s="47">
        <v>2020</v>
      </c>
      <c r="B14" s="66">
        <v>43984</v>
      </c>
      <c r="C14" s="71">
        <v>13917</v>
      </c>
    </row>
    <row r="15" spans="1:3" x14ac:dyDescent="0.35">
      <c r="A15" s="47">
        <v>2021</v>
      </c>
      <c r="B15" s="66">
        <v>44364</v>
      </c>
      <c r="C15" s="71">
        <v>15248</v>
      </c>
    </row>
    <row r="16" spans="1:3" x14ac:dyDescent="0.35">
      <c r="A16" s="42" t="s">
        <v>47</v>
      </c>
    </row>
  </sheetData>
  <mergeCells count="1">
    <mergeCell ref="A2:C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0"/>
  <sheetViews>
    <sheetView workbookViewId="0">
      <selection activeCell="M9" sqref="M9"/>
    </sheetView>
  </sheetViews>
  <sheetFormatPr baseColWidth="10" defaultRowHeight="14.5" x14ac:dyDescent="0.35"/>
  <cols>
    <col min="1" max="1" width="22.1796875" bestFit="1" customWidth="1"/>
  </cols>
  <sheetData>
    <row r="1" spans="1:15" x14ac:dyDescent="0.35">
      <c r="A1" s="38" t="s">
        <v>40</v>
      </c>
    </row>
    <row r="2" spans="1:15" ht="15" customHeight="1" x14ac:dyDescent="0.35">
      <c r="A2" s="80" t="s">
        <v>52</v>
      </c>
      <c r="B2" s="77" t="s">
        <v>0</v>
      </c>
      <c r="C2" s="77"/>
      <c r="D2" s="77"/>
      <c r="E2" s="77"/>
      <c r="F2" s="77"/>
      <c r="G2" s="77"/>
      <c r="H2" s="77"/>
      <c r="I2" s="77"/>
      <c r="J2" s="77"/>
      <c r="K2" s="77"/>
      <c r="L2" s="77"/>
      <c r="M2" s="77"/>
      <c r="N2" s="82" t="s">
        <v>49</v>
      </c>
      <c r="O2" s="85" t="s">
        <v>50</v>
      </c>
    </row>
    <row r="3" spans="1:15" x14ac:dyDescent="0.35">
      <c r="A3" s="81"/>
      <c r="B3" s="77"/>
      <c r="C3" s="77"/>
      <c r="D3" s="77"/>
      <c r="E3" s="77"/>
      <c r="F3" s="77"/>
      <c r="G3" s="77"/>
      <c r="H3" s="77"/>
      <c r="I3" s="77"/>
      <c r="J3" s="77"/>
      <c r="K3" s="77"/>
      <c r="L3" s="77"/>
      <c r="M3" s="77"/>
      <c r="N3" s="83"/>
      <c r="O3" s="85"/>
    </row>
    <row r="4" spans="1:15" ht="21" customHeight="1" x14ac:dyDescent="0.35">
      <c r="A4" s="81"/>
      <c r="B4" s="43">
        <v>2010</v>
      </c>
      <c r="C4" s="43">
        <v>2011</v>
      </c>
      <c r="D4" s="43">
        <v>2012</v>
      </c>
      <c r="E4" s="43">
        <v>2013</v>
      </c>
      <c r="F4" s="43">
        <v>2014</v>
      </c>
      <c r="G4" s="43">
        <v>2015</v>
      </c>
      <c r="H4" s="43">
        <v>2016</v>
      </c>
      <c r="I4" s="43">
        <v>2017</v>
      </c>
      <c r="J4" s="43">
        <v>2018</v>
      </c>
      <c r="K4" s="43">
        <v>2019</v>
      </c>
      <c r="L4" s="43">
        <v>2020</v>
      </c>
      <c r="M4" s="43">
        <v>2021</v>
      </c>
      <c r="N4" s="84"/>
      <c r="O4" s="85"/>
    </row>
    <row r="5" spans="1:15" x14ac:dyDescent="0.35">
      <c r="A5" s="81"/>
      <c r="B5" s="86" t="s">
        <v>1</v>
      </c>
      <c r="C5" s="87"/>
      <c r="D5" s="87"/>
      <c r="E5" s="87"/>
      <c r="F5" s="87"/>
      <c r="G5" s="87"/>
      <c r="H5" s="87"/>
      <c r="I5" s="87"/>
      <c r="J5" s="87"/>
      <c r="K5" s="87"/>
      <c r="L5" s="87"/>
      <c r="M5" s="87"/>
      <c r="N5" s="87"/>
      <c r="O5" s="88"/>
    </row>
    <row r="6" spans="1:15" x14ac:dyDescent="0.35">
      <c r="A6" s="2" t="s">
        <v>77</v>
      </c>
      <c r="B6" s="63">
        <v>63258</v>
      </c>
      <c r="C6" s="63">
        <v>64258</v>
      </c>
      <c r="D6" s="63">
        <v>65322</v>
      </c>
      <c r="E6" s="63">
        <v>66179</v>
      </c>
      <c r="F6" s="63">
        <v>67509</v>
      </c>
      <c r="G6" s="63">
        <v>69211</v>
      </c>
      <c r="H6" s="63">
        <v>70440</v>
      </c>
      <c r="I6" s="63">
        <v>71193</v>
      </c>
      <c r="J6" s="63">
        <v>72404</v>
      </c>
      <c r="K6" s="63">
        <v>73411</v>
      </c>
      <c r="L6" s="63">
        <v>73065</v>
      </c>
      <c r="M6" s="63">
        <v>72992</v>
      </c>
      <c r="N6" s="1">
        <f>AVERAGE(B6:M6)</f>
        <v>69103.5</v>
      </c>
      <c r="O6" s="7">
        <f>IFERROR(((L6-B6)/B6)*100,0)</f>
        <v>15.503177463720002</v>
      </c>
    </row>
    <row r="13" spans="1:15" x14ac:dyDescent="0.35">
      <c r="E13" s="74"/>
    </row>
    <row r="14" spans="1:15" x14ac:dyDescent="0.35">
      <c r="E14" s="74"/>
    </row>
    <row r="15" spans="1:15" x14ac:dyDescent="0.35">
      <c r="E15" s="74"/>
    </row>
    <row r="16" spans="1:15" x14ac:dyDescent="0.35">
      <c r="E16" s="74"/>
    </row>
    <row r="17" spans="5:5" x14ac:dyDescent="0.35">
      <c r="E17" s="74"/>
    </row>
    <row r="18" spans="5:5" x14ac:dyDescent="0.35">
      <c r="E18" s="74"/>
    </row>
    <row r="19" spans="5:5" x14ac:dyDescent="0.35">
      <c r="E19" s="74"/>
    </row>
    <row r="20" spans="5:5" x14ac:dyDescent="0.35">
      <c r="E20" s="74"/>
    </row>
  </sheetData>
  <mergeCells count="5">
    <mergeCell ref="A2:A5"/>
    <mergeCell ref="N2:N4"/>
    <mergeCell ref="O2:O4"/>
    <mergeCell ref="B5:O5"/>
    <mergeCell ref="B2:M3"/>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zoomScale="145" zoomScaleNormal="145" workbookViewId="0">
      <selection activeCell="C7" sqref="C7"/>
    </sheetView>
  </sheetViews>
  <sheetFormatPr baseColWidth="10" defaultRowHeight="14.5" x14ac:dyDescent="0.35"/>
  <cols>
    <col min="1" max="1" width="15" customWidth="1"/>
  </cols>
  <sheetData>
    <row r="1" spans="1:2" ht="15" thickBot="1" x14ac:dyDescent="0.4">
      <c r="A1" s="38" t="s">
        <v>41</v>
      </c>
    </row>
    <row r="2" spans="1:2" ht="40.5" customHeight="1" thickBot="1" x14ac:dyDescent="0.4">
      <c r="A2" s="5" t="s">
        <v>4</v>
      </c>
      <c r="B2" s="67">
        <v>324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17"/>
  <sheetViews>
    <sheetView topLeftCell="A60" zoomScale="115" zoomScaleNormal="115" workbookViewId="0">
      <selection activeCell="A10" activeCellId="1" sqref="S28 A10"/>
    </sheetView>
  </sheetViews>
  <sheetFormatPr baseColWidth="10" defaultRowHeight="14.5" x14ac:dyDescent="0.35"/>
  <cols>
    <col min="1" max="1" width="14.54296875" customWidth="1"/>
    <col min="2" max="2" width="5" bestFit="1" customWidth="1"/>
    <col min="3" max="4" width="7.81640625" bestFit="1" customWidth="1"/>
    <col min="5" max="5" width="5" bestFit="1" customWidth="1"/>
    <col min="6" max="7" width="7.81640625" bestFit="1" customWidth="1"/>
    <col min="8" max="8" width="5" bestFit="1" customWidth="1"/>
    <col min="9" max="10" width="7.81640625" bestFit="1" customWidth="1"/>
    <col min="11" max="11" width="5" bestFit="1" customWidth="1"/>
    <col min="12" max="13" width="7.81640625" bestFit="1" customWidth="1"/>
    <col min="14" max="14" width="5" bestFit="1" customWidth="1"/>
    <col min="15" max="16" width="7.81640625" bestFit="1" customWidth="1"/>
    <col min="17" max="17" width="5" bestFit="1" customWidth="1"/>
    <col min="18" max="19" width="7.81640625" bestFit="1" customWidth="1"/>
    <col min="20" max="20" width="5" bestFit="1" customWidth="1"/>
    <col min="21" max="22" width="7.81640625" bestFit="1" customWidth="1"/>
    <col min="23" max="23" width="5" bestFit="1" customWidth="1"/>
    <col min="24" max="25" width="7.81640625" bestFit="1" customWidth="1"/>
    <col min="26" max="26" width="5" bestFit="1" customWidth="1"/>
    <col min="27" max="28" width="7.81640625" bestFit="1" customWidth="1"/>
    <col min="29" max="29" width="5" bestFit="1" customWidth="1"/>
    <col min="30" max="31" width="7.81640625" bestFit="1" customWidth="1"/>
    <col min="32" max="32" width="5" bestFit="1" customWidth="1"/>
    <col min="33" max="34" width="7.81640625" bestFit="1" customWidth="1"/>
    <col min="35" max="35" width="5" bestFit="1" customWidth="1"/>
    <col min="36" max="37" width="7.81640625" bestFit="1" customWidth="1"/>
    <col min="38" max="38" width="5.7265625" customWidth="1"/>
  </cols>
  <sheetData>
    <row r="1" spans="1:37" x14ac:dyDescent="0.35">
      <c r="A1" s="26" t="s">
        <v>51</v>
      </c>
    </row>
    <row r="2" spans="1:37" x14ac:dyDescent="0.35">
      <c r="A2" s="26" t="s">
        <v>33</v>
      </c>
    </row>
    <row r="3" spans="1:37" x14ac:dyDescent="0.35">
      <c r="A3" s="26" t="s">
        <v>34</v>
      </c>
    </row>
    <row r="4" spans="1:37" x14ac:dyDescent="0.35">
      <c r="A4" s="26"/>
    </row>
    <row r="5" spans="1:37" x14ac:dyDescent="0.35">
      <c r="A5" s="48" t="s">
        <v>71</v>
      </c>
      <c r="B5" s="35">
        <v>2010</v>
      </c>
      <c r="C5" s="35">
        <v>2010</v>
      </c>
      <c r="D5" s="35">
        <v>2010</v>
      </c>
      <c r="E5" s="35">
        <v>2011</v>
      </c>
      <c r="F5" s="35">
        <v>2011</v>
      </c>
      <c r="G5" s="35">
        <v>2011</v>
      </c>
      <c r="H5" s="35">
        <v>2012</v>
      </c>
      <c r="I5" s="35">
        <v>2012</v>
      </c>
      <c r="J5" s="35">
        <v>2012</v>
      </c>
      <c r="K5" s="35">
        <v>2013</v>
      </c>
      <c r="L5" s="35">
        <v>2013</v>
      </c>
      <c r="M5" s="35">
        <v>2013</v>
      </c>
      <c r="N5" s="35">
        <v>2014</v>
      </c>
      <c r="O5" s="35">
        <v>2014</v>
      </c>
      <c r="P5" s="35">
        <v>2014</v>
      </c>
      <c r="Q5" s="35">
        <v>2015</v>
      </c>
      <c r="R5" s="35">
        <v>2015</v>
      </c>
      <c r="S5" s="35">
        <v>2015</v>
      </c>
      <c r="T5" s="35">
        <v>2016</v>
      </c>
      <c r="U5" s="35">
        <v>2016</v>
      </c>
      <c r="V5" s="35">
        <v>2016</v>
      </c>
      <c r="W5" s="35">
        <v>2017</v>
      </c>
      <c r="X5" s="35">
        <v>2017</v>
      </c>
      <c r="Y5" s="35">
        <v>2017</v>
      </c>
      <c r="Z5" s="35">
        <v>2018</v>
      </c>
      <c r="AA5" s="35">
        <v>2018</v>
      </c>
      <c r="AB5" s="35">
        <v>2018</v>
      </c>
      <c r="AC5" s="35">
        <v>2019</v>
      </c>
      <c r="AD5" s="35">
        <v>2019</v>
      </c>
      <c r="AE5" s="35">
        <v>2019</v>
      </c>
      <c r="AF5" s="35">
        <v>2020</v>
      </c>
      <c r="AG5" s="35">
        <v>2020</v>
      </c>
      <c r="AH5" s="35">
        <v>2020</v>
      </c>
      <c r="AI5" s="35">
        <v>2021</v>
      </c>
      <c r="AJ5" s="35">
        <v>2021</v>
      </c>
      <c r="AK5" s="35">
        <v>2021</v>
      </c>
    </row>
    <row r="6" spans="1:37" x14ac:dyDescent="0.35">
      <c r="A6" s="21"/>
      <c r="B6" s="9" t="s">
        <v>28</v>
      </c>
      <c r="C6" s="9" t="s">
        <v>29</v>
      </c>
      <c r="D6" s="9" t="s">
        <v>30</v>
      </c>
      <c r="E6" s="9" t="s">
        <v>28</v>
      </c>
      <c r="F6" s="9" t="s">
        <v>29</v>
      </c>
      <c r="G6" s="9" t="s">
        <v>30</v>
      </c>
      <c r="H6" s="9" t="s">
        <v>28</v>
      </c>
      <c r="I6" s="9" t="s">
        <v>29</v>
      </c>
      <c r="J6" s="9" t="s">
        <v>30</v>
      </c>
      <c r="K6" s="9" t="s">
        <v>28</v>
      </c>
      <c r="L6" s="9" t="s">
        <v>29</v>
      </c>
      <c r="M6" s="9" t="s">
        <v>30</v>
      </c>
      <c r="N6" s="9" t="s">
        <v>28</v>
      </c>
      <c r="O6" s="9" t="s">
        <v>29</v>
      </c>
      <c r="P6" s="9" t="s">
        <v>30</v>
      </c>
      <c r="Q6" s="9" t="s">
        <v>28</v>
      </c>
      <c r="R6" s="9" t="s">
        <v>29</v>
      </c>
      <c r="S6" s="9" t="s">
        <v>30</v>
      </c>
      <c r="T6" s="9" t="s">
        <v>28</v>
      </c>
      <c r="U6" s="9" t="s">
        <v>29</v>
      </c>
      <c r="V6" s="9" t="s">
        <v>30</v>
      </c>
      <c r="W6" s="9" t="s">
        <v>28</v>
      </c>
      <c r="X6" s="9" t="s">
        <v>29</v>
      </c>
      <c r="Y6" s="9" t="s">
        <v>30</v>
      </c>
      <c r="Z6" s="9" t="s">
        <v>28</v>
      </c>
      <c r="AA6" s="9" t="s">
        <v>29</v>
      </c>
      <c r="AB6" s="9" t="s">
        <v>30</v>
      </c>
      <c r="AC6" s="9" t="s">
        <v>28</v>
      </c>
      <c r="AD6" s="9" t="s">
        <v>29</v>
      </c>
      <c r="AE6" s="9" t="s">
        <v>30</v>
      </c>
      <c r="AF6" s="9" t="s">
        <v>28</v>
      </c>
      <c r="AG6" s="9" t="s">
        <v>29</v>
      </c>
      <c r="AH6" s="9" t="s">
        <v>30</v>
      </c>
      <c r="AI6" s="9" t="s">
        <v>28</v>
      </c>
      <c r="AJ6" s="9" t="s">
        <v>29</v>
      </c>
      <c r="AK6" s="9" t="s">
        <v>30</v>
      </c>
    </row>
    <row r="7" spans="1:37" ht="15" customHeight="1" thickBot="1" x14ac:dyDescent="0.4">
      <c r="A7" s="25" t="s">
        <v>5</v>
      </c>
      <c r="B7" s="25" t="s">
        <v>31</v>
      </c>
      <c r="C7" s="25" t="s">
        <v>32</v>
      </c>
      <c r="D7" s="25" t="s">
        <v>32</v>
      </c>
      <c r="E7" s="25" t="s">
        <v>31</v>
      </c>
      <c r="F7" s="25" t="s">
        <v>32</v>
      </c>
      <c r="G7" s="25" t="s">
        <v>32</v>
      </c>
      <c r="H7" s="25" t="s">
        <v>31</v>
      </c>
      <c r="I7" s="25" t="s">
        <v>32</v>
      </c>
      <c r="J7" s="25" t="s">
        <v>32</v>
      </c>
      <c r="K7" s="25" t="s">
        <v>31</v>
      </c>
      <c r="L7" s="25" t="s">
        <v>32</v>
      </c>
      <c r="M7" s="25" t="s">
        <v>32</v>
      </c>
      <c r="N7" s="25" t="s">
        <v>31</v>
      </c>
      <c r="O7" s="25" t="s">
        <v>32</v>
      </c>
      <c r="P7" s="25" t="s">
        <v>32</v>
      </c>
      <c r="Q7" s="25" t="s">
        <v>31</v>
      </c>
      <c r="R7" s="25" t="s">
        <v>32</v>
      </c>
      <c r="S7" s="25" t="s">
        <v>32</v>
      </c>
      <c r="T7" s="25" t="s">
        <v>31</v>
      </c>
      <c r="U7" s="25" t="s">
        <v>32</v>
      </c>
      <c r="V7" s="25" t="s">
        <v>32</v>
      </c>
      <c r="W7" s="25" t="s">
        <v>31</v>
      </c>
      <c r="X7" s="25" t="s">
        <v>32</v>
      </c>
      <c r="Y7" s="25" t="s">
        <v>32</v>
      </c>
      <c r="Z7" s="25" t="s">
        <v>31</v>
      </c>
      <c r="AA7" s="25" t="s">
        <v>36</v>
      </c>
      <c r="AB7" s="25" t="s">
        <v>36</v>
      </c>
      <c r="AC7" s="25" t="s">
        <v>31</v>
      </c>
      <c r="AD7" s="25" t="s">
        <v>36</v>
      </c>
      <c r="AE7" s="25" t="s">
        <v>36</v>
      </c>
      <c r="AF7" s="25" t="s">
        <v>31</v>
      </c>
      <c r="AG7" s="25" t="s">
        <v>36</v>
      </c>
      <c r="AH7" s="25" t="s">
        <v>36</v>
      </c>
      <c r="AI7" s="25" t="s">
        <v>31</v>
      </c>
      <c r="AJ7" s="25" t="s">
        <v>36</v>
      </c>
      <c r="AK7" s="25" t="s">
        <v>36</v>
      </c>
    </row>
    <row r="8" spans="1:37" x14ac:dyDescent="0.35">
      <c r="A8" s="3" t="s">
        <v>6</v>
      </c>
      <c r="B8" s="22">
        <v>209.61</v>
      </c>
      <c r="C8" s="22">
        <v>389.28</v>
      </c>
      <c r="D8" s="22">
        <v>390.57</v>
      </c>
      <c r="E8" s="22">
        <v>212.45</v>
      </c>
      <c r="F8" s="22">
        <v>390.48</v>
      </c>
      <c r="G8" s="22">
        <v>390.75</v>
      </c>
      <c r="H8" s="22">
        <v>203.5</v>
      </c>
      <c r="I8" s="22">
        <v>390.03</v>
      </c>
      <c r="J8" s="22">
        <v>390.82</v>
      </c>
      <c r="K8" s="22">
        <v>203.42</v>
      </c>
      <c r="L8" s="22">
        <v>389.82</v>
      </c>
      <c r="M8" s="22">
        <v>391.09</v>
      </c>
      <c r="N8" s="22">
        <v>202.04</v>
      </c>
      <c r="O8" s="22">
        <v>389.53</v>
      </c>
      <c r="P8" s="22">
        <v>390.82</v>
      </c>
      <c r="Q8" s="22">
        <v>200.22</v>
      </c>
      <c r="R8" s="22">
        <v>389.59</v>
      </c>
      <c r="S8" s="22">
        <v>390.87</v>
      </c>
      <c r="T8" s="22">
        <v>195.9</v>
      </c>
      <c r="U8" s="22">
        <v>389.43</v>
      </c>
      <c r="V8" s="22">
        <v>390.71</v>
      </c>
      <c r="W8" s="22">
        <v>194.68</v>
      </c>
      <c r="X8" s="22">
        <v>389.35</v>
      </c>
      <c r="Y8" s="22">
        <v>390.61</v>
      </c>
      <c r="Z8" s="22">
        <v>201.37</v>
      </c>
      <c r="AA8" s="22">
        <v>389.81</v>
      </c>
      <c r="AB8" s="22">
        <v>391.04</v>
      </c>
      <c r="AC8" s="22">
        <v>202.2</v>
      </c>
      <c r="AD8" s="22">
        <v>389.71</v>
      </c>
      <c r="AE8" s="22">
        <v>391.65</v>
      </c>
      <c r="AF8" s="22">
        <v>204.91</v>
      </c>
      <c r="AG8" s="22">
        <v>389.18</v>
      </c>
      <c r="AH8" s="22">
        <v>390.72</v>
      </c>
      <c r="AI8" s="22">
        <v>200.81</v>
      </c>
      <c r="AJ8" s="22">
        <v>389.2</v>
      </c>
      <c r="AK8" s="22">
        <v>390.9</v>
      </c>
    </row>
    <row r="9" spans="1:37" x14ac:dyDescent="0.35">
      <c r="A9" s="3" t="s">
        <v>7</v>
      </c>
      <c r="B9" s="22">
        <v>208.71</v>
      </c>
      <c r="C9" s="22">
        <v>389.22</v>
      </c>
      <c r="D9" s="22">
        <v>390.53</v>
      </c>
      <c r="E9" s="22">
        <v>204.56</v>
      </c>
      <c r="F9" s="22">
        <v>390.51</v>
      </c>
      <c r="G9" s="22">
        <v>390.62</v>
      </c>
      <c r="H9" s="22">
        <v>204.31</v>
      </c>
      <c r="I9" s="22">
        <v>389.77</v>
      </c>
      <c r="J9" s="22">
        <v>390.7</v>
      </c>
      <c r="K9" s="22">
        <v>203.74</v>
      </c>
      <c r="L9" s="22">
        <v>389.76</v>
      </c>
      <c r="M9" s="22">
        <v>391.08</v>
      </c>
      <c r="N9" s="22">
        <v>202.82</v>
      </c>
      <c r="O9" s="22">
        <v>389.43</v>
      </c>
      <c r="P9" s="22">
        <v>390.77</v>
      </c>
      <c r="Q9" s="22">
        <v>197.25</v>
      </c>
      <c r="R9" s="22">
        <v>389.52</v>
      </c>
      <c r="S9" s="22">
        <v>390.81</v>
      </c>
      <c r="T9" s="22">
        <v>196.44</v>
      </c>
      <c r="U9" s="22">
        <v>389.72</v>
      </c>
      <c r="V9" s="22">
        <v>391</v>
      </c>
      <c r="W9" s="22">
        <v>195.47</v>
      </c>
      <c r="X9" s="22">
        <v>389.74</v>
      </c>
      <c r="Y9" s="22">
        <v>390.93</v>
      </c>
      <c r="Z9" s="22">
        <v>282.57</v>
      </c>
      <c r="AA9" s="22">
        <v>389.69</v>
      </c>
      <c r="AB9" s="22">
        <v>390.9</v>
      </c>
      <c r="AC9" s="22">
        <v>204.98</v>
      </c>
      <c r="AD9" s="22">
        <v>389.61</v>
      </c>
      <c r="AE9" s="22">
        <v>391.07</v>
      </c>
      <c r="AF9" s="22">
        <v>203.36</v>
      </c>
      <c r="AG9" s="22">
        <v>389.2</v>
      </c>
      <c r="AH9" s="22">
        <v>391.45</v>
      </c>
      <c r="AI9" s="22">
        <v>201.22</v>
      </c>
      <c r="AJ9" s="22">
        <v>389.32</v>
      </c>
      <c r="AK9" s="22">
        <v>391.16</v>
      </c>
    </row>
    <row r="10" spans="1:37" x14ac:dyDescent="0.35">
      <c r="A10" s="3" t="s">
        <v>8</v>
      </c>
      <c r="B10" s="22">
        <v>211.64</v>
      </c>
      <c r="C10" s="22">
        <v>389.29</v>
      </c>
      <c r="D10" s="22">
        <v>390.61</v>
      </c>
      <c r="E10" s="22">
        <v>203.34</v>
      </c>
      <c r="F10" s="22">
        <v>389.58</v>
      </c>
      <c r="G10" s="22">
        <v>390.52</v>
      </c>
      <c r="H10" s="22">
        <v>204.07</v>
      </c>
      <c r="I10" s="22">
        <v>389.69</v>
      </c>
      <c r="J10" s="22">
        <v>390.69</v>
      </c>
      <c r="K10" s="22">
        <v>202.6</v>
      </c>
      <c r="L10" s="22">
        <v>389.58</v>
      </c>
      <c r="M10" s="22">
        <v>390.91</v>
      </c>
      <c r="N10" s="22">
        <v>201.7</v>
      </c>
      <c r="O10" s="22">
        <v>389.33</v>
      </c>
      <c r="P10" s="22">
        <v>390.68</v>
      </c>
      <c r="Q10" s="22">
        <v>195.49</v>
      </c>
      <c r="R10" s="22">
        <v>389.55</v>
      </c>
      <c r="S10" s="22">
        <v>390.84</v>
      </c>
      <c r="T10" s="22">
        <v>195.48</v>
      </c>
      <c r="U10" s="22">
        <v>389.65</v>
      </c>
      <c r="V10" s="22">
        <v>390.95</v>
      </c>
      <c r="W10" s="22">
        <v>195.44</v>
      </c>
      <c r="X10" s="22">
        <v>389.89</v>
      </c>
      <c r="Y10" s="22">
        <v>391.11</v>
      </c>
      <c r="Z10" s="22">
        <v>200.17</v>
      </c>
      <c r="AA10" s="22">
        <v>389.53</v>
      </c>
      <c r="AB10" s="22">
        <v>390.79</v>
      </c>
      <c r="AC10" s="22">
        <v>205.1</v>
      </c>
      <c r="AD10" s="22">
        <v>389.53</v>
      </c>
      <c r="AE10" s="22">
        <v>391.12</v>
      </c>
      <c r="AF10" s="22">
        <v>202.76</v>
      </c>
      <c r="AG10" s="22">
        <v>389.39</v>
      </c>
      <c r="AH10" s="22">
        <v>390.96</v>
      </c>
      <c r="AI10" s="22">
        <v>204.18</v>
      </c>
      <c r="AJ10" s="22">
        <v>389.35</v>
      </c>
      <c r="AK10" s="22">
        <v>391.06</v>
      </c>
    </row>
    <row r="11" spans="1:37" x14ac:dyDescent="0.35">
      <c r="A11" s="3" t="s">
        <v>9</v>
      </c>
      <c r="B11" s="22">
        <v>211.64</v>
      </c>
      <c r="C11" s="22">
        <v>389.16</v>
      </c>
      <c r="D11" s="22">
        <v>390.52</v>
      </c>
      <c r="E11" s="22">
        <v>204.48</v>
      </c>
      <c r="F11" s="22">
        <v>389.47</v>
      </c>
      <c r="G11" s="22">
        <v>390.53</v>
      </c>
      <c r="H11" s="22">
        <v>203.5</v>
      </c>
      <c r="I11" s="22">
        <v>389.7</v>
      </c>
      <c r="J11" s="22">
        <v>390.69</v>
      </c>
      <c r="K11" s="22">
        <v>198.13</v>
      </c>
      <c r="L11" s="22">
        <v>389.48</v>
      </c>
      <c r="M11" s="22">
        <v>390.85</v>
      </c>
      <c r="N11" s="22">
        <v>201.17</v>
      </c>
      <c r="O11" s="22">
        <v>389.33</v>
      </c>
      <c r="P11" s="22">
        <v>390.7</v>
      </c>
      <c r="Q11" s="22">
        <v>197.58</v>
      </c>
      <c r="R11" s="22">
        <v>389.6</v>
      </c>
      <c r="S11" s="22">
        <v>390.89</v>
      </c>
      <c r="T11" s="22">
        <v>196.41</v>
      </c>
      <c r="U11" s="22">
        <v>389.53</v>
      </c>
      <c r="V11" s="22">
        <v>390.83</v>
      </c>
      <c r="W11" s="22">
        <v>195.01</v>
      </c>
      <c r="X11" s="22">
        <v>389.41</v>
      </c>
      <c r="Y11" s="22">
        <v>390.77</v>
      </c>
      <c r="Z11" s="22">
        <v>199.1</v>
      </c>
      <c r="AA11" s="22">
        <v>389.43</v>
      </c>
      <c r="AB11" s="22">
        <v>390.7</v>
      </c>
      <c r="AC11" s="22">
        <v>201.96</v>
      </c>
      <c r="AD11" s="22">
        <v>389.32</v>
      </c>
      <c r="AE11" s="22">
        <v>390.84</v>
      </c>
      <c r="AF11" s="22">
        <v>201.7</v>
      </c>
      <c r="AG11" s="22">
        <v>389.12</v>
      </c>
      <c r="AH11" s="22">
        <v>390.72</v>
      </c>
      <c r="AI11" s="22">
        <v>200.11</v>
      </c>
      <c r="AJ11" s="22">
        <v>389.3</v>
      </c>
      <c r="AK11" s="22">
        <v>391.02</v>
      </c>
    </row>
    <row r="12" spans="1:37" x14ac:dyDescent="0.35">
      <c r="A12" s="3" t="s">
        <v>10</v>
      </c>
      <c r="B12" s="22">
        <v>285.10000000000002</v>
      </c>
      <c r="C12" s="22">
        <v>389.26</v>
      </c>
      <c r="D12" s="22">
        <v>390.57</v>
      </c>
      <c r="E12" s="22">
        <v>204.97</v>
      </c>
      <c r="F12" s="22">
        <v>389.39</v>
      </c>
      <c r="G12" s="22">
        <v>390.5</v>
      </c>
      <c r="H12" s="22">
        <v>204.56</v>
      </c>
      <c r="I12" s="22">
        <v>389.7</v>
      </c>
      <c r="J12" s="22">
        <v>390.67</v>
      </c>
      <c r="K12" s="22">
        <v>198.13</v>
      </c>
      <c r="L12" s="22">
        <v>389.66</v>
      </c>
      <c r="M12" s="22">
        <v>390.97</v>
      </c>
      <c r="N12" s="22">
        <v>201.95</v>
      </c>
      <c r="O12" s="22">
        <v>389.43</v>
      </c>
      <c r="P12" s="22">
        <v>390.76</v>
      </c>
      <c r="Q12" s="22">
        <v>198.76</v>
      </c>
      <c r="R12" s="22">
        <v>389.88</v>
      </c>
      <c r="S12" s="22">
        <v>391.15</v>
      </c>
      <c r="T12" s="22">
        <v>196.39</v>
      </c>
      <c r="U12" s="22">
        <v>389.56</v>
      </c>
      <c r="V12" s="22">
        <v>390.84</v>
      </c>
      <c r="W12" s="22">
        <v>196.55</v>
      </c>
      <c r="X12" s="22">
        <v>389.58</v>
      </c>
      <c r="Y12" s="22">
        <v>390.91</v>
      </c>
      <c r="Z12" s="22">
        <v>333.33</v>
      </c>
      <c r="AA12" s="22">
        <v>389.39</v>
      </c>
      <c r="AB12" s="22">
        <v>390.64</v>
      </c>
      <c r="AC12" s="22">
        <v>202.35</v>
      </c>
      <c r="AD12" s="22">
        <v>389.31</v>
      </c>
      <c r="AE12" s="22">
        <v>392</v>
      </c>
      <c r="AF12" s="22">
        <v>202.1</v>
      </c>
      <c r="AG12" s="22">
        <v>389.21</v>
      </c>
      <c r="AH12" s="22">
        <v>391</v>
      </c>
      <c r="AI12" s="22">
        <v>200.84</v>
      </c>
      <c r="AJ12" s="22">
        <v>389.29</v>
      </c>
      <c r="AK12" s="22">
        <v>390.97</v>
      </c>
    </row>
    <row r="13" spans="1:37" x14ac:dyDescent="0.35">
      <c r="A13" s="3" t="s">
        <v>11</v>
      </c>
      <c r="B13" s="22">
        <v>303.05</v>
      </c>
      <c r="C13" s="22">
        <v>387.34</v>
      </c>
      <c r="D13" s="22">
        <v>391.02</v>
      </c>
      <c r="E13" s="22">
        <v>205.05</v>
      </c>
      <c r="F13" s="22">
        <v>390.66</v>
      </c>
      <c r="G13" s="22">
        <v>390.67</v>
      </c>
      <c r="H13" s="22">
        <v>206.35</v>
      </c>
      <c r="I13" s="22">
        <v>390.29</v>
      </c>
      <c r="J13" s="22">
        <v>390.74</v>
      </c>
      <c r="K13" s="22">
        <v>200.73</v>
      </c>
      <c r="L13" s="22">
        <v>390.36</v>
      </c>
      <c r="M13" s="22">
        <v>391.59</v>
      </c>
      <c r="N13" s="22">
        <v>203.27</v>
      </c>
      <c r="O13" s="22">
        <v>389.45</v>
      </c>
      <c r="P13" s="22">
        <v>390.77</v>
      </c>
      <c r="Q13" s="22">
        <v>199.71</v>
      </c>
      <c r="R13" s="22">
        <v>389.91</v>
      </c>
      <c r="S13" s="22">
        <v>391.17</v>
      </c>
      <c r="T13" s="22">
        <v>198.52</v>
      </c>
      <c r="U13" s="22">
        <v>389.9</v>
      </c>
      <c r="V13" s="22">
        <v>391.12</v>
      </c>
      <c r="W13" s="22">
        <v>200.28</v>
      </c>
      <c r="X13" s="22">
        <v>389.51</v>
      </c>
      <c r="Y13" s="22">
        <v>390.85</v>
      </c>
      <c r="Z13" s="22">
        <v>198.12</v>
      </c>
      <c r="AA13" s="22">
        <v>389.34</v>
      </c>
      <c r="AB13" s="22">
        <v>390.64</v>
      </c>
      <c r="AC13" s="22">
        <v>203.44</v>
      </c>
      <c r="AD13" s="22">
        <v>389.68</v>
      </c>
      <c r="AE13" s="22">
        <v>392</v>
      </c>
      <c r="AF13" s="22">
        <v>203.28</v>
      </c>
      <c r="AG13" s="22">
        <v>389.64</v>
      </c>
      <c r="AH13" s="22">
        <v>391.57</v>
      </c>
      <c r="AI13" s="22">
        <v>202.69</v>
      </c>
      <c r="AJ13" s="22">
        <v>389.41</v>
      </c>
      <c r="AK13" s="22">
        <v>391.18</v>
      </c>
    </row>
    <row r="14" spans="1:37" x14ac:dyDescent="0.35">
      <c r="A14" s="3" t="s">
        <v>12</v>
      </c>
      <c r="B14" s="22">
        <v>210.34</v>
      </c>
      <c r="C14" s="22">
        <v>389.48</v>
      </c>
      <c r="D14" s="22">
        <v>390.74</v>
      </c>
      <c r="E14" s="22">
        <v>207</v>
      </c>
      <c r="F14" s="22">
        <v>390.01</v>
      </c>
      <c r="G14" s="22">
        <v>390.82</v>
      </c>
      <c r="H14" s="22">
        <v>205.94</v>
      </c>
      <c r="I14" s="22">
        <v>389.93</v>
      </c>
      <c r="J14" s="22">
        <v>390.75</v>
      </c>
      <c r="K14" s="22">
        <v>201.87</v>
      </c>
      <c r="L14" s="22">
        <v>389.35</v>
      </c>
      <c r="M14" s="22">
        <v>390.71</v>
      </c>
      <c r="N14" s="22">
        <v>203.26</v>
      </c>
      <c r="O14" s="22">
        <v>389.54</v>
      </c>
      <c r="P14" s="22">
        <v>390.82</v>
      </c>
      <c r="Q14" s="22">
        <v>199.05</v>
      </c>
      <c r="R14" s="22">
        <v>389.56</v>
      </c>
      <c r="S14" s="22">
        <v>390.83</v>
      </c>
      <c r="T14" s="22">
        <v>195.54</v>
      </c>
      <c r="U14" s="22">
        <v>389.72</v>
      </c>
      <c r="V14" s="22">
        <v>390.99</v>
      </c>
      <c r="W14" s="22">
        <v>195.54</v>
      </c>
      <c r="X14" s="22">
        <v>389.72</v>
      </c>
      <c r="Y14" s="22">
        <v>390.99</v>
      </c>
      <c r="Z14" s="22">
        <v>195.74</v>
      </c>
      <c r="AA14" s="22">
        <v>389.44</v>
      </c>
      <c r="AB14" s="22">
        <v>390.65</v>
      </c>
      <c r="AC14" s="22">
        <v>202.45</v>
      </c>
      <c r="AD14" s="22">
        <v>389.28</v>
      </c>
      <c r="AE14" s="22">
        <v>391.05</v>
      </c>
      <c r="AF14" s="22">
        <v>202.06</v>
      </c>
      <c r="AG14" s="22">
        <v>389.92</v>
      </c>
      <c r="AH14" s="22">
        <v>391.64</v>
      </c>
      <c r="AI14" s="22">
        <v>201.74</v>
      </c>
      <c r="AJ14" s="22">
        <v>389.72</v>
      </c>
      <c r="AK14" s="22">
        <v>392</v>
      </c>
    </row>
    <row r="15" spans="1:37" x14ac:dyDescent="0.35">
      <c r="A15" s="3" t="s">
        <v>13</v>
      </c>
      <c r="B15" s="22">
        <v>323.22000000000003</v>
      </c>
      <c r="C15" s="22">
        <v>389.9</v>
      </c>
      <c r="D15" s="22">
        <v>391.07</v>
      </c>
      <c r="E15" s="22">
        <v>208.22</v>
      </c>
      <c r="F15" s="22">
        <v>389.99</v>
      </c>
      <c r="G15" s="22">
        <v>390.78</v>
      </c>
      <c r="H15" s="22">
        <v>206.51</v>
      </c>
      <c r="I15" s="22">
        <v>389.95</v>
      </c>
      <c r="J15" s="22">
        <v>390.75</v>
      </c>
      <c r="K15" s="22">
        <v>200.81</v>
      </c>
      <c r="L15" s="22">
        <v>389.29</v>
      </c>
      <c r="M15" s="22">
        <v>390.66</v>
      </c>
      <c r="N15" s="22">
        <v>206.83</v>
      </c>
      <c r="O15" s="22">
        <v>389.73</v>
      </c>
      <c r="P15" s="22">
        <v>390.95</v>
      </c>
      <c r="Q15" s="22">
        <v>199.65</v>
      </c>
      <c r="R15" s="22">
        <v>389.46</v>
      </c>
      <c r="S15" s="22">
        <v>390.73</v>
      </c>
      <c r="T15" s="22">
        <v>196.75</v>
      </c>
      <c r="U15" s="22">
        <v>389.77</v>
      </c>
      <c r="V15" s="22">
        <v>390.98</v>
      </c>
      <c r="W15" s="22">
        <v>196.75</v>
      </c>
      <c r="X15" s="22">
        <v>389.77</v>
      </c>
      <c r="Y15" s="22">
        <v>390.98</v>
      </c>
      <c r="Z15" s="22">
        <v>197.69</v>
      </c>
      <c r="AA15" s="22">
        <v>389.47</v>
      </c>
      <c r="AB15" s="22">
        <v>390.6</v>
      </c>
      <c r="AC15" s="22">
        <v>202.65</v>
      </c>
      <c r="AD15" s="22">
        <v>389.46</v>
      </c>
      <c r="AE15" s="22">
        <v>391.09</v>
      </c>
      <c r="AF15" s="22">
        <v>202.85</v>
      </c>
      <c r="AG15" s="22">
        <v>389.95</v>
      </c>
      <c r="AH15" s="22">
        <v>392</v>
      </c>
      <c r="AI15" s="22">
        <v>201.08</v>
      </c>
      <c r="AJ15" s="22">
        <v>389.81</v>
      </c>
      <c r="AK15" s="22">
        <v>391.8</v>
      </c>
    </row>
    <row r="16" spans="1:37" x14ac:dyDescent="0.35">
      <c r="A16" s="3" t="s">
        <v>14</v>
      </c>
      <c r="B16" s="22">
        <v>225.07</v>
      </c>
      <c r="C16" s="22">
        <v>389.46</v>
      </c>
      <c r="D16" s="22">
        <v>390.65</v>
      </c>
      <c r="E16" s="22">
        <v>209.04</v>
      </c>
      <c r="F16" s="22">
        <v>389.74</v>
      </c>
      <c r="G16" s="22">
        <v>390.69</v>
      </c>
      <c r="H16" s="22">
        <v>205.29</v>
      </c>
      <c r="I16" s="22">
        <v>390.18</v>
      </c>
      <c r="J16" s="22">
        <v>390.85</v>
      </c>
      <c r="K16" s="22">
        <v>293.64999999999998</v>
      </c>
      <c r="L16" s="22">
        <v>389.71</v>
      </c>
      <c r="M16" s="22">
        <v>390.97</v>
      </c>
      <c r="N16" s="22">
        <v>204.83</v>
      </c>
      <c r="O16" s="22">
        <v>389.7</v>
      </c>
      <c r="P16" s="22">
        <v>390.93</v>
      </c>
      <c r="Q16" s="22">
        <v>193.9</v>
      </c>
      <c r="R16" s="22">
        <v>389.43</v>
      </c>
      <c r="S16" s="22">
        <v>390.65</v>
      </c>
      <c r="T16" s="22">
        <v>195.78</v>
      </c>
      <c r="U16" s="22">
        <v>389.5</v>
      </c>
      <c r="V16" s="22">
        <v>390.73</v>
      </c>
      <c r="W16" s="22">
        <v>195.78</v>
      </c>
      <c r="X16" s="22">
        <v>389.5</v>
      </c>
      <c r="Y16" s="22">
        <v>390.73</v>
      </c>
      <c r="Z16" s="22">
        <v>195.34</v>
      </c>
      <c r="AA16" s="22">
        <v>389.48</v>
      </c>
      <c r="AB16" s="22">
        <v>390.61</v>
      </c>
      <c r="AC16" s="22">
        <v>205.01</v>
      </c>
      <c r="AD16" s="22">
        <v>389.41</v>
      </c>
      <c r="AE16" s="22">
        <v>391.1</v>
      </c>
      <c r="AF16" s="22">
        <v>201.89</v>
      </c>
      <c r="AG16" s="22">
        <v>389.83</v>
      </c>
      <c r="AH16" s="22">
        <v>391.22</v>
      </c>
      <c r="AI16" s="22">
        <v>200.81</v>
      </c>
      <c r="AJ16" s="22">
        <v>389.55</v>
      </c>
      <c r="AK16" s="22">
        <v>391.91</v>
      </c>
    </row>
    <row r="17" spans="1:37" x14ac:dyDescent="0.35">
      <c r="A17" s="3" t="s">
        <v>15</v>
      </c>
      <c r="B17" s="22">
        <v>209.85</v>
      </c>
      <c r="C17" s="22">
        <v>389.34</v>
      </c>
      <c r="D17" s="22">
        <v>390.56</v>
      </c>
      <c r="E17" s="22">
        <v>207</v>
      </c>
      <c r="F17" s="22">
        <v>389.9</v>
      </c>
      <c r="G17" s="22">
        <v>390.6</v>
      </c>
      <c r="H17" s="22">
        <v>206.51</v>
      </c>
      <c r="I17" s="22">
        <v>390.04</v>
      </c>
      <c r="J17" s="22">
        <v>390.81</v>
      </c>
      <c r="K17" s="22">
        <v>205.51</v>
      </c>
      <c r="L17" s="22">
        <v>389.81</v>
      </c>
      <c r="M17" s="22">
        <v>391.05</v>
      </c>
      <c r="N17" s="22">
        <v>204.73</v>
      </c>
      <c r="O17" s="22">
        <v>389.62</v>
      </c>
      <c r="P17" s="22">
        <v>390.87</v>
      </c>
      <c r="Q17" s="22">
        <v>195.84</v>
      </c>
      <c r="R17" s="22">
        <v>389.46</v>
      </c>
      <c r="S17" s="22">
        <v>390.63</v>
      </c>
      <c r="T17" s="22">
        <v>194.43</v>
      </c>
      <c r="U17" s="22">
        <v>389.47</v>
      </c>
      <c r="V17" s="22">
        <v>390.71</v>
      </c>
      <c r="W17" s="22">
        <v>194.43</v>
      </c>
      <c r="X17" s="22">
        <v>389.47</v>
      </c>
      <c r="Y17" s="22">
        <v>390.71</v>
      </c>
      <c r="Z17" s="22">
        <v>195.4</v>
      </c>
      <c r="AA17" s="22">
        <v>389.5</v>
      </c>
      <c r="AB17" s="22">
        <v>390.61</v>
      </c>
      <c r="AC17" s="22">
        <v>204.89</v>
      </c>
      <c r="AD17" s="22">
        <v>389.39</v>
      </c>
      <c r="AE17" s="22">
        <v>391.11</v>
      </c>
      <c r="AF17" s="22">
        <v>201.94</v>
      </c>
      <c r="AG17" s="22">
        <v>389.87</v>
      </c>
      <c r="AH17" s="22">
        <v>391.28</v>
      </c>
      <c r="AI17" s="22">
        <v>199.6</v>
      </c>
      <c r="AJ17" s="22">
        <v>389.34</v>
      </c>
      <c r="AK17" s="22">
        <v>390.78</v>
      </c>
    </row>
    <row r="18" spans="1:37" x14ac:dyDescent="0.35">
      <c r="A18" s="3" t="s">
        <v>16</v>
      </c>
      <c r="B18" s="22">
        <v>207.24</v>
      </c>
      <c r="C18" s="22">
        <v>389.24</v>
      </c>
      <c r="D18" s="22">
        <v>390.51</v>
      </c>
      <c r="E18" s="22">
        <v>207</v>
      </c>
      <c r="F18" s="22">
        <v>389.46</v>
      </c>
      <c r="G18" s="22">
        <v>390.55</v>
      </c>
      <c r="H18" s="22">
        <v>204.31</v>
      </c>
      <c r="I18" s="22">
        <v>389.86</v>
      </c>
      <c r="J18" s="22">
        <v>390.85</v>
      </c>
      <c r="K18" s="22">
        <v>204.55</v>
      </c>
      <c r="L18" s="22">
        <v>389.82</v>
      </c>
      <c r="M18" s="22">
        <v>391</v>
      </c>
      <c r="N18" s="22">
        <v>203.33</v>
      </c>
      <c r="O18" s="22">
        <v>389.72</v>
      </c>
      <c r="P18" s="22">
        <v>390.94</v>
      </c>
      <c r="Q18" s="22">
        <v>195.2</v>
      </c>
      <c r="R18" s="22">
        <v>389.45</v>
      </c>
      <c r="S18" s="22">
        <v>390.72</v>
      </c>
      <c r="T18" s="22">
        <v>194.46</v>
      </c>
      <c r="U18" s="22">
        <v>389.48</v>
      </c>
      <c r="V18" s="22">
        <v>390.7</v>
      </c>
      <c r="W18" s="22">
        <v>194.46</v>
      </c>
      <c r="X18" s="22">
        <v>389.48</v>
      </c>
      <c r="Y18" s="22">
        <v>390.7</v>
      </c>
      <c r="Z18" s="22">
        <v>199.96</v>
      </c>
      <c r="AA18" s="22">
        <v>389.44</v>
      </c>
      <c r="AB18" s="22">
        <v>390.59</v>
      </c>
      <c r="AC18" s="22">
        <v>202.34</v>
      </c>
      <c r="AD18" s="22">
        <v>389.3</v>
      </c>
      <c r="AE18" s="22">
        <v>390.74</v>
      </c>
      <c r="AF18" s="22">
        <v>201.94</v>
      </c>
      <c r="AG18" s="22">
        <v>389.59</v>
      </c>
      <c r="AH18" s="22">
        <v>391.26</v>
      </c>
      <c r="AI18" s="22">
        <v>199.45</v>
      </c>
      <c r="AJ18" s="22">
        <v>389.27</v>
      </c>
      <c r="AK18" s="22">
        <v>390.65</v>
      </c>
    </row>
    <row r="19" spans="1:37" ht="15" thickBot="1" x14ac:dyDescent="0.4">
      <c r="A19" s="28" t="s">
        <v>17</v>
      </c>
      <c r="B19" s="22">
        <v>207.16</v>
      </c>
      <c r="C19" s="22">
        <v>389.23</v>
      </c>
      <c r="D19" s="22">
        <v>390.48</v>
      </c>
      <c r="E19" s="23">
        <v>207.24</v>
      </c>
      <c r="F19" s="23">
        <v>389.7</v>
      </c>
      <c r="G19" s="23">
        <v>390.54</v>
      </c>
      <c r="H19" s="23">
        <v>206.19</v>
      </c>
      <c r="I19" s="23">
        <v>390.38</v>
      </c>
      <c r="J19" s="23">
        <v>390.94</v>
      </c>
      <c r="K19" s="23">
        <v>204.2</v>
      </c>
      <c r="L19" s="23">
        <v>389.57</v>
      </c>
      <c r="M19" s="23">
        <v>390.84</v>
      </c>
      <c r="N19" s="23">
        <v>202.56</v>
      </c>
      <c r="O19" s="23">
        <v>389.51</v>
      </c>
      <c r="P19" s="23">
        <v>390.78</v>
      </c>
      <c r="Q19" s="23">
        <v>195.27</v>
      </c>
      <c r="R19" s="23">
        <v>389.46</v>
      </c>
      <c r="S19" s="23">
        <v>390.73</v>
      </c>
      <c r="T19" s="23">
        <v>196.06</v>
      </c>
      <c r="U19" s="23">
        <v>389.32</v>
      </c>
      <c r="V19" s="23">
        <v>390.63</v>
      </c>
      <c r="W19" s="23">
        <v>196.06</v>
      </c>
      <c r="X19" s="23">
        <v>389.32</v>
      </c>
      <c r="Y19" s="23">
        <v>390.63</v>
      </c>
      <c r="Z19" s="22">
        <v>194.88</v>
      </c>
      <c r="AA19" s="23">
        <v>389.45</v>
      </c>
      <c r="AB19" s="23">
        <v>390.62</v>
      </c>
      <c r="AC19" s="22">
        <v>202.57</v>
      </c>
      <c r="AD19" s="23">
        <v>389.22</v>
      </c>
      <c r="AE19" s="23">
        <v>390.72</v>
      </c>
      <c r="AF19" s="22">
        <v>200.53</v>
      </c>
      <c r="AG19" s="23">
        <v>389.31</v>
      </c>
      <c r="AH19" s="23">
        <v>391.05</v>
      </c>
      <c r="AI19" s="22">
        <v>199.56</v>
      </c>
      <c r="AJ19" s="23">
        <v>389.25</v>
      </c>
      <c r="AK19" s="23">
        <v>391.22</v>
      </c>
    </row>
    <row r="20" spans="1:37" x14ac:dyDescent="0.35">
      <c r="A20" s="29" t="s">
        <v>25</v>
      </c>
      <c r="B20" s="27">
        <f>MIN(B8:B19)</f>
        <v>207.16</v>
      </c>
      <c r="C20" s="27">
        <f t="shared" ref="C20:AK20" si="0">MIN(C8:C19)</f>
        <v>387.34</v>
      </c>
      <c r="D20" s="27">
        <f t="shared" si="0"/>
        <v>390.48</v>
      </c>
      <c r="E20" s="27">
        <f t="shared" si="0"/>
        <v>203.34</v>
      </c>
      <c r="F20" s="27">
        <f t="shared" si="0"/>
        <v>389.39</v>
      </c>
      <c r="G20" s="27">
        <f t="shared" si="0"/>
        <v>390.5</v>
      </c>
      <c r="H20" s="27">
        <f t="shared" si="0"/>
        <v>203.5</v>
      </c>
      <c r="I20" s="27">
        <f t="shared" si="0"/>
        <v>389.69</v>
      </c>
      <c r="J20" s="27">
        <f t="shared" si="0"/>
        <v>390.67</v>
      </c>
      <c r="K20" s="27">
        <f t="shared" si="0"/>
        <v>198.13</v>
      </c>
      <c r="L20" s="27">
        <f t="shared" si="0"/>
        <v>389.29</v>
      </c>
      <c r="M20" s="27">
        <f t="shared" si="0"/>
        <v>390.66</v>
      </c>
      <c r="N20" s="27">
        <f t="shared" si="0"/>
        <v>201.17</v>
      </c>
      <c r="O20" s="27">
        <f t="shared" si="0"/>
        <v>389.33</v>
      </c>
      <c r="P20" s="27">
        <f t="shared" si="0"/>
        <v>390.68</v>
      </c>
      <c r="Q20" s="27">
        <f t="shared" si="0"/>
        <v>193.9</v>
      </c>
      <c r="R20" s="27">
        <f t="shared" si="0"/>
        <v>389.43</v>
      </c>
      <c r="S20" s="27">
        <f t="shared" si="0"/>
        <v>390.63</v>
      </c>
      <c r="T20" s="27">
        <f t="shared" si="0"/>
        <v>194.43</v>
      </c>
      <c r="U20" s="27">
        <f t="shared" si="0"/>
        <v>389.32</v>
      </c>
      <c r="V20" s="27">
        <f t="shared" si="0"/>
        <v>390.63</v>
      </c>
      <c r="W20" s="27">
        <f t="shared" si="0"/>
        <v>194.43</v>
      </c>
      <c r="X20" s="27">
        <f t="shared" si="0"/>
        <v>389.32</v>
      </c>
      <c r="Y20" s="27">
        <f t="shared" si="0"/>
        <v>390.61</v>
      </c>
      <c r="Z20" s="27">
        <f t="shared" si="0"/>
        <v>194.88</v>
      </c>
      <c r="AA20" s="27">
        <f t="shared" si="0"/>
        <v>389.34</v>
      </c>
      <c r="AB20" s="27">
        <f t="shared" si="0"/>
        <v>390.59</v>
      </c>
      <c r="AC20" s="27">
        <f t="shared" si="0"/>
        <v>201.96</v>
      </c>
      <c r="AD20" s="27">
        <f t="shared" si="0"/>
        <v>389.22</v>
      </c>
      <c r="AE20" s="27">
        <f t="shared" si="0"/>
        <v>390.72</v>
      </c>
      <c r="AF20" s="27">
        <f t="shared" si="0"/>
        <v>200.53</v>
      </c>
      <c r="AG20" s="27">
        <f t="shared" si="0"/>
        <v>389.12</v>
      </c>
      <c r="AH20" s="27">
        <f t="shared" si="0"/>
        <v>390.72</v>
      </c>
      <c r="AI20" s="27">
        <f t="shared" si="0"/>
        <v>199.45</v>
      </c>
      <c r="AJ20" s="27">
        <f t="shared" si="0"/>
        <v>389.2</v>
      </c>
      <c r="AK20" s="27">
        <f t="shared" si="0"/>
        <v>390.65</v>
      </c>
    </row>
    <row r="21" spans="1:37" x14ac:dyDescent="0.35">
      <c r="A21" s="30" t="s">
        <v>26</v>
      </c>
      <c r="B21" s="22">
        <f>MAX(B8:B19)</f>
        <v>323.22000000000003</v>
      </c>
      <c r="C21" s="22">
        <f t="shared" ref="C21:AK21" si="1">MAX(C8:C19)</f>
        <v>389.9</v>
      </c>
      <c r="D21" s="22">
        <f t="shared" si="1"/>
        <v>391.07</v>
      </c>
      <c r="E21" s="22">
        <f t="shared" si="1"/>
        <v>212.45</v>
      </c>
      <c r="F21" s="22">
        <f t="shared" si="1"/>
        <v>390.66</v>
      </c>
      <c r="G21" s="22">
        <f t="shared" si="1"/>
        <v>390.82</v>
      </c>
      <c r="H21" s="22">
        <f t="shared" si="1"/>
        <v>206.51</v>
      </c>
      <c r="I21" s="22">
        <f t="shared" si="1"/>
        <v>390.38</v>
      </c>
      <c r="J21" s="22">
        <f t="shared" si="1"/>
        <v>390.94</v>
      </c>
      <c r="K21" s="22">
        <f t="shared" si="1"/>
        <v>293.64999999999998</v>
      </c>
      <c r="L21" s="22">
        <f t="shared" si="1"/>
        <v>390.36</v>
      </c>
      <c r="M21" s="22">
        <f t="shared" si="1"/>
        <v>391.59</v>
      </c>
      <c r="N21" s="22">
        <f t="shared" si="1"/>
        <v>206.83</v>
      </c>
      <c r="O21" s="22">
        <f t="shared" si="1"/>
        <v>389.73</v>
      </c>
      <c r="P21" s="22">
        <f t="shared" si="1"/>
        <v>390.95</v>
      </c>
      <c r="Q21" s="22">
        <f t="shared" si="1"/>
        <v>200.22</v>
      </c>
      <c r="R21" s="22">
        <f t="shared" si="1"/>
        <v>389.91</v>
      </c>
      <c r="S21" s="22">
        <f t="shared" si="1"/>
        <v>391.17</v>
      </c>
      <c r="T21" s="22">
        <f t="shared" si="1"/>
        <v>198.52</v>
      </c>
      <c r="U21" s="22">
        <f t="shared" si="1"/>
        <v>389.9</v>
      </c>
      <c r="V21" s="22">
        <f t="shared" si="1"/>
        <v>391.12</v>
      </c>
      <c r="W21" s="22">
        <f t="shared" si="1"/>
        <v>200.28</v>
      </c>
      <c r="X21" s="22">
        <f t="shared" si="1"/>
        <v>389.89</v>
      </c>
      <c r="Y21" s="22">
        <f t="shared" si="1"/>
        <v>391.11</v>
      </c>
      <c r="Z21" s="22">
        <f t="shared" si="1"/>
        <v>333.33</v>
      </c>
      <c r="AA21" s="22">
        <f t="shared" si="1"/>
        <v>389.81</v>
      </c>
      <c r="AB21" s="22">
        <f t="shared" si="1"/>
        <v>391.04</v>
      </c>
      <c r="AC21" s="22">
        <f t="shared" si="1"/>
        <v>205.1</v>
      </c>
      <c r="AD21" s="22">
        <f t="shared" si="1"/>
        <v>389.71</v>
      </c>
      <c r="AE21" s="22">
        <f t="shared" si="1"/>
        <v>392</v>
      </c>
      <c r="AF21" s="22">
        <f t="shared" si="1"/>
        <v>204.91</v>
      </c>
      <c r="AG21" s="22">
        <f t="shared" si="1"/>
        <v>389.95</v>
      </c>
      <c r="AH21" s="22">
        <f t="shared" si="1"/>
        <v>392</v>
      </c>
      <c r="AI21" s="22">
        <f t="shared" si="1"/>
        <v>204.18</v>
      </c>
      <c r="AJ21" s="22">
        <f t="shared" si="1"/>
        <v>389.81</v>
      </c>
      <c r="AK21" s="22">
        <f t="shared" si="1"/>
        <v>392</v>
      </c>
    </row>
    <row r="22" spans="1:37" x14ac:dyDescent="0.35">
      <c r="A22" s="6" t="s">
        <v>3</v>
      </c>
      <c r="B22" s="22">
        <f>AVERAGE(B8:B19)</f>
        <v>234.38583333333335</v>
      </c>
      <c r="C22" s="22">
        <f t="shared" ref="C22:AK22" si="2">AVERAGE(C8:C19)</f>
        <v>389.18333333333339</v>
      </c>
      <c r="D22" s="22">
        <f t="shared" si="2"/>
        <v>390.65249999999997</v>
      </c>
      <c r="E22" s="22">
        <f t="shared" si="2"/>
        <v>206.6958333333333</v>
      </c>
      <c r="F22" s="22">
        <f t="shared" si="2"/>
        <v>389.90749999999986</v>
      </c>
      <c r="G22" s="22">
        <f t="shared" si="2"/>
        <v>390.63083333333333</v>
      </c>
      <c r="H22" s="22">
        <f t="shared" si="2"/>
        <v>205.08666666666667</v>
      </c>
      <c r="I22" s="22">
        <f t="shared" si="2"/>
        <v>389.96</v>
      </c>
      <c r="J22" s="22">
        <f t="shared" si="2"/>
        <v>390.7716666666667</v>
      </c>
      <c r="K22" s="22">
        <f t="shared" si="2"/>
        <v>209.77833333333334</v>
      </c>
      <c r="L22" s="22">
        <f t="shared" si="2"/>
        <v>389.68416666666661</v>
      </c>
      <c r="M22" s="22">
        <f t="shared" si="2"/>
        <v>390.97666666666669</v>
      </c>
      <c r="N22" s="22">
        <f t="shared" si="2"/>
        <v>203.20749999999998</v>
      </c>
      <c r="O22" s="22">
        <f t="shared" si="2"/>
        <v>389.52666666666664</v>
      </c>
      <c r="P22" s="22">
        <f t="shared" si="2"/>
        <v>390.81583333333327</v>
      </c>
      <c r="Q22" s="22">
        <f t="shared" si="2"/>
        <v>197.32666666666668</v>
      </c>
      <c r="R22" s="22">
        <f t="shared" si="2"/>
        <v>389.57249999999999</v>
      </c>
      <c r="S22" s="22">
        <f t="shared" si="2"/>
        <v>390.83500000000004</v>
      </c>
      <c r="T22" s="22">
        <f t="shared" si="2"/>
        <v>196.01333333333332</v>
      </c>
      <c r="U22" s="22">
        <f t="shared" si="2"/>
        <v>389.58749999999992</v>
      </c>
      <c r="V22" s="22">
        <f t="shared" si="2"/>
        <v>390.84916666666663</v>
      </c>
      <c r="W22" s="22">
        <f t="shared" si="2"/>
        <v>195.87083333333331</v>
      </c>
      <c r="X22" s="22">
        <f t="shared" si="2"/>
        <v>389.56166666666667</v>
      </c>
      <c r="Y22" s="22">
        <f t="shared" si="2"/>
        <v>390.82666666666665</v>
      </c>
      <c r="Z22" s="22">
        <f t="shared" si="2"/>
        <v>216.13916666666668</v>
      </c>
      <c r="AA22" s="22">
        <f t="shared" si="2"/>
        <v>389.4975</v>
      </c>
      <c r="AB22" s="22">
        <f t="shared" si="2"/>
        <v>390.69916666666671</v>
      </c>
      <c r="AC22" s="22">
        <f t="shared" si="2"/>
        <v>203.32833333333338</v>
      </c>
      <c r="AD22" s="22">
        <f t="shared" si="2"/>
        <v>389.43499999999995</v>
      </c>
      <c r="AE22" s="22">
        <f t="shared" si="2"/>
        <v>391.20750000000004</v>
      </c>
      <c r="AF22" s="22">
        <f t="shared" si="2"/>
        <v>202.44333333333336</v>
      </c>
      <c r="AG22" s="22">
        <f t="shared" si="2"/>
        <v>389.51749999999998</v>
      </c>
      <c r="AH22" s="22">
        <f t="shared" si="2"/>
        <v>391.23916666666668</v>
      </c>
      <c r="AI22" s="22">
        <f t="shared" si="2"/>
        <v>201.00749999999996</v>
      </c>
      <c r="AJ22" s="22">
        <f t="shared" si="2"/>
        <v>389.40083333333337</v>
      </c>
      <c r="AK22" s="22">
        <f t="shared" si="2"/>
        <v>391.2208333333333</v>
      </c>
    </row>
    <row r="24" spans="1:37" x14ac:dyDescent="0.35">
      <c r="A24" s="48" t="s">
        <v>72</v>
      </c>
      <c r="B24" s="35">
        <v>2010</v>
      </c>
      <c r="C24" s="35">
        <v>2010</v>
      </c>
      <c r="D24" s="35">
        <v>2010</v>
      </c>
      <c r="E24" s="35">
        <v>2011</v>
      </c>
      <c r="F24" s="35">
        <v>2011</v>
      </c>
      <c r="G24" s="35">
        <v>2011</v>
      </c>
      <c r="H24" s="35">
        <v>2012</v>
      </c>
      <c r="I24" s="35">
        <v>2012</v>
      </c>
      <c r="J24" s="35">
        <v>2012</v>
      </c>
      <c r="K24" s="35">
        <v>2013</v>
      </c>
      <c r="L24" s="35">
        <v>2013</v>
      </c>
      <c r="M24" s="35">
        <v>2013</v>
      </c>
      <c r="N24" s="35">
        <v>2014</v>
      </c>
      <c r="O24" s="35">
        <v>2014</v>
      </c>
      <c r="P24" s="35">
        <v>2014</v>
      </c>
      <c r="Q24" s="35">
        <v>2015</v>
      </c>
      <c r="R24" s="35">
        <v>2015</v>
      </c>
      <c r="S24" s="35">
        <v>2015</v>
      </c>
      <c r="T24" s="35">
        <v>2016</v>
      </c>
      <c r="U24" s="35">
        <v>2016</v>
      </c>
      <c r="V24" s="35">
        <v>2016</v>
      </c>
      <c r="W24" s="35">
        <v>2017</v>
      </c>
      <c r="X24" s="35">
        <v>2017</v>
      </c>
      <c r="Y24" s="35">
        <v>2017</v>
      </c>
      <c r="Z24" s="35">
        <v>2018</v>
      </c>
      <c r="AA24" s="35">
        <v>2018</v>
      </c>
      <c r="AB24" s="35">
        <v>2018</v>
      </c>
      <c r="AC24" s="35">
        <v>2019</v>
      </c>
      <c r="AD24" s="35">
        <v>2019</v>
      </c>
      <c r="AE24" s="35">
        <v>2019</v>
      </c>
      <c r="AF24" s="35">
        <v>2020</v>
      </c>
      <c r="AG24" s="35">
        <v>2020</v>
      </c>
      <c r="AH24" s="35">
        <v>2020</v>
      </c>
      <c r="AI24" s="35">
        <v>2021</v>
      </c>
      <c r="AJ24" s="35">
        <v>2021</v>
      </c>
      <c r="AK24" s="35">
        <v>2021</v>
      </c>
    </row>
    <row r="25" spans="1:37" x14ac:dyDescent="0.35">
      <c r="A25" s="21"/>
      <c r="B25" s="9" t="s">
        <v>28</v>
      </c>
      <c r="C25" s="9" t="s">
        <v>29</v>
      </c>
      <c r="D25" s="9" t="s">
        <v>30</v>
      </c>
      <c r="E25" s="9" t="s">
        <v>28</v>
      </c>
      <c r="F25" s="9" t="s">
        <v>29</v>
      </c>
      <c r="G25" s="9" t="s">
        <v>30</v>
      </c>
      <c r="H25" s="9" t="s">
        <v>28</v>
      </c>
      <c r="I25" s="9" t="s">
        <v>29</v>
      </c>
      <c r="J25" s="9" t="s">
        <v>30</v>
      </c>
      <c r="K25" s="9" t="s">
        <v>28</v>
      </c>
      <c r="L25" s="9" t="s">
        <v>29</v>
      </c>
      <c r="M25" s="9" t="s">
        <v>30</v>
      </c>
      <c r="N25" s="9" t="s">
        <v>28</v>
      </c>
      <c r="O25" s="9" t="s">
        <v>29</v>
      </c>
      <c r="P25" s="9" t="s">
        <v>30</v>
      </c>
      <c r="Q25" s="9" t="s">
        <v>28</v>
      </c>
      <c r="R25" s="9" t="s">
        <v>29</v>
      </c>
      <c r="S25" s="9" t="s">
        <v>30</v>
      </c>
      <c r="T25" s="9" t="s">
        <v>28</v>
      </c>
      <c r="U25" s="9" t="s">
        <v>29</v>
      </c>
      <c r="V25" s="9" t="s">
        <v>30</v>
      </c>
      <c r="W25" s="9" t="s">
        <v>28</v>
      </c>
      <c r="X25" s="9" t="s">
        <v>29</v>
      </c>
      <c r="Y25" s="9" t="s">
        <v>30</v>
      </c>
      <c r="Z25" s="9" t="s">
        <v>28</v>
      </c>
      <c r="AA25" s="9" t="s">
        <v>29</v>
      </c>
      <c r="AB25" s="9" t="s">
        <v>30</v>
      </c>
      <c r="AC25" s="9" t="s">
        <v>28</v>
      </c>
      <c r="AD25" s="9" t="s">
        <v>29</v>
      </c>
      <c r="AE25" s="9" t="s">
        <v>30</v>
      </c>
      <c r="AF25" s="9" t="s">
        <v>28</v>
      </c>
      <c r="AG25" s="9" t="s">
        <v>29</v>
      </c>
      <c r="AH25" s="9" t="s">
        <v>30</v>
      </c>
      <c r="AI25" s="9" t="s">
        <v>28</v>
      </c>
      <c r="AJ25" s="9" t="s">
        <v>29</v>
      </c>
      <c r="AK25" s="9" t="s">
        <v>30</v>
      </c>
    </row>
    <row r="26" spans="1:37" ht="15" customHeight="1" thickBot="1" x14ac:dyDescent="0.4">
      <c r="A26" s="25" t="s">
        <v>5</v>
      </c>
      <c r="B26" s="25" t="s">
        <v>31</v>
      </c>
      <c r="C26" s="25" t="s">
        <v>32</v>
      </c>
      <c r="D26" s="25" t="s">
        <v>32</v>
      </c>
      <c r="E26" s="25" t="s">
        <v>31</v>
      </c>
      <c r="F26" s="25" t="s">
        <v>32</v>
      </c>
      <c r="G26" s="25" t="s">
        <v>32</v>
      </c>
      <c r="H26" s="25" t="s">
        <v>31</v>
      </c>
      <c r="I26" s="25" t="s">
        <v>32</v>
      </c>
      <c r="J26" s="25" t="s">
        <v>32</v>
      </c>
      <c r="K26" s="25" t="s">
        <v>31</v>
      </c>
      <c r="L26" s="25" t="s">
        <v>32</v>
      </c>
      <c r="M26" s="25" t="s">
        <v>32</v>
      </c>
      <c r="N26" s="25" t="s">
        <v>31</v>
      </c>
      <c r="O26" s="25" t="s">
        <v>32</v>
      </c>
      <c r="P26" s="25" t="s">
        <v>32</v>
      </c>
      <c r="Q26" s="25" t="s">
        <v>31</v>
      </c>
      <c r="R26" s="25" t="s">
        <v>32</v>
      </c>
      <c r="S26" s="25" t="s">
        <v>32</v>
      </c>
      <c r="T26" s="25" t="s">
        <v>31</v>
      </c>
      <c r="U26" s="25" t="s">
        <v>32</v>
      </c>
      <c r="V26" s="25" t="s">
        <v>32</v>
      </c>
      <c r="W26" s="25" t="s">
        <v>31</v>
      </c>
      <c r="X26" s="25" t="s">
        <v>32</v>
      </c>
      <c r="Y26" s="25" t="s">
        <v>32</v>
      </c>
      <c r="Z26" s="25" t="s">
        <v>31</v>
      </c>
      <c r="AA26" s="25" t="s">
        <v>32</v>
      </c>
      <c r="AB26" s="25" t="s">
        <v>36</v>
      </c>
      <c r="AC26" s="25" t="s">
        <v>31</v>
      </c>
      <c r="AD26" s="25" t="s">
        <v>36</v>
      </c>
      <c r="AE26" s="25" t="s">
        <v>36</v>
      </c>
      <c r="AF26" s="25" t="s">
        <v>31</v>
      </c>
      <c r="AG26" s="25" t="s">
        <v>36</v>
      </c>
      <c r="AH26" s="25" t="s">
        <v>36</v>
      </c>
      <c r="AI26" s="25" t="s">
        <v>31</v>
      </c>
      <c r="AJ26" s="25" t="s">
        <v>36</v>
      </c>
      <c r="AK26" s="25" t="s">
        <v>36</v>
      </c>
    </row>
    <row r="27" spans="1:37" x14ac:dyDescent="0.35">
      <c r="A27" s="31" t="s">
        <v>6</v>
      </c>
      <c r="B27" s="27">
        <v>71.31</v>
      </c>
      <c r="C27" s="27">
        <v>389.73</v>
      </c>
      <c r="D27" s="27">
        <v>390.53</v>
      </c>
      <c r="E27" s="27">
        <v>53.02</v>
      </c>
      <c r="F27" s="27">
        <v>390.97</v>
      </c>
      <c r="G27" s="27">
        <v>390.7</v>
      </c>
      <c r="H27" s="27">
        <v>56.38</v>
      </c>
      <c r="I27" s="27">
        <v>390.41</v>
      </c>
      <c r="J27" s="27">
        <v>390.71</v>
      </c>
      <c r="K27" s="27">
        <v>55.84</v>
      </c>
      <c r="L27" s="27">
        <v>390.19</v>
      </c>
      <c r="M27" s="27">
        <v>390.95</v>
      </c>
      <c r="N27" s="27">
        <v>55.04</v>
      </c>
      <c r="O27" s="27">
        <v>390.18</v>
      </c>
      <c r="P27" s="27">
        <v>390.87</v>
      </c>
      <c r="Q27" s="27">
        <v>53.93</v>
      </c>
      <c r="R27" s="27">
        <v>390.24</v>
      </c>
      <c r="S27" s="27">
        <v>390.85</v>
      </c>
      <c r="T27" s="27">
        <v>53.8</v>
      </c>
      <c r="U27" s="27">
        <v>390.21</v>
      </c>
      <c r="V27" s="27">
        <v>390.88</v>
      </c>
      <c r="W27" s="27">
        <v>53.9</v>
      </c>
      <c r="X27" s="27">
        <v>389.88</v>
      </c>
      <c r="Y27" s="27">
        <v>390.56</v>
      </c>
      <c r="Z27" s="27">
        <v>57.55</v>
      </c>
      <c r="AA27" s="27">
        <v>390.29</v>
      </c>
      <c r="AB27" s="27">
        <v>390.96</v>
      </c>
      <c r="AC27" s="27">
        <v>52.8</v>
      </c>
      <c r="AD27" s="27">
        <v>389.93</v>
      </c>
      <c r="AE27" s="27">
        <v>391.33</v>
      </c>
      <c r="AF27" s="27">
        <v>52.44</v>
      </c>
      <c r="AG27" s="27">
        <v>389.8</v>
      </c>
      <c r="AH27" s="27">
        <v>390.77</v>
      </c>
      <c r="AI27" s="27">
        <v>58.18</v>
      </c>
      <c r="AJ27" s="27">
        <v>389.94</v>
      </c>
      <c r="AK27" s="27">
        <v>391.15</v>
      </c>
    </row>
    <row r="28" spans="1:37" x14ac:dyDescent="0.35">
      <c r="A28" s="3" t="s">
        <v>7</v>
      </c>
      <c r="B28" s="22">
        <v>60.13</v>
      </c>
      <c r="C28" s="22">
        <v>389.52</v>
      </c>
      <c r="D28" s="22">
        <v>390.45</v>
      </c>
      <c r="E28" s="22">
        <v>73.91</v>
      </c>
      <c r="F28" s="22">
        <v>390.42</v>
      </c>
      <c r="G28" s="22">
        <v>390.46</v>
      </c>
      <c r="H28" s="22">
        <v>56.87</v>
      </c>
      <c r="I28" s="22">
        <v>390.16</v>
      </c>
      <c r="J28" s="22">
        <v>390.58</v>
      </c>
      <c r="K28" s="22">
        <v>55.73</v>
      </c>
      <c r="L28" s="22">
        <v>390.13</v>
      </c>
      <c r="M28" s="22">
        <v>390.9</v>
      </c>
      <c r="N28" s="22">
        <v>55.78</v>
      </c>
      <c r="O28" s="22">
        <v>390.05</v>
      </c>
      <c r="P28" s="22">
        <v>390.83</v>
      </c>
      <c r="Q28" s="22">
        <v>54.17</v>
      </c>
      <c r="R28" s="22">
        <v>390.1</v>
      </c>
      <c r="S28" s="22">
        <v>390.77</v>
      </c>
      <c r="T28" s="22">
        <v>53.48</v>
      </c>
      <c r="U28" s="22">
        <v>390.39</v>
      </c>
      <c r="V28" s="22">
        <v>390.95</v>
      </c>
      <c r="W28" s="22">
        <v>53.8</v>
      </c>
      <c r="X28" s="22">
        <v>390.19</v>
      </c>
      <c r="Y28" s="22">
        <v>390.79</v>
      </c>
      <c r="Z28" s="22">
        <v>56.16</v>
      </c>
      <c r="AA28" s="22">
        <v>378.03</v>
      </c>
      <c r="AB28" s="22">
        <v>390.68</v>
      </c>
      <c r="AC28" s="22">
        <v>52.95</v>
      </c>
      <c r="AD28" s="22">
        <v>389.82</v>
      </c>
      <c r="AE28" s="22">
        <v>390.73</v>
      </c>
      <c r="AF28" s="22">
        <v>53.07</v>
      </c>
      <c r="AG28" s="22">
        <v>389.85</v>
      </c>
      <c r="AH28" s="22">
        <v>391.47</v>
      </c>
      <c r="AI28" s="22">
        <v>58.81</v>
      </c>
      <c r="AJ28" s="22">
        <v>390.2</v>
      </c>
      <c r="AK28" s="22">
        <v>391.42</v>
      </c>
    </row>
    <row r="29" spans="1:37" x14ac:dyDescent="0.35">
      <c r="A29" s="3" t="s">
        <v>8</v>
      </c>
      <c r="B29" s="22">
        <v>61.05</v>
      </c>
      <c r="C29" s="22">
        <v>389.64</v>
      </c>
      <c r="D29" s="22">
        <v>390.52</v>
      </c>
      <c r="E29" s="22">
        <v>49.27</v>
      </c>
      <c r="F29" s="22">
        <v>390.32</v>
      </c>
      <c r="G29" s="22">
        <v>390.4</v>
      </c>
      <c r="H29" s="22">
        <v>56.38</v>
      </c>
      <c r="I29" s="22">
        <v>390.55</v>
      </c>
      <c r="J29" s="22">
        <v>390.56</v>
      </c>
      <c r="K29" s="22">
        <v>54.86</v>
      </c>
      <c r="L29" s="22">
        <v>389.79</v>
      </c>
      <c r="M29" s="22">
        <v>390.64</v>
      </c>
      <c r="N29" s="22">
        <v>57.52</v>
      </c>
      <c r="O29" s="22">
        <v>389.95</v>
      </c>
      <c r="P29" s="22">
        <v>390.77</v>
      </c>
      <c r="Q29" s="22">
        <v>54.06</v>
      </c>
      <c r="R29" s="22">
        <v>390.07</v>
      </c>
      <c r="S29" s="22">
        <v>390.72</v>
      </c>
      <c r="T29" s="22">
        <v>53.68</v>
      </c>
      <c r="U29" s="22">
        <v>390.16</v>
      </c>
      <c r="V29" s="22">
        <v>390.82</v>
      </c>
      <c r="W29" s="22">
        <v>53.81</v>
      </c>
      <c r="X29" s="22">
        <v>390.29</v>
      </c>
      <c r="Y29" s="22">
        <v>390.92</v>
      </c>
      <c r="Z29" s="22">
        <v>57.31</v>
      </c>
      <c r="AA29" s="22">
        <v>389.74</v>
      </c>
      <c r="AB29" s="22">
        <v>390.52</v>
      </c>
      <c r="AC29" s="22">
        <v>53.56</v>
      </c>
      <c r="AD29" s="22">
        <v>389.64</v>
      </c>
      <c r="AE29" s="22">
        <v>390.71</v>
      </c>
      <c r="AF29" s="22">
        <v>52.94</v>
      </c>
      <c r="AG29" s="22">
        <v>390.13</v>
      </c>
      <c r="AH29" s="22">
        <v>391.26</v>
      </c>
      <c r="AI29" s="22">
        <v>58.06</v>
      </c>
      <c r="AJ29" s="22">
        <v>390.12</v>
      </c>
      <c r="AK29" s="22">
        <v>391.3</v>
      </c>
    </row>
    <row r="30" spans="1:37" x14ac:dyDescent="0.35">
      <c r="A30" s="3" t="s">
        <v>9</v>
      </c>
      <c r="B30" s="22">
        <v>59.26</v>
      </c>
      <c r="C30" s="22">
        <v>389.53</v>
      </c>
      <c r="D30" s="22">
        <v>390.44</v>
      </c>
      <c r="E30" s="22">
        <v>68.81</v>
      </c>
      <c r="F30" s="22">
        <v>390.23</v>
      </c>
      <c r="G30" s="22">
        <v>390.4</v>
      </c>
      <c r="H30" s="22">
        <v>63.93</v>
      </c>
      <c r="I30" s="22">
        <v>390.48</v>
      </c>
      <c r="J30" s="22">
        <v>390.58</v>
      </c>
      <c r="K30" s="22">
        <v>54.43</v>
      </c>
      <c r="L30" s="22">
        <v>389.68</v>
      </c>
      <c r="M30" s="22">
        <v>390.56</v>
      </c>
      <c r="N30" s="22">
        <v>55.92</v>
      </c>
      <c r="O30" s="22">
        <v>390.05</v>
      </c>
      <c r="P30" s="22">
        <v>390.87</v>
      </c>
      <c r="Q30" s="22">
        <v>54.3</v>
      </c>
      <c r="R30" s="22">
        <v>390.11</v>
      </c>
      <c r="S30" s="22">
        <v>390.81</v>
      </c>
      <c r="T30" s="22">
        <v>53.95</v>
      </c>
      <c r="U30" s="22">
        <v>390.06</v>
      </c>
      <c r="V30" s="22">
        <v>390.71</v>
      </c>
      <c r="W30" s="22">
        <v>53.71</v>
      </c>
      <c r="X30" s="22">
        <v>389.93</v>
      </c>
      <c r="Y30" s="22">
        <v>390.65</v>
      </c>
      <c r="Z30" s="22">
        <v>58.62</v>
      </c>
      <c r="AA30" s="22">
        <v>389.42</v>
      </c>
      <c r="AB30" s="22">
        <v>390.34</v>
      </c>
      <c r="AC30" s="22">
        <v>53.08</v>
      </c>
      <c r="AD30" s="22">
        <v>389.39</v>
      </c>
      <c r="AE30" s="22">
        <v>390.44</v>
      </c>
      <c r="AF30" s="22">
        <v>52.46</v>
      </c>
      <c r="AG30" s="22">
        <v>389.7</v>
      </c>
      <c r="AH30" s="22">
        <v>390.93</v>
      </c>
      <c r="AI30" s="22">
        <v>57.8</v>
      </c>
      <c r="AJ30" s="22">
        <v>390.02</v>
      </c>
      <c r="AK30" s="22">
        <v>391.25</v>
      </c>
    </row>
    <row r="31" spans="1:37" x14ac:dyDescent="0.35">
      <c r="A31" s="3" t="s">
        <v>10</v>
      </c>
      <c r="B31" s="22">
        <v>78.8</v>
      </c>
      <c r="C31" s="22">
        <v>389.71</v>
      </c>
      <c r="D31" s="22">
        <v>390.51</v>
      </c>
      <c r="E31" s="22">
        <v>49.44</v>
      </c>
      <c r="F31" s="22">
        <v>390.24</v>
      </c>
      <c r="G31" s="22">
        <v>390.35</v>
      </c>
      <c r="H31" s="22">
        <v>54.92</v>
      </c>
      <c r="I31" s="22">
        <v>390.55</v>
      </c>
      <c r="J31" s="22">
        <v>390.61</v>
      </c>
      <c r="K31" s="22">
        <v>55.68</v>
      </c>
      <c r="L31" s="22">
        <v>389.82</v>
      </c>
      <c r="M31" s="22">
        <v>390.67</v>
      </c>
      <c r="N31" s="22">
        <v>65.09</v>
      </c>
      <c r="O31" s="22">
        <v>390.34</v>
      </c>
      <c r="P31" s="22">
        <v>391.11</v>
      </c>
      <c r="Q31" s="22">
        <v>54.68</v>
      </c>
      <c r="R31" s="22">
        <v>390.43</v>
      </c>
      <c r="S31" s="22">
        <v>391.04</v>
      </c>
      <c r="T31" s="22">
        <v>54.09</v>
      </c>
      <c r="U31" s="22">
        <v>390.07</v>
      </c>
      <c r="V31" s="22">
        <v>390.71</v>
      </c>
      <c r="W31" s="22">
        <v>64.5</v>
      </c>
      <c r="X31" s="22">
        <v>390.02</v>
      </c>
      <c r="Y31" s="22">
        <v>390.76</v>
      </c>
      <c r="Z31" s="22">
        <v>62.72</v>
      </c>
      <c r="AA31" s="22">
        <v>389.47</v>
      </c>
      <c r="AB31" s="22">
        <v>390.31</v>
      </c>
      <c r="AC31" s="22">
        <v>53.85</v>
      </c>
      <c r="AD31" s="22">
        <v>389.39</v>
      </c>
      <c r="AE31" s="22">
        <v>392.65</v>
      </c>
      <c r="AF31" s="22">
        <v>52.6</v>
      </c>
      <c r="AG31" s="22">
        <v>389.73</v>
      </c>
      <c r="AH31" s="22">
        <v>391.4</v>
      </c>
      <c r="AI31" s="22">
        <v>58.28</v>
      </c>
      <c r="AJ31" s="22">
        <v>389.9</v>
      </c>
      <c r="AK31" s="22">
        <v>391.18</v>
      </c>
    </row>
    <row r="32" spans="1:37" x14ac:dyDescent="0.35">
      <c r="A32" s="3" t="s">
        <v>11</v>
      </c>
      <c r="B32" s="22">
        <v>60.94</v>
      </c>
      <c r="C32" s="22">
        <v>390.17</v>
      </c>
      <c r="D32" s="22">
        <v>390.95</v>
      </c>
      <c r="E32" s="22">
        <v>55.68</v>
      </c>
      <c r="F32" s="22">
        <v>390.42</v>
      </c>
      <c r="G32" s="22">
        <v>390.53</v>
      </c>
      <c r="H32" s="22">
        <v>64.959999999999994</v>
      </c>
      <c r="I32" s="22">
        <v>390.68</v>
      </c>
      <c r="J32" s="22">
        <v>390.68</v>
      </c>
      <c r="K32" s="22">
        <v>56.17</v>
      </c>
      <c r="L32" s="22">
        <v>390.74</v>
      </c>
      <c r="M32" s="22">
        <v>391.33</v>
      </c>
      <c r="N32" s="22">
        <v>60.95</v>
      </c>
      <c r="O32" s="22">
        <v>390.51</v>
      </c>
      <c r="P32" s="22">
        <v>391.4</v>
      </c>
      <c r="Q32" s="22">
        <v>54.34</v>
      </c>
      <c r="R32" s="22">
        <v>390.54</v>
      </c>
      <c r="S32" s="22">
        <v>391.11</v>
      </c>
      <c r="T32" s="22">
        <v>54.22</v>
      </c>
      <c r="U32" s="22">
        <v>390.35</v>
      </c>
      <c r="V32" s="22">
        <v>390.96</v>
      </c>
      <c r="W32" s="22">
        <v>61.73</v>
      </c>
      <c r="X32" s="22">
        <v>390</v>
      </c>
      <c r="Y32" s="22">
        <v>390.73</v>
      </c>
      <c r="Z32" s="22">
        <v>115.33</v>
      </c>
      <c r="AA32" s="22">
        <v>389.21</v>
      </c>
      <c r="AB32" s="22">
        <v>390.16</v>
      </c>
      <c r="AC32" s="22">
        <v>53.36</v>
      </c>
      <c r="AD32" s="22">
        <v>389.99</v>
      </c>
      <c r="AE32" s="22">
        <v>391.63</v>
      </c>
      <c r="AF32" s="22">
        <v>53.11</v>
      </c>
      <c r="AG32" s="22">
        <v>390.2</v>
      </c>
      <c r="AH32" s="22">
        <v>391.59</v>
      </c>
      <c r="AI32" s="22">
        <v>58.58</v>
      </c>
      <c r="AJ32" s="22">
        <v>390.08</v>
      </c>
      <c r="AK32" s="22">
        <v>391.39</v>
      </c>
    </row>
    <row r="33" spans="1:37" x14ac:dyDescent="0.35">
      <c r="A33" s="3" t="s">
        <v>12</v>
      </c>
      <c r="B33" s="22">
        <v>58.93</v>
      </c>
      <c r="C33" s="22">
        <v>389.77</v>
      </c>
      <c r="D33" s="22">
        <v>390.67</v>
      </c>
      <c r="E33" s="22">
        <v>86.72</v>
      </c>
      <c r="F33" s="22">
        <v>390.47</v>
      </c>
      <c r="G33" s="22">
        <v>390.75</v>
      </c>
      <c r="H33" s="22">
        <v>57.09</v>
      </c>
      <c r="I33" s="22">
        <v>390.63</v>
      </c>
      <c r="J33" s="22">
        <v>390.72</v>
      </c>
      <c r="K33" s="22">
        <v>54.43</v>
      </c>
      <c r="L33" s="22">
        <v>389.71</v>
      </c>
      <c r="M33" s="22">
        <v>390.6</v>
      </c>
      <c r="N33" s="22">
        <v>56.09</v>
      </c>
      <c r="O33" s="22">
        <v>390.66</v>
      </c>
      <c r="P33" s="22">
        <v>391.48</v>
      </c>
      <c r="Q33" s="22">
        <v>54.1</v>
      </c>
      <c r="R33" s="22">
        <v>390.2</v>
      </c>
      <c r="S33" s="22">
        <v>390.87</v>
      </c>
      <c r="T33" s="22">
        <v>53.92</v>
      </c>
      <c r="U33" s="22">
        <v>390.24</v>
      </c>
      <c r="V33" s="22">
        <v>390.87</v>
      </c>
      <c r="W33" s="22">
        <v>53.92</v>
      </c>
      <c r="X33" s="22">
        <v>390.24</v>
      </c>
      <c r="Y33" s="22">
        <v>390.87</v>
      </c>
      <c r="Z33" s="22">
        <v>125</v>
      </c>
      <c r="AA33" s="22">
        <v>389.56</v>
      </c>
      <c r="AB33" s="22">
        <v>390.44</v>
      </c>
      <c r="AC33" s="22">
        <v>53.5</v>
      </c>
      <c r="AD33" s="22">
        <v>389.76</v>
      </c>
      <c r="AE33" s="22">
        <v>390.96</v>
      </c>
      <c r="AF33" s="22">
        <v>53.12</v>
      </c>
      <c r="AG33" s="22">
        <v>390.68</v>
      </c>
      <c r="AH33" s="22">
        <v>391.73</v>
      </c>
      <c r="AI33" s="22">
        <v>58.7</v>
      </c>
      <c r="AJ33" s="22">
        <v>390.44</v>
      </c>
      <c r="AK33" s="22">
        <v>392.09</v>
      </c>
    </row>
    <row r="34" spans="1:37" x14ac:dyDescent="0.35">
      <c r="A34" s="3" t="s">
        <v>13</v>
      </c>
      <c r="B34" s="22">
        <v>86.8</v>
      </c>
      <c r="C34" s="22">
        <v>390.39</v>
      </c>
      <c r="D34" s="22">
        <v>391.06</v>
      </c>
      <c r="E34" s="22">
        <v>75.27</v>
      </c>
      <c r="F34" s="22">
        <v>390.44</v>
      </c>
      <c r="G34" s="22">
        <v>390.77</v>
      </c>
      <c r="H34" s="22">
        <v>56.93</v>
      </c>
      <c r="I34" s="22">
        <v>390.64</v>
      </c>
      <c r="J34" s="22">
        <v>390.83</v>
      </c>
      <c r="K34" s="22">
        <v>54.32</v>
      </c>
      <c r="L34" s="22">
        <v>389.65</v>
      </c>
      <c r="M34" s="22">
        <v>390.55</v>
      </c>
      <c r="N34" s="22">
        <v>55.11</v>
      </c>
      <c r="O34" s="22">
        <v>390.36</v>
      </c>
      <c r="P34" s="22">
        <v>390.92</v>
      </c>
      <c r="Q34" s="22">
        <v>53.98</v>
      </c>
      <c r="R34" s="22">
        <v>390</v>
      </c>
      <c r="S34" s="22">
        <v>390.71</v>
      </c>
      <c r="T34" s="22">
        <v>54.23</v>
      </c>
      <c r="U34" s="22">
        <v>390.33</v>
      </c>
      <c r="V34" s="22">
        <v>390.91</v>
      </c>
      <c r="W34" s="22">
        <v>54.23</v>
      </c>
      <c r="X34" s="22">
        <v>390.33</v>
      </c>
      <c r="Y34" s="22">
        <v>390.91</v>
      </c>
      <c r="Z34" s="22">
        <v>54.11</v>
      </c>
      <c r="AA34" s="22">
        <v>389.57</v>
      </c>
      <c r="AB34" s="22">
        <v>390.34</v>
      </c>
      <c r="AC34" s="22">
        <v>52.86</v>
      </c>
      <c r="AD34" s="22">
        <v>389.94</v>
      </c>
      <c r="AE34" s="22">
        <v>391.09</v>
      </c>
      <c r="AF34" s="22">
        <v>52.74</v>
      </c>
      <c r="AG34" s="22">
        <v>390.73</v>
      </c>
      <c r="AH34" s="22">
        <v>392.95</v>
      </c>
      <c r="AI34" s="22">
        <v>57.82</v>
      </c>
      <c r="AJ34" s="22">
        <v>390.64</v>
      </c>
      <c r="AK34" s="22">
        <v>391.99</v>
      </c>
    </row>
    <row r="35" spans="1:37" x14ac:dyDescent="0.35">
      <c r="A35" s="3" t="s">
        <v>14</v>
      </c>
      <c r="B35" s="22">
        <v>66.97</v>
      </c>
      <c r="C35" s="22">
        <v>389.98</v>
      </c>
      <c r="D35" s="22">
        <v>390.68</v>
      </c>
      <c r="E35" s="22">
        <v>65.069999999999993</v>
      </c>
      <c r="F35" s="22">
        <v>390.33</v>
      </c>
      <c r="G35" s="22">
        <v>390.66</v>
      </c>
      <c r="H35" s="22">
        <v>55.3</v>
      </c>
      <c r="I35" s="22">
        <v>390.77</v>
      </c>
      <c r="J35" s="22">
        <v>390.94</v>
      </c>
      <c r="K35" s="22">
        <v>79.06</v>
      </c>
      <c r="L35" s="22">
        <v>390.28</v>
      </c>
      <c r="M35" s="22">
        <v>391</v>
      </c>
      <c r="N35" s="22">
        <v>55.97</v>
      </c>
      <c r="O35" s="22">
        <v>390.31</v>
      </c>
      <c r="P35" s="22">
        <v>390.9</v>
      </c>
      <c r="Q35" s="22">
        <v>53.7</v>
      </c>
      <c r="R35" s="22">
        <v>390.09</v>
      </c>
      <c r="S35" s="22">
        <v>390.74</v>
      </c>
      <c r="T35" s="22">
        <v>53.73</v>
      </c>
      <c r="U35" s="22">
        <v>390.08</v>
      </c>
      <c r="V35" s="22">
        <v>390.71</v>
      </c>
      <c r="W35" s="22">
        <v>53.73</v>
      </c>
      <c r="X35" s="22">
        <v>390.08</v>
      </c>
      <c r="Y35" s="22">
        <v>390.71</v>
      </c>
      <c r="Z35" s="22">
        <v>57.96</v>
      </c>
      <c r="AA35" s="22">
        <v>389.81</v>
      </c>
      <c r="AB35" s="22">
        <v>390.44</v>
      </c>
      <c r="AC35" s="22">
        <v>53.48</v>
      </c>
      <c r="AD35" s="22">
        <v>390.09</v>
      </c>
      <c r="AE35" s="22">
        <v>391.15</v>
      </c>
      <c r="AF35" s="22">
        <v>53.35</v>
      </c>
      <c r="AG35" s="22">
        <v>390.78</v>
      </c>
      <c r="AH35" s="22">
        <v>391.53</v>
      </c>
      <c r="AI35" s="22">
        <v>58.07</v>
      </c>
      <c r="AJ35" s="22">
        <v>390.42</v>
      </c>
      <c r="AK35" s="22">
        <v>392.08</v>
      </c>
    </row>
    <row r="36" spans="1:37" x14ac:dyDescent="0.35">
      <c r="A36" s="3" t="s">
        <v>15</v>
      </c>
      <c r="B36" s="22">
        <v>78.42</v>
      </c>
      <c r="C36" s="22">
        <v>389.85</v>
      </c>
      <c r="D36" s="22">
        <v>390.6</v>
      </c>
      <c r="E36" s="22">
        <v>65.72</v>
      </c>
      <c r="F36" s="22">
        <v>390.35</v>
      </c>
      <c r="G36" s="22">
        <v>390.56</v>
      </c>
      <c r="H36" s="22">
        <v>60.94</v>
      </c>
      <c r="I36" s="22">
        <v>390.91</v>
      </c>
      <c r="J36" s="22">
        <v>390.93</v>
      </c>
      <c r="K36" s="22">
        <v>55.68</v>
      </c>
      <c r="L36" s="22">
        <v>390.43</v>
      </c>
      <c r="M36" s="22">
        <v>391.07</v>
      </c>
      <c r="N36" s="22">
        <v>55.18</v>
      </c>
      <c r="O36" s="22">
        <v>390.23</v>
      </c>
      <c r="P36" s="22">
        <v>390.87</v>
      </c>
      <c r="Q36" s="22">
        <v>54.07</v>
      </c>
      <c r="R36" s="22">
        <v>390.18</v>
      </c>
      <c r="S36" s="22">
        <v>390.74</v>
      </c>
      <c r="T36" s="22">
        <v>53.7</v>
      </c>
      <c r="U36" s="22">
        <v>390.07</v>
      </c>
      <c r="V36" s="22">
        <v>390.71</v>
      </c>
      <c r="W36" s="22">
        <v>53.7</v>
      </c>
      <c r="X36" s="22">
        <v>390.07</v>
      </c>
      <c r="Y36" s="22">
        <v>390.71</v>
      </c>
      <c r="Z36" s="22">
        <v>120.87</v>
      </c>
      <c r="AA36" s="22">
        <v>389.75</v>
      </c>
      <c r="AB36" s="22">
        <v>390.48</v>
      </c>
      <c r="AC36" s="22">
        <v>52.84</v>
      </c>
      <c r="AD36" s="22">
        <v>389.96</v>
      </c>
      <c r="AE36" s="22">
        <v>391.15</v>
      </c>
      <c r="AF36" s="22">
        <v>53.08</v>
      </c>
      <c r="AG36" s="22">
        <v>390.77</v>
      </c>
      <c r="AH36" s="22">
        <v>391.62</v>
      </c>
      <c r="AI36" s="22">
        <v>57.79</v>
      </c>
      <c r="AJ36" s="22">
        <v>390.11</v>
      </c>
      <c r="AK36" s="22">
        <v>391.05</v>
      </c>
    </row>
    <row r="37" spans="1:37" x14ac:dyDescent="0.35">
      <c r="A37" s="3" t="s">
        <v>16</v>
      </c>
      <c r="B37" s="22">
        <v>60.13</v>
      </c>
      <c r="C37" s="22">
        <v>389.68</v>
      </c>
      <c r="D37" s="22">
        <v>390.45</v>
      </c>
      <c r="E37" s="22">
        <v>58.28</v>
      </c>
      <c r="F37" s="22">
        <v>390.37</v>
      </c>
      <c r="G37" s="22">
        <v>390.51</v>
      </c>
      <c r="H37" s="22">
        <v>61.38</v>
      </c>
      <c r="I37" s="22">
        <v>390.73</v>
      </c>
      <c r="J37" s="22">
        <v>390.85</v>
      </c>
      <c r="K37" s="22">
        <v>64.569999999999993</v>
      </c>
      <c r="L37" s="22">
        <v>390.36</v>
      </c>
      <c r="M37" s="22">
        <v>391.02</v>
      </c>
      <c r="N37" s="22">
        <v>64.19</v>
      </c>
      <c r="O37" s="22">
        <v>390.34</v>
      </c>
      <c r="P37" s="22">
        <v>390.97</v>
      </c>
      <c r="Q37" s="22">
        <v>53.55</v>
      </c>
      <c r="R37" s="22">
        <v>390.22</v>
      </c>
      <c r="S37" s="22">
        <v>390.84</v>
      </c>
      <c r="T37" s="22">
        <v>53.58</v>
      </c>
      <c r="U37" s="22">
        <v>389.92</v>
      </c>
      <c r="V37" s="22">
        <v>390.7</v>
      </c>
      <c r="W37" s="22">
        <v>53.58</v>
      </c>
      <c r="X37" s="22">
        <v>389.92</v>
      </c>
      <c r="Y37" s="22">
        <v>390.7</v>
      </c>
      <c r="Z37" s="22">
        <v>63.46</v>
      </c>
      <c r="AA37" s="22">
        <v>389.76</v>
      </c>
      <c r="AB37" s="22">
        <v>390.45</v>
      </c>
      <c r="AC37" s="22">
        <v>53.32</v>
      </c>
      <c r="AD37" s="22">
        <v>389.96</v>
      </c>
      <c r="AE37" s="22">
        <v>390.79</v>
      </c>
      <c r="AF37" s="22">
        <v>58.18</v>
      </c>
      <c r="AG37" s="22">
        <v>390.52</v>
      </c>
      <c r="AH37" s="22">
        <v>391.61</v>
      </c>
      <c r="AI37" s="22">
        <v>57.9</v>
      </c>
      <c r="AJ37" s="22">
        <v>390</v>
      </c>
      <c r="AK37" s="22">
        <v>390.91</v>
      </c>
    </row>
    <row r="38" spans="1:37" ht="15" thickBot="1" x14ac:dyDescent="0.4">
      <c r="A38" s="28" t="s">
        <v>17</v>
      </c>
      <c r="B38" s="23">
        <v>49.22</v>
      </c>
      <c r="C38" s="23">
        <v>389.64</v>
      </c>
      <c r="D38" s="23">
        <v>390.43</v>
      </c>
      <c r="E38" s="23">
        <v>56.38</v>
      </c>
      <c r="F38" s="23">
        <v>390.16</v>
      </c>
      <c r="G38" s="23">
        <v>390.51</v>
      </c>
      <c r="H38" s="23">
        <v>56</v>
      </c>
      <c r="I38" s="23">
        <v>391.14</v>
      </c>
      <c r="J38" s="23">
        <v>390.8</v>
      </c>
      <c r="K38" s="23">
        <v>55.55</v>
      </c>
      <c r="L38" s="23">
        <v>390.15</v>
      </c>
      <c r="M38" s="23">
        <v>390.88</v>
      </c>
      <c r="N38" s="23">
        <v>62.81</v>
      </c>
      <c r="O38" s="23">
        <v>390.17</v>
      </c>
      <c r="P38" s="23">
        <v>390.8</v>
      </c>
      <c r="Q38" s="23">
        <v>53.93</v>
      </c>
      <c r="R38" s="23">
        <v>390.23</v>
      </c>
      <c r="S38" s="23">
        <v>390.87</v>
      </c>
      <c r="T38" s="23">
        <v>53.8</v>
      </c>
      <c r="U38" s="23">
        <v>389.79</v>
      </c>
      <c r="V38" s="23">
        <v>390.6</v>
      </c>
      <c r="W38" s="23">
        <v>53.8</v>
      </c>
      <c r="X38" s="23">
        <v>389.79</v>
      </c>
      <c r="Y38" s="23">
        <v>390.6</v>
      </c>
      <c r="Z38" s="23">
        <v>62.89</v>
      </c>
      <c r="AA38" s="23">
        <v>389.71</v>
      </c>
      <c r="AB38" s="23">
        <v>390.43</v>
      </c>
      <c r="AC38" s="23">
        <v>53.31</v>
      </c>
      <c r="AD38" s="23">
        <v>389.82</v>
      </c>
      <c r="AE38" s="23">
        <v>390.78</v>
      </c>
      <c r="AF38" s="23">
        <v>58.17</v>
      </c>
      <c r="AG38" s="23">
        <v>390.13</v>
      </c>
      <c r="AH38" s="23">
        <v>391.39</v>
      </c>
      <c r="AI38" s="23">
        <v>58.64</v>
      </c>
      <c r="AJ38" s="23">
        <v>390</v>
      </c>
      <c r="AK38" s="23">
        <v>391.17</v>
      </c>
    </row>
    <row r="39" spans="1:37" x14ac:dyDescent="0.35">
      <c r="A39" s="29" t="s">
        <v>25</v>
      </c>
      <c r="B39" s="27">
        <f>MIN(B27:B38)</f>
        <v>49.22</v>
      </c>
      <c r="C39" s="27">
        <f t="shared" ref="C39:AK39" si="3">MIN(C27:C38)</f>
        <v>389.52</v>
      </c>
      <c r="D39" s="27">
        <f t="shared" si="3"/>
        <v>390.43</v>
      </c>
      <c r="E39" s="27">
        <f t="shared" si="3"/>
        <v>49.27</v>
      </c>
      <c r="F39" s="27">
        <f t="shared" si="3"/>
        <v>390.16</v>
      </c>
      <c r="G39" s="27">
        <f t="shared" si="3"/>
        <v>390.35</v>
      </c>
      <c r="H39" s="27">
        <f t="shared" si="3"/>
        <v>54.92</v>
      </c>
      <c r="I39" s="27">
        <f t="shared" si="3"/>
        <v>390.16</v>
      </c>
      <c r="J39" s="27">
        <f t="shared" si="3"/>
        <v>390.56</v>
      </c>
      <c r="K39" s="27">
        <f t="shared" si="3"/>
        <v>54.32</v>
      </c>
      <c r="L39" s="27">
        <f t="shared" si="3"/>
        <v>389.65</v>
      </c>
      <c r="M39" s="27">
        <f t="shared" si="3"/>
        <v>390.55</v>
      </c>
      <c r="N39" s="27">
        <f t="shared" si="3"/>
        <v>55.04</v>
      </c>
      <c r="O39" s="27">
        <f t="shared" si="3"/>
        <v>389.95</v>
      </c>
      <c r="P39" s="27">
        <f t="shared" si="3"/>
        <v>390.77</v>
      </c>
      <c r="Q39" s="27">
        <f t="shared" si="3"/>
        <v>53.55</v>
      </c>
      <c r="R39" s="27">
        <f t="shared" si="3"/>
        <v>390</v>
      </c>
      <c r="S39" s="27">
        <f t="shared" si="3"/>
        <v>390.71</v>
      </c>
      <c r="T39" s="27">
        <f t="shared" si="3"/>
        <v>53.48</v>
      </c>
      <c r="U39" s="27">
        <f t="shared" si="3"/>
        <v>389.79</v>
      </c>
      <c r="V39" s="27">
        <f t="shared" si="3"/>
        <v>390.6</v>
      </c>
      <c r="W39" s="27">
        <f t="shared" si="3"/>
        <v>53.58</v>
      </c>
      <c r="X39" s="27">
        <f t="shared" si="3"/>
        <v>389.79</v>
      </c>
      <c r="Y39" s="27">
        <f t="shared" si="3"/>
        <v>390.56</v>
      </c>
      <c r="Z39" s="27">
        <f t="shared" si="3"/>
        <v>54.11</v>
      </c>
      <c r="AA39" s="27">
        <f t="shared" si="3"/>
        <v>378.03</v>
      </c>
      <c r="AB39" s="27">
        <f t="shared" si="3"/>
        <v>390.16</v>
      </c>
      <c r="AC39" s="27">
        <f t="shared" si="3"/>
        <v>52.8</v>
      </c>
      <c r="AD39" s="27">
        <f t="shared" si="3"/>
        <v>389.39</v>
      </c>
      <c r="AE39" s="27">
        <f t="shared" si="3"/>
        <v>390.44</v>
      </c>
      <c r="AF39" s="27">
        <f t="shared" si="3"/>
        <v>52.44</v>
      </c>
      <c r="AG39" s="27">
        <f t="shared" si="3"/>
        <v>389.7</v>
      </c>
      <c r="AH39" s="27">
        <f t="shared" si="3"/>
        <v>390.77</v>
      </c>
      <c r="AI39" s="27">
        <f t="shared" si="3"/>
        <v>57.79</v>
      </c>
      <c r="AJ39" s="27">
        <f t="shared" si="3"/>
        <v>389.9</v>
      </c>
      <c r="AK39" s="27">
        <f t="shared" si="3"/>
        <v>390.91</v>
      </c>
    </row>
    <row r="40" spans="1:37" x14ac:dyDescent="0.35">
      <c r="A40" s="30" t="s">
        <v>26</v>
      </c>
      <c r="B40" s="22">
        <f>MAX(B27:B38)</f>
        <v>86.8</v>
      </c>
      <c r="C40" s="22">
        <f t="shared" ref="C40:AK40" si="4">MAX(C27:C38)</f>
        <v>390.39</v>
      </c>
      <c r="D40" s="22">
        <f t="shared" si="4"/>
        <v>391.06</v>
      </c>
      <c r="E40" s="22">
        <f t="shared" si="4"/>
        <v>86.72</v>
      </c>
      <c r="F40" s="22">
        <f t="shared" si="4"/>
        <v>390.97</v>
      </c>
      <c r="G40" s="22">
        <f t="shared" si="4"/>
        <v>390.77</v>
      </c>
      <c r="H40" s="22">
        <f t="shared" si="4"/>
        <v>64.959999999999994</v>
      </c>
      <c r="I40" s="22">
        <f t="shared" si="4"/>
        <v>391.14</v>
      </c>
      <c r="J40" s="22">
        <f t="shared" si="4"/>
        <v>390.94</v>
      </c>
      <c r="K40" s="22">
        <f t="shared" si="4"/>
        <v>79.06</v>
      </c>
      <c r="L40" s="22">
        <f t="shared" si="4"/>
        <v>390.74</v>
      </c>
      <c r="M40" s="22">
        <f t="shared" si="4"/>
        <v>391.33</v>
      </c>
      <c r="N40" s="22">
        <f t="shared" si="4"/>
        <v>65.09</v>
      </c>
      <c r="O40" s="22">
        <f t="shared" si="4"/>
        <v>390.66</v>
      </c>
      <c r="P40" s="22">
        <f t="shared" si="4"/>
        <v>391.48</v>
      </c>
      <c r="Q40" s="22">
        <f t="shared" si="4"/>
        <v>54.68</v>
      </c>
      <c r="R40" s="22">
        <f t="shared" si="4"/>
        <v>390.54</v>
      </c>
      <c r="S40" s="22">
        <f t="shared" si="4"/>
        <v>391.11</v>
      </c>
      <c r="T40" s="22">
        <f t="shared" si="4"/>
        <v>54.23</v>
      </c>
      <c r="U40" s="22">
        <f t="shared" si="4"/>
        <v>390.39</v>
      </c>
      <c r="V40" s="22">
        <f t="shared" si="4"/>
        <v>390.96</v>
      </c>
      <c r="W40" s="22">
        <f t="shared" si="4"/>
        <v>64.5</v>
      </c>
      <c r="X40" s="22">
        <f t="shared" si="4"/>
        <v>390.33</v>
      </c>
      <c r="Y40" s="22">
        <f t="shared" si="4"/>
        <v>390.92</v>
      </c>
      <c r="Z40" s="22">
        <f t="shared" si="4"/>
        <v>125</v>
      </c>
      <c r="AA40" s="22">
        <f t="shared" si="4"/>
        <v>390.29</v>
      </c>
      <c r="AB40" s="22">
        <f t="shared" si="4"/>
        <v>390.96</v>
      </c>
      <c r="AC40" s="22">
        <f t="shared" si="4"/>
        <v>53.85</v>
      </c>
      <c r="AD40" s="22">
        <f t="shared" si="4"/>
        <v>390.09</v>
      </c>
      <c r="AE40" s="22">
        <f t="shared" si="4"/>
        <v>392.65</v>
      </c>
      <c r="AF40" s="22">
        <f t="shared" si="4"/>
        <v>58.18</v>
      </c>
      <c r="AG40" s="22">
        <f t="shared" si="4"/>
        <v>390.78</v>
      </c>
      <c r="AH40" s="22">
        <f t="shared" si="4"/>
        <v>392.95</v>
      </c>
      <c r="AI40" s="22">
        <f t="shared" si="4"/>
        <v>58.81</v>
      </c>
      <c r="AJ40" s="22">
        <f t="shared" si="4"/>
        <v>390.64</v>
      </c>
      <c r="AK40" s="22">
        <f t="shared" si="4"/>
        <v>392.09</v>
      </c>
    </row>
    <row r="41" spans="1:37" x14ac:dyDescent="0.35">
      <c r="A41" s="6" t="s">
        <v>3</v>
      </c>
      <c r="B41" s="22">
        <f>AVERAGE(B27:B38)</f>
        <v>65.99666666666667</v>
      </c>
      <c r="C41" s="22">
        <f t="shared" ref="C41:AK41" si="5">AVERAGE(C27:C38)</f>
        <v>389.80083333333329</v>
      </c>
      <c r="D41" s="22">
        <f t="shared" si="5"/>
        <v>390.60750000000002</v>
      </c>
      <c r="E41" s="22">
        <f t="shared" si="5"/>
        <v>63.130833333333335</v>
      </c>
      <c r="F41" s="22">
        <f t="shared" si="5"/>
        <v>390.39333333333326</v>
      </c>
      <c r="G41" s="22">
        <f t="shared" si="5"/>
        <v>390.55</v>
      </c>
      <c r="H41" s="22">
        <f t="shared" si="5"/>
        <v>58.423333333333339</v>
      </c>
      <c r="I41" s="22">
        <f t="shared" si="5"/>
        <v>390.63750000000005</v>
      </c>
      <c r="J41" s="22">
        <f t="shared" si="5"/>
        <v>390.73250000000002</v>
      </c>
      <c r="K41" s="22">
        <f t="shared" si="5"/>
        <v>58.026666666666664</v>
      </c>
      <c r="L41" s="22">
        <f t="shared" si="5"/>
        <v>390.07749999999993</v>
      </c>
      <c r="M41" s="22">
        <f t="shared" si="5"/>
        <v>390.84750000000003</v>
      </c>
      <c r="N41" s="22">
        <f t="shared" si="5"/>
        <v>58.304166666666653</v>
      </c>
      <c r="O41" s="22">
        <f t="shared" si="5"/>
        <v>390.26249999999999</v>
      </c>
      <c r="P41" s="22">
        <f t="shared" si="5"/>
        <v>390.98250000000007</v>
      </c>
      <c r="Q41" s="22">
        <f t="shared" si="5"/>
        <v>54.067499999999995</v>
      </c>
      <c r="R41" s="22">
        <f t="shared" si="5"/>
        <v>390.20083333333332</v>
      </c>
      <c r="S41" s="22">
        <f t="shared" si="5"/>
        <v>390.83916666666664</v>
      </c>
      <c r="T41" s="22">
        <f t="shared" si="5"/>
        <v>53.848333333333336</v>
      </c>
      <c r="U41" s="22">
        <f t="shared" si="5"/>
        <v>390.1391666666666</v>
      </c>
      <c r="V41" s="22">
        <f t="shared" si="5"/>
        <v>390.79416666666663</v>
      </c>
      <c r="W41" s="22">
        <f t="shared" si="5"/>
        <v>55.367500000000007</v>
      </c>
      <c r="X41" s="22">
        <f t="shared" si="5"/>
        <v>390.06166666666667</v>
      </c>
      <c r="Y41" s="22">
        <f t="shared" si="5"/>
        <v>390.74250000000001</v>
      </c>
      <c r="Z41" s="22">
        <f t="shared" si="5"/>
        <v>74.331666666666678</v>
      </c>
      <c r="AA41" s="22">
        <f t="shared" si="5"/>
        <v>388.69333333333333</v>
      </c>
      <c r="AB41" s="22">
        <f t="shared" si="5"/>
        <v>390.46250000000003</v>
      </c>
      <c r="AC41" s="22">
        <f t="shared" si="5"/>
        <v>53.242500000000007</v>
      </c>
      <c r="AD41" s="22">
        <f t="shared" si="5"/>
        <v>389.80749999999995</v>
      </c>
      <c r="AE41" s="22">
        <f t="shared" si="5"/>
        <v>391.11750000000006</v>
      </c>
      <c r="AF41" s="22">
        <f t="shared" si="5"/>
        <v>53.771666666666668</v>
      </c>
      <c r="AG41" s="22">
        <f t="shared" si="5"/>
        <v>390.25166666666672</v>
      </c>
      <c r="AH41" s="22">
        <f t="shared" si="5"/>
        <v>391.52083333333331</v>
      </c>
      <c r="AI41" s="22">
        <f t="shared" si="5"/>
        <v>58.219166666666659</v>
      </c>
      <c r="AJ41" s="22">
        <f t="shared" si="5"/>
        <v>390.15583333333331</v>
      </c>
      <c r="AK41" s="22">
        <f t="shared" si="5"/>
        <v>391.41500000000002</v>
      </c>
    </row>
    <row r="43" spans="1:37" x14ac:dyDescent="0.35">
      <c r="A43" s="48" t="s">
        <v>73</v>
      </c>
      <c r="B43" s="35">
        <v>2010</v>
      </c>
      <c r="C43" s="35">
        <v>2010</v>
      </c>
      <c r="D43" s="35">
        <v>2010</v>
      </c>
      <c r="E43" s="35">
        <v>2011</v>
      </c>
      <c r="F43" s="35">
        <v>2011</v>
      </c>
      <c r="G43" s="35">
        <v>2011</v>
      </c>
      <c r="H43" s="35">
        <v>2012</v>
      </c>
      <c r="I43" s="35">
        <v>2012</v>
      </c>
      <c r="J43" s="35">
        <v>2012</v>
      </c>
      <c r="K43" s="35">
        <v>2013</v>
      </c>
      <c r="L43" s="35">
        <v>2013</v>
      </c>
      <c r="M43" s="35">
        <v>2013</v>
      </c>
      <c r="N43" s="35">
        <v>2014</v>
      </c>
      <c r="O43" s="35">
        <v>2014</v>
      </c>
      <c r="P43" s="35">
        <v>2014</v>
      </c>
      <c r="Q43" s="35">
        <v>2015</v>
      </c>
      <c r="R43" s="35">
        <v>2015</v>
      </c>
      <c r="S43" s="35">
        <v>2015</v>
      </c>
      <c r="T43" s="35">
        <v>2016</v>
      </c>
      <c r="U43" s="35">
        <v>2016</v>
      </c>
      <c r="V43" s="35">
        <v>2016</v>
      </c>
      <c r="W43" s="35">
        <v>2017</v>
      </c>
      <c r="X43" s="35">
        <v>2017</v>
      </c>
      <c r="Y43" s="35">
        <v>2017</v>
      </c>
      <c r="Z43" s="35">
        <v>2018</v>
      </c>
      <c r="AA43" s="35">
        <v>2018</v>
      </c>
      <c r="AB43" s="35">
        <v>2018</v>
      </c>
      <c r="AC43" s="35">
        <v>2019</v>
      </c>
      <c r="AD43" s="35">
        <v>2019</v>
      </c>
      <c r="AE43" s="35">
        <v>2019</v>
      </c>
      <c r="AF43" s="35">
        <v>2020</v>
      </c>
      <c r="AG43" s="35">
        <v>2020</v>
      </c>
      <c r="AH43" s="35">
        <v>2020</v>
      </c>
      <c r="AI43" s="35">
        <v>2021</v>
      </c>
      <c r="AJ43" s="35">
        <v>2021</v>
      </c>
      <c r="AK43" s="35">
        <v>2021</v>
      </c>
    </row>
    <row r="44" spans="1:37" x14ac:dyDescent="0.35">
      <c r="A44" s="21"/>
      <c r="B44" s="9" t="s">
        <v>28</v>
      </c>
      <c r="C44" s="9" t="s">
        <v>29</v>
      </c>
      <c r="D44" s="9" t="s">
        <v>30</v>
      </c>
      <c r="E44" s="9" t="s">
        <v>28</v>
      </c>
      <c r="F44" s="9" t="s">
        <v>29</v>
      </c>
      <c r="G44" s="9" t="s">
        <v>30</v>
      </c>
      <c r="H44" s="9" t="s">
        <v>28</v>
      </c>
      <c r="I44" s="9" t="s">
        <v>29</v>
      </c>
      <c r="J44" s="9" t="s">
        <v>30</v>
      </c>
      <c r="K44" s="9" t="s">
        <v>28</v>
      </c>
      <c r="L44" s="9" t="s">
        <v>29</v>
      </c>
      <c r="M44" s="9" t="s">
        <v>30</v>
      </c>
      <c r="N44" s="9" t="s">
        <v>28</v>
      </c>
      <c r="O44" s="9" t="s">
        <v>29</v>
      </c>
      <c r="P44" s="9" t="s">
        <v>30</v>
      </c>
      <c r="Q44" s="9" t="s">
        <v>28</v>
      </c>
      <c r="R44" s="9" t="s">
        <v>29</v>
      </c>
      <c r="S44" s="9" t="s">
        <v>30</v>
      </c>
      <c r="T44" s="9" t="s">
        <v>28</v>
      </c>
      <c r="U44" s="9" t="s">
        <v>29</v>
      </c>
      <c r="V44" s="9" t="s">
        <v>30</v>
      </c>
      <c r="W44" s="9" t="s">
        <v>28</v>
      </c>
      <c r="X44" s="9" t="s">
        <v>29</v>
      </c>
      <c r="Y44" s="9" t="s">
        <v>30</v>
      </c>
      <c r="Z44" s="9" t="s">
        <v>28</v>
      </c>
      <c r="AA44" s="9" t="s">
        <v>29</v>
      </c>
      <c r="AB44" s="9" t="s">
        <v>30</v>
      </c>
      <c r="AC44" s="9" t="s">
        <v>28</v>
      </c>
      <c r="AD44" s="9" t="s">
        <v>29</v>
      </c>
      <c r="AE44" s="9" t="s">
        <v>30</v>
      </c>
      <c r="AF44" s="9" t="s">
        <v>28</v>
      </c>
      <c r="AG44" s="9" t="s">
        <v>29</v>
      </c>
      <c r="AH44" s="9" t="s">
        <v>30</v>
      </c>
      <c r="AI44" s="9" t="s">
        <v>28</v>
      </c>
      <c r="AJ44" s="9" t="s">
        <v>29</v>
      </c>
      <c r="AK44" s="9" t="s">
        <v>30</v>
      </c>
    </row>
    <row r="45" spans="1:37" ht="15" thickBot="1" x14ac:dyDescent="0.4">
      <c r="A45" s="25" t="s">
        <v>5</v>
      </c>
      <c r="B45" s="25" t="s">
        <v>31</v>
      </c>
      <c r="C45" s="25" t="s">
        <v>32</v>
      </c>
      <c r="D45" s="25" t="s">
        <v>32</v>
      </c>
      <c r="E45" s="25" t="s">
        <v>31</v>
      </c>
      <c r="F45" s="25" t="s">
        <v>32</v>
      </c>
      <c r="G45" s="25" t="s">
        <v>32</v>
      </c>
      <c r="H45" s="25" t="s">
        <v>31</v>
      </c>
      <c r="I45" s="25" t="s">
        <v>32</v>
      </c>
      <c r="J45" s="25" t="s">
        <v>32</v>
      </c>
      <c r="K45" s="25" t="s">
        <v>31</v>
      </c>
      <c r="L45" s="25" t="s">
        <v>32</v>
      </c>
      <c r="M45" s="25" t="s">
        <v>32</v>
      </c>
      <c r="N45" s="25" t="s">
        <v>31</v>
      </c>
      <c r="O45" s="25" t="s">
        <v>32</v>
      </c>
      <c r="P45" s="25" t="s">
        <v>32</v>
      </c>
      <c r="Q45" s="25" t="s">
        <v>31</v>
      </c>
      <c r="R45" s="25" t="s">
        <v>32</v>
      </c>
      <c r="S45" s="25" t="s">
        <v>32</v>
      </c>
      <c r="T45" s="25" t="s">
        <v>31</v>
      </c>
      <c r="U45" s="25" t="s">
        <v>32</v>
      </c>
      <c r="V45" s="25" t="s">
        <v>32</v>
      </c>
      <c r="W45" s="25" t="s">
        <v>31</v>
      </c>
      <c r="X45" s="25" t="s">
        <v>32</v>
      </c>
      <c r="Y45" s="25" t="s">
        <v>32</v>
      </c>
      <c r="Z45" s="25" t="s">
        <v>31</v>
      </c>
      <c r="AA45" s="25" t="s">
        <v>36</v>
      </c>
      <c r="AB45" s="25" t="s">
        <v>36</v>
      </c>
      <c r="AC45" s="25" t="s">
        <v>31</v>
      </c>
      <c r="AD45" s="25" t="s">
        <v>36</v>
      </c>
      <c r="AE45" s="25" t="s">
        <v>36</v>
      </c>
      <c r="AF45" s="25" t="s">
        <v>31</v>
      </c>
      <c r="AG45" s="25" t="s">
        <v>36</v>
      </c>
      <c r="AH45" s="25" t="s">
        <v>36</v>
      </c>
      <c r="AI45" s="25" t="s">
        <v>31</v>
      </c>
      <c r="AJ45" s="25" t="s">
        <v>36</v>
      </c>
      <c r="AK45" s="25" t="s">
        <v>36</v>
      </c>
    </row>
    <row r="46" spans="1:37" x14ac:dyDescent="0.35">
      <c r="A46" s="3" t="s">
        <v>6</v>
      </c>
      <c r="B46" s="22">
        <v>95.94</v>
      </c>
      <c r="C46" s="22">
        <v>389.92</v>
      </c>
      <c r="D46" s="22">
        <v>390.75</v>
      </c>
      <c r="E46" s="22">
        <v>91.93</v>
      </c>
      <c r="F46" s="22">
        <v>391.21</v>
      </c>
      <c r="G46" s="22">
        <v>390.94</v>
      </c>
      <c r="H46" s="22">
        <v>90.41</v>
      </c>
      <c r="I46" s="22">
        <v>390.66</v>
      </c>
      <c r="J46" s="22">
        <v>391.07</v>
      </c>
      <c r="K46" s="22">
        <v>90.19</v>
      </c>
      <c r="L46" s="22">
        <v>390.43</v>
      </c>
      <c r="M46" s="22">
        <v>391.12</v>
      </c>
      <c r="N46" s="22">
        <v>94.2</v>
      </c>
      <c r="O46" s="22">
        <v>390.13</v>
      </c>
      <c r="P46" s="22">
        <v>390.8</v>
      </c>
      <c r="Q46" s="22">
        <v>86.54</v>
      </c>
      <c r="R46" s="22">
        <v>390.24</v>
      </c>
      <c r="S46" s="22">
        <v>390.88</v>
      </c>
      <c r="T46" s="22">
        <v>85.29</v>
      </c>
      <c r="U46" s="22">
        <v>390.09</v>
      </c>
      <c r="V46" s="22">
        <v>390.74</v>
      </c>
      <c r="W46" s="22">
        <v>86.04</v>
      </c>
      <c r="X46" s="22">
        <v>389.69</v>
      </c>
      <c r="Y46" s="22">
        <v>390.65</v>
      </c>
      <c r="Z46" s="22">
        <v>88.25</v>
      </c>
      <c r="AA46" s="22">
        <v>390.19</v>
      </c>
      <c r="AB46" s="22">
        <v>391.02</v>
      </c>
      <c r="AC46" s="22">
        <v>85.06</v>
      </c>
      <c r="AD46" s="22">
        <v>390.1</v>
      </c>
      <c r="AE46" s="22">
        <v>391.5</v>
      </c>
      <c r="AF46" s="22">
        <v>84.57</v>
      </c>
      <c r="AG46" s="22">
        <v>389.72</v>
      </c>
      <c r="AH46" s="22">
        <v>390.74</v>
      </c>
      <c r="AI46" s="22">
        <v>84.79</v>
      </c>
      <c r="AJ46" s="22">
        <v>389.72</v>
      </c>
      <c r="AK46" s="22">
        <v>390.88</v>
      </c>
    </row>
    <row r="47" spans="1:37" x14ac:dyDescent="0.35">
      <c r="A47" s="3" t="s">
        <v>7</v>
      </c>
      <c r="B47" s="22">
        <v>93.66</v>
      </c>
      <c r="C47" s="22">
        <v>389.59</v>
      </c>
      <c r="D47" s="22">
        <v>390.68</v>
      </c>
      <c r="E47" s="22">
        <v>91.17</v>
      </c>
      <c r="F47" s="22">
        <v>390.64</v>
      </c>
      <c r="G47" s="22">
        <v>390.68</v>
      </c>
      <c r="H47" s="22">
        <v>101.04</v>
      </c>
      <c r="I47" s="22">
        <v>390.48</v>
      </c>
      <c r="J47" s="22">
        <v>390.99</v>
      </c>
      <c r="K47" s="22">
        <v>89.97</v>
      </c>
      <c r="L47" s="22">
        <v>390.44</v>
      </c>
      <c r="M47" s="22">
        <v>391.12</v>
      </c>
      <c r="N47" s="22">
        <v>89.26</v>
      </c>
      <c r="O47" s="22">
        <v>390.07</v>
      </c>
      <c r="P47" s="22">
        <v>390.74</v>
      </c>
      <c r="Q47" s="22">
        <v>85.32</v>
      </c>
      <c r="R47" s="22">
        <v>390.16</v>
      </c>
      <c r="S47" s="22">
        <v>390.81</v>
      </c>
      <c r="T47" s="22">
        <v>86.02</v>
      </c>
      <c r="U47" s="22">
        <v>390.27</v>
      </c>
      <c r="V47" s="22">
        <v>390.87</v>
      </c>
      <c r="W47" s="22">
        <v>85.29</v>
      </c>
      <c r="X47" s="22">
        <v>390.24</v>
      </c>
      <c r="Y47" s="22">
        <v>390.9</v>
      </c>
      <c r="Z47" s="22">
        <v>88.03</v>
      </c>
      <c r="AA47" s="22">
        <v>378.02</v>
      </c>
      <c r="AB47" s="22">
        <v>390.89</v>
      </c>
      <c r="AC47" s="22">
        <v>84.57</v>
      </c>
      <c r="AD47" s="22">
        <v>389.99</v>
      </c>
      <c r="AE47" s="22">
        <v>390.97</v>
      </c>
      <c r="AF47" s="22">
        <v>83.31</v>
      </c>
      <c r="AG47" s="22">
        <v>389.72</v>
      </c>
      <c r="AH47" s="22">
        <v>391.3</v>
      </c>
      <c r="AI47" s="22">
        <v>84.81</v>
      </c>
      <c r="AJ47" s="22">
        <v>390</v>
      </c>
      <c r="AK47" s="22">
        <v>391.18</v>
      </c>
    </row>
    <row r="48" spans="1:37" x14ac:dyDescent="0.35">
      <c r="A48" s="3" t="s">
        <v>8</v>
      </c>
      <c r="B48" s="22">
        <v>96.49</v>
      </c>
      <c r="C48" s="22">
        <v>389.99</v>
      </c>
      <c r="D48" s="22">
        <v>390.77</v>
      </c>
      <c r="E48" s="22">
        <v>91.93</v>
      </c>
      <c r="F48" s="22">
        <v>390.55</v>
      </c>
      <c r="G48" s="22">
        <v>390.67</v>
      </c>
      <c r="H48" s="22">
        <v>90.73</v>
      </c>
      <c r="I48" s="22">
        <v>390.45</v>
      </c>
      <c r="J48" s="22">
        <v>390.95</v>
      </c>
      <c r="K48" s="22">
        <v>90.41</v>
      </c>
      <c r="L48" s="22">
        <v>390.23</v>
      </c>
      <c r="M48" s="22">
        <v>390.96</v>
      </c>
      <c r="N48" s="22">
        <v>90.23</v>
      </c>
      <c r="O48" s="22">
        <v>389.99</v>
      </c>
      <c r="P48" s="22">
        <v>390.7</v>
      </c>
      <c r="Q48" s="22">
        <v>87.51</v>
      </c>
      <c r="R48" s="22">
        <v>390.16</v>
      </c>
      <c r="S48" s="22">
        <v>390.83</v>
      </c>
      <c r="T48" s="22">
        <v>86.06</v>
      </c>
      <c r="U48" s="22">
        <v>390.22</v>
      </c>
      <c r="V48" s="22">
        <v>390.87</v>
      </c>
      <c r="W48" s="22">
        <v>86.27</v>
      </c>
      <c r="X48" s="22">
        <v>390.23</v>
      </c>
      <c r="Y48" s="22">
        <v>391.02</v>
      </c>
      <c r="Z48" s="22">
        <v>86.77</v>
      </c>
      <c r="AA48" s="22">
        <v>389.97</v>
      </c>
      <c r="AB48" s="22">
        <v>390.7</v>
      </c>
      <c r="AC48" s="22">
        <v>83.57</v>
      </c>
      <c r="AD48" s="22">
        <v>389.89</v>
      </c>
      <c r="AE48" s="22">
        <v>390.97</v>
      </c>
      <c r="AF48" s="22">
        <v>86.5</v>
      </c>
      <c r="AG48" s="22">
        <v>389.9</v>
      </c>
      <c r="AH48" s="22">
        <v>391.01</v>
      </c>
      <c r="AI48" s="22">
        <v>84.8</v>
      </c>
      <c r="AJ48" s="22">
        <v>389.98</v>
      </c>
      <c r="AK48" s="22">
        <v>391.11</v>
      </c>
    </row>
    <row r="49" spans="1:37" x14ac:dyDescent="0.35">
      <c r="A49" s="3" t="s">
        <v>9</v>
      </c>
      <c r="B49" s="22">
        <v>93.12</v>
      </c>
      <c r="C49" s="22">
        <v>389.85</v>
      </c>
      <c r="D49" s="22">
        <v>390.65</v>
      </c>
      <c r="E49" s="22">
        <v>91.39</v>
      </c>
      <c r="F49" s="22">
        <v>390.52</v>
      </c>
      <c r="G49" s="22">
        <v>390.67</v>
      </c>
      <c r="H49" s="22">
        <v>89.65</v>
      </c>
      <c r="I49" s="22">
        <v>390.95</v>
      </c>
      <c r="J49" s="22">
        <v>390.97</v>
      </c>
      <c r="K49" s="22">
        <v>87.7</v>
      </c>
      <c r="L49" s="22">
        <v>390.11</v>
      </c>
      <c r="M49" s="22">
        <v>390.83</v>
      </c>
      <c r="N49" s="22">
        <v>90.2</v>
      </c>
      <c r="O49" s="22">
        <v>389.99</v>
      </c>
      <c r="P49" s="22">
        <v>390.7</v>
      </c>
      <c r="Q49" s="22">
        <v>95.9</v>
      </c>
      <c r="R49" s="22">
        <v>390.18</v>
      </c>
      <c r="S49" s="22">
        <v>390.86</v>
      </c>
      <c r="T49" s="22">
        <v>86.27</v>
      </c>
      <c r="U49" s="22">
        <v>390.13</v>
      </c>
      <c r="V49" s="22">
        <v>390.77</v>
      </c>
      <c r="W49" s="22">
        <v>84.79</v>
      </c>
      <c r="X49" s="22">
        <v>389.92</v>
      </c>
      <c r="Y49" s="22">
        <v>390.73</v>
      </c>
      <c r="Z49" s="22">
        <v>87.96</v>
      </c>
      <c r="AA49" s="22">
        <v>389.88</v>
      </c>
      <c r="AB49" s="22">
        <v>390.66</v>
      </c>
      <c r="AC49" s="22">
        <v>84.79</v>
      </c>
      <c r="AD49" s="22">
        <v>389.71</v>
      </c>
      <c r="AE49" s="22">
        <v>390.76</v>
      </c>
      <c r="AF49" s="22">
        <v>86.24</v>
      </c>
      <c r="AG49" s="22">
        <v>389.59</v>
      </c>
      <c r="AH49" s="22">
        <v>390.82</v>
      </c>
      <c r="AI49" s="22">
        <v>84.48</v>
      </c>
      <c r="AJ49" s="22">
        <v>389.97</v>
      </c>
      <c r="AK49" s="22">
        <v>391.08</v>
      </c>
    </row>
    <row r="50" spans="1:37" x14ac:dyDescent="0.35">
      <c r="A50" s="3" t="s">
        <v>10</v>
      </c>
      <c r="B50" s="22">
        <v>94.1</v>
      </c>
      <c r="C50" s="22">
        <v>389.98</v>
      </c>
      <c r="D50" s="22">
        <v>390.73</v>
      </c>
      <c r="E50" s="22">
        <v>91.39</v>
      </c>
      <c r="F50" s="22">
        <v>390.53</v>
      </c>
      <c r="G50" s="22">
        <v>390.73</v>
      </c>
      <c r="H50" s="22">
        <v>90.08</v>
      </c>
      <c r="I50" s="22">
        <v>390.46</v>
      </c>
      <c r="J50" s="22">
        <v>390.97</v>
      </c>
      <c r="K50" s="22">
        <v>88.13</v>
      </c>
      <c r="L50" s="22">
        <v>390.19</v>
      </c>
      <c r="M50" s="22">
        <v>390.89</v>
      </c>
      <c r="N50" s="22">
        <v>90.7</v>
      </c>
      <c r="O50" s="22">
        <v>390.05</v>
      </c>
      <c r="P50" s="22">
        <v>390.74</v>
      </c>
      <c r="Q50" s="22">
        <v>88.21</v>
      </c>
      <c r="R50" s="22">
        <v>390.42</v>
      </c>
      <c r="S50" s="22">
        <v>391.08</v>
      </c>
      <c r="T50" s="22">
        <v>85.99</v>
      </c>
      <c r="U50" s="22">
        <v>390.13</v>
      </c>
      <c r="V50" s="22">
        <v>390.76</v>
      </c>
      <c r="W50" s="22">
        <v>88.92</v>
      </c>
      <c r="X50" s="22">
        <v>389.99</v>
      </c>
      <c r="Y50" s="22">
        <v>390.84</v>
      </c>
      <c r="Z50" s="22">
        <v>89.2</v>
      </c>
      <c r="AA50" s="22">
        <v>389.84</v>
      </c>
      <c r="AB50" s="22">
        <v>390.61</v>
      </c>
      <c r="AC50" s="22">
        <v>84.52</v>
      </c>
      <c r="AD50" s="22">
        <v>389.78</v>
      </c>
      <c r="AE50" s="22">
        <v>393</v>
      </c>
      <c r="AF50" s="22">
        <v>85.82</v>
      </c>
      <c r="AG50" s="22">
        <v>389.59</v>
      </c>
      <c r="AH50" s="22">
        <v>390.97</v>
      </c>
      <c r="AI50" s="22">
        <v>84.72</v>
      </c>
      <c r="AJ50" s="22">
        <v>389.77</v>
      </c>
      <c r="AK50" s="22">
        <v>391</v>
      </c>
    </row>
    <row r="51" spans="1:37" x14ac:dyDescent="0.35">
      <c r="A51" s="3" t="s">
        <v>11</v>
      </c>
      <c r="B51" s="22">
        <v>92.14</v>
      </c>
      <c r="C51" s="22">
        <v>390.22</v>
      </c>
      <c r="D51" s="22">
        <v>391.1</v>
      </c>
      <c r="E51" s="22">
        <v>92.58</v>
      </c>
      <c r="F51" s="22">
        <v>390.7</v>
      </c>
      <c r="G51" s="22">
        <v>390.85</v>
      </c>
      <c r="H51" s="22">
        <v>90.19</v>
      </c>
      <c r="I51" s="22">
        <v>391.35</v>
      </c>
      <c r="J51" s="22">
        <v>391.03</v>
      </c>
      <c r="K51" s="22">
        <v>88.13</v>
      </c>
      <c r="L51" s="22">
        <v>390.85</v>
      </c>
      <c r="M51" s="22">
        <v>391.48</v>
      </c>
      <c r="N51" s="22">
        <v>91.16</v>
      </c>
      <c r="O51" s="22">
        <v>389.83</v>
      </c>
      <c r="P51" s="22">
        <v>390.7</v>
      </c>
      <c r="Q51" s="22">
        <v>85.75</v>
      </c>
      <c r="R51" s="22">
        <v>390.48</v>
      </c>
      <c r="S51" s="22">
        <v>391.06</v>
      </c>
      <c r="T51" s="22">
        <v>86.47</v>
      </c>
      <c r="U51" s="22">
        <v>390.38</v>
      </c>
      <c r="V51" s="22">
        <v>391.01</v>
      </c>
      <c r="W51" s="22">
        <v>87.23</v>
      </c>
      <c r="X51" s="22">
        <v>389.97</v>
      </c>
      <c r="Y51" s="22">
        <v>390.79</v>
      </c>
      <c r="Z51" s="22">
        <v>88.71</v>
      </c>
      <c r="AA51" s="22">
        <v>389.52</v>
      </c>
      <c r="AB51" s="22">
        <v>390.58</v>
      </c>
      <c r="AC51" s="22">
        <v>86.22</v>
      </c>
      <c r="AD51" s="22">
        <v>390.13</v>
      </c>
      <c r="AE51" s="22">
        <v>391.88</v>
      </c>
      <c r="AF51" s="22">
        <v>86.47</v>
      </c>
      <c r="AG51" s="22">
        <v>390.17</v>
      </c>
      <c r="AH51" s="22">
        <v>391.33</v>
      </c>
      <c r="AI51" s="22">
        <v>84.81</v>
      </c>
      <c r="AJ51" s="22">
        <v>389.91</v>
      </c>
      <c r="AK51" s="22">
        <v>391.21</v>
      </c>
    </row>
    <row r="52" spans="1:37" x14ac:dyDescent="0.35">
      <c r="A52" s="3" t="s">
        <v>12</v>
      </c>
      <c r="B52" s="22">
        <v>132.19</v>
      </c>
      <c r="C52" s="22">
        <v>389.72</v>
      </c>
      <c r="D52" s="22">
        <v>390.77</v>
      </c>
      <c r="E52" s="22">
        <v>91.6</v>
      </c>
      <c r="F52" s="22">
        <v>390.57</v>
      </c>
      <c r="G52" s="22">
        <v>391.03</v>
      </c>
      <c r="H52" s="22">
        <v>94.1</v>
      </c>
      <c r="I52" s="22">
        <v>391.64</v>
      </c>
      <c r="J52" s="22">
        <v>390.86</v>
      </c>
      <c r="K52" s="22">
        <v>89.11</v>
      </c>
      <c r="L52" s="22">
        <v>390.04</v>
      </c>
      <c r="M52" s="22">
        <v>390.72</v>
      </c>
      <c r="N52" s="22">
        <v>89.93</v>
      </c>
      <c r="O52" s="22">
        <v>389.95</v>
      </c>
      <c r="P52" s="22">
        <v>390.8</v>
      </c>
      <c r="Q52" s="22">
        <v>86.47</v>
      </c>
      <c r="R52" s="22">
        <v>390.05</v>
      </c>
      <c r="S52" s="22">
        <v>390.8</v>
      </c>
      <c r="T52" s="22">
        <v>85.97</v>
      </c>
      <c r="U52" s="22">
        <v>390.25</v>
      </c>
      <c r="V52" s="22">
        <v>390.89</v>
      </c>
      <c r="W52" s="22">
        <v>85.97</v>
      </c>
      <c r="X52" s="22">
        <v>390.25</v>
      </c>
      <c r="Y52" s="22">
        <v>390.89</v>
      </c>
      <c r="Z52" s="22">
        <v>89.94</v>
      </c>
      <c r="AA52" s="22">
        <v>389.69</v>
      </c>
      <c r="AB52" s="22">
        <v>390.61</v>
      </c>
      <c r="AC52" s="22">
        <v>86.47</v>
      </c>
      <c r="AD52" s="22">
        <v>389.89</v>
      </c>
      <c r="AE52" s="22">
        <v>390.9</v>
      </c>
      <c r="AF52" s="22">
        <v>86.21</v>
      </c>
      <c r="AG52" s="22">
        <v>390.32</v>
      </c>
      <c r="AH52" s="22">
        <v>391.45</v>
      </c>
      <c r="AI52" s="22">
        <v>85.86</v>
      </c>
      <c r="AJ52" s="22">
        <v>390.3</v>
      </c>
      <c r="AK52" s="22">
        <v>391.7</v>
      </c>
    </row>
    <row r="53" spans="1:37" x14ac:dyDescent="0.35">
      <c r="A53" s="3" t="s">
        <v>13</v>
      </c>
      <c r="B53" s="22">
        <v>137.13</v>
      </c>
      <c r="C53" s="22">
        <v>390.27</v>
      </c>
      <c r="D53" s="22">
        <v>391.15</v>
      </c>
      <c r="E53" s="22">
        <v>92.14</v>
      </c>
      <c r="F53" s="22">
        <v>390.52</v>
      </c>
      <c r="G53" s="22">
        <v>391.02</v>
      </c>
      <c r="H53" s="22">
        <v>92.36</v>
      </c>
      <c r="I53" s="22">
        <v>390.57</v>
      </c>
      <c r="J53" s="22">
        <v>390.87</v>
      </c>
      <c r="K53" s="22">
        <v>87.59</v>
      </c>
      <c r="L53" s="22">
        <v>389.98</v>
      </c>
      <c r="M53" s="22">
        <v>390.69</v>
      </c>
      <c r="N53" s="22">
        <v>90.17</v>
      </c>
      <c r="O53" s="22">
        <v>390.31</v>
      </c>
      <c r="P53" s="22">
        <v>390.92</v>
      </c>
      <c r="Q53" s="22">
        <v>86.47</v>
      </c>
      <c r="R53" s="22">
        <v>390.02</v>
      </c>
      <c r="S53" s="22">
        <v>390.71</v>
      </c>
      <c r="T53" s="22">
        <v>86.22</v>
      </c>
      <c r="U53" s="22">
        <v>390.26</v>
      </c>
      <c r="V53" s="22">
        <v>390.89</v>
      </c>
      <c r="W53" s="22">
        <v>86.22</v>
      </c>
      <c r="X53" s="22">
        <v>390.26</v>
      </c>
      <c r="Y53" s="22">
        <v>390.89</v>
      </c>
      <c r="Z53" s="22">
        <v>88.91</v>
      </c>
      <c r="AA53" s="22">
        <v>389.65</v>
      </c>
      <c r="AB53" s="22">
        <v>390.51</v>
      </c>
      <c r="AC53" s="22">
        <v>86.21</v>
      </c>
      <c r="AD53" s="22">
        <v>390.02</v>
      </c>
      <c r="AE53" s="22">
        <v>391.04</v>
      </c>
      <c r="AF53" s="22">
        <v>86.7</v>
      </c>
      <c r="AG53" s="22">
        <v>390.44</v>
      </c>
      <c r="AH53" s="22">
        <v>392.61</v>
      </c>
      <c r="AI53" s="22">
        <v>85.79</v>
      </c>
      <c r="AJ53" s="22">
        <v>390.38</v>
      </c>
      <c r="AK53" s="22">
        <v>391.58</v>
      </c>
    </row>
    <row r="54" spans="1:37" x14ac:dyDescent="0.35">
      <c r="A54" s="3" t="s">
        <v>14</v>
      </c>
      <c r="B54" s="22">
        <v>102.78</v>
      </c>
      <c r="C54" s="22">
        <v>389.89</v>
      </c>
      <c r="D54" s="22">
        <v>390.72</v>
      </c>
      <c r="E54" s="22">
        <v>92.36</v>
      </c>
      <c r="F54" s="22">
        <v>390.42</v>
      </c>
      <c r="G54" s="22">
        <v>390.94</v>
      </c>
      <c r="H54" s="22">
        <v>91.82</v>
      </c>
      <c r="I54" s="22">
        <v>391.07</v>
      </c>
      <c r="J54" s="22">
        <v>391.19</v>
      </c>
      <c r="K54" s="22">
        <v>126.55</v>
      </c>
      <c r="L54" s="22">
        <v>390.37</v>
      </c>
      <c r="M54" s="22">
        <v>391.03</v>
      </c>
      <c r="N54" s="22">
        <v>91.42</v>
      </c>
      <c r="O54" s="22">
        <v>390.24</v>
      </c>
      <c r="P54" s="22">
        <v>390.89</v>
      </c>
      <c r="Q54" s="22">
        <v>87.58</v>
      </c>
      <c r="R54" s="22">
        <v>390</v>
      </c>
      <c r="S54" s="22">
        <v>390.62</v>
      </c>
      <c r="T54" s="22">
        <v>86.48</v>
      </c>
      <c r="U54" s="22">
        <v>390.04</v>
      </c>
      <c r="V54" s="22">
        <v>390.7</v>
      </c>
      <c r="W54" s="22">
        <v>86.48</v>
      </c>
      <c r="X54" s="22">
        <v>390.04</v>
      </c>
      <c r="Y54" s="22">
        <v>390.7</v>
      </c>
      <c r="Z54" s="22">
        <v>89.97</v>
      </c>
      <c r="AA54" s="22">
        <v>389.73</v>
      </c>
      <c r="AB54" s="22">
        <v>390.57</v>
      </c>
      <c r="AC54" s="22">
        <v>85.42</v>
      </c>
      <c r="AD54" s="22">
        <v>390.02</v>
      </c>
      <c r="AE54" s="22">
        <v>391.02</v>
      </c>
      <c r="AF54" s="22">
        <v>85.99</v>
      </c>
      <c r="AG54" s="22">
        <v>390.35</v>
      </c>
      <c r="AH54" s="22">
        <v>391.2</v>
      </c>
      <c r="AI54" s="22">
        <v>84.45</v>
      </c>
      <c r="AJ54" s="22">
        <v>390.1</v>
      </c>
      <c r="AK54" s="22">
        <v>391.69</v>
      </c>
    </row>
    <row r="55" spans="1:37" x14ac:dyDescent="0.35">
      <c r="A55" s="3" t="s">
        <v>15</v>
      </c>
      <c r="B55" s="22">
        <v>91.93</v>
      </c>
      <c r="C55" s="22">
        <v>389.88</v>
      </c>
      <c r="D55" s="22">
        <v>390.67</v>
      </c>
      <c r="E55" s="22">
        <v>91.93</v>
      </c>
      <c r="F55" s="22">
        <v>390.47</v>
      </c>
      <c r="G55" s="22">
        <v>390.86</v>
      </c>
      <c r="H55" s="22">
        <v>92.14</v>
      </c>
      <c r="I55" s="22">
        <v>391.31</v>
      </c>
      <c r="J55" s="22">
        <v>391.16</v>
      </c>
      <c r="K55" s="22">
        <v>91.7</v>
      </c>
      <c r="L55" s="22">
        <v>390.47</v>
      </c>
      <c r="M55" s="22">
        <v>391.14</v>
      </c>
      <c r="N55" s="22">
        <v>90.47</v>
      </c>
      <c r="O55" s="22">
        <v>390.18</v>
      </c>
      <c r="P55" s="22">
        <v>390.83</v>
      </c>
      <c r="Q55" s="22">
        <v>87.73</v>
      </c>
      <c r="R55" s="22">
        <v>390.02</v>
      </c>
      <c r="S55" s="22">
        <v>390.65</v>
      </c>
      <c r="T55" s="22">
        <v>86.24</v>
      </c>
      <c r="U55" s="22">
        <v>390.04</v>
      </c>
      <c r="V55" s="22">
        <v>390.7</v>
      </c>
      <c r="W55" s="22">
        <v>86.24</v>
      </c>
      <c r="X55" s="22">
        <v>390.04</v>
      </c>
      <c r="Y55" s="22">
        <v>390.7</v>
      </c>
      <c r="Z55" s="22">
        <v>88.23</v>
      </c>
      <c r="AA55" s="22">
        <v>389.67</v>
      </c>
      <c r="AB55" s="22">
        <v>390.61</v>
      </c>
      <c r="AC55" s="22">
        <v>85.26</v>
      </c>
      <c r="AD55" s="22">
        <v>389.84</v>
      </c>
      <c r="AE55" s="22">
        <v>391.07</v>
      </c>
      <c r="AF55" s="22">
        <v>85.75</v>
      </c>
      <c r="AG55" s="22">
        <v>390.3</v>
      </c>
      <c r="AH55" s="22">
        <v>391.27</v>
      </c>
      <c r="AI55" s="22">
        <v>84.34</v>
      </c>
      <c r="AJ55" s="22">
        <v>389.98</v>
      </c>
      <c r="AK55" s="22">
        <v>390.83</v>
      </c>
    </row>
    <row r="56" spans="1:37" x14ac:dyDescent="0.35">
      <c r="A56" s="3" t="s">
        <v>16</v>
      </c>
      <c r="B56" s="22">
        <v>90.41</v>
      </c>
      <c r="C56" s="22">
        <v>389.7</v>
      </c>
      <c r="D56" s="22">
        <v>390.6</v>
      </c>
      <c r="E56" s="22">
        <v>92.36</v>
      </c>
      <c r="F56" s="22">
        <v>390.22</v>
      </c>
      <c r="G56" s="22">
        <v>390.82</v>
      </c>
      <c r="H56" s="22">
        <v>94.1</v>
      </c>
      <c r="I56" s="22">
        <v>391.55</v>
      </c>
      <c r="J56" s="22">
        <v>390.86</v>
      </c>
      <c r="K56" s="22">
        <v>90.23</v>
      </c>
      <c r="L56" s="22">
        <v>390.32</v>
      </c>
      <c r="M56" s="22">
        <v>390.98</v>
      </c>
      <c r="N56" s="22">
        <v>90.71</v>
      </c>
      <c r="O56" s="22">
        <v>390.26</v>
      </c>
      <c r="P56" s="22">
        <v>390.91</v>
      </c>
      <c r="Q56" s="22">
        <v>85.79</v>
      </c>
      <c r="R56" s="22">
        <v>390</v>
      </c>
      <c r="S56" s="22">
        <v>390.66</v>
      </c>
      <c r="T56" s="22">
        <v>86.5</v>
      </c>
      <c r="U56" s="22">
        <v>389.93</v>
      </c>
      <c r="V56" s="22">
        <v>390.65</v>
      </c>
      <c r="W56" s="22">
        <v>86.5</v>
      </c>
      <c r="X56" s="22">
        <v>389.93</v>
      </c>
      <c r="Y56" s="22">
        <v>390.65</v>
      </c>
      <c r="Z56" s="22">
        <v>88.25</v>
      </c>
      <c r="AA56" s="22">
        <v>389.79</v>
      </c>
      <c r="AB56" s="22">
        <v>390.65</v>
      </c>
      <c r="AC56" s="22">
        <v>84.79</v>
      </c>
      <c r="AD56" s="22">
        <v>389.86</v>
      </c>
      <c r="AE56" s="22">
        <v>390.78</v>
      </c>
      <c r="AF56" s="22">
        <v>86.02</v>
      </c>
      <c r="AG56" s="22">
        <v>390.16</v>
      </c>
      <c r="AH56" s="22">
        <v>391.28</v>
      </c>
      <c r="AI56" s="22">
        <v>84.5</v>
      </c>
      <c r="AJ56" s="22">
        <v>389.71</v>
      </c>
      <c r="AK56" s="22">
        <v>390.77</v>
      </c>
    </row>
    <row r="57" spans="1:37" ht="15" thickBot="1" x14ac:dyDescent="0.4">
      <c r="A57" s="28" t="s">
        <v>17</v>
      </c>
      <c r="B57" s="23">
        <v>91.17</v>
      </c>
      <c r="C57" s="23">
        <v>389.68</v>
      </c>
      <c r="D57" s="23">
        <v>390.59</v>
      </c>
      <c r="E57" s="23">
        <v>93.45</v>
      </c>
      <c r="F57" s="23">
        <v>390.38</v>
      </c>
      <c r="G57" s="23">
        <v>390.82</v>
      </c>
      <c r="H57" s="23">
        <v>92.47</v>
      </c>
      <c r="I57" s="23">
        <v>391.29</v>
      </c>
      <c r="J57" s="23">
        <v>390.92</v>
      </c>
      <c r="K57" s="23">
        <v>88.75</v>
      </c>
      <c r="L57" s="23">
        <v>390.16</v>
      </c>
      <c r="M57" s="23">
        <v>390.83</v>
      </c>
      <c r="N57" s="23">
        <v>97.89</v>
      </c>
      <c r="O57" s="23">
        <v>390.12</v>
      </c>
      <c r="P57" s="23">
        <v>390.77</v>
      </c>
      <c r="Q57" s="23">
        <v>85.89</v>
      </c>
      <c r="R57" s="23">
        <v>390.06</v>
      </c>
      <c r="S57" s="23">
        <v>390.72</v>
      </c>
      <c r="T57" s="23">
        <v>86.29</v>
      </c>
      <c r="U57" s="23">
        <v>389.94</v>
      </c>
      <c r="V57" s="23">
        <v>390.59</v>
      </c>
      <c r="W57" s="23">
        <v>86.29</v>
      </c>
      <c r="X57" s="23">
        <v>389.94</v>
      </c>
      <c r="Y57" s="23">
        <v>390.59</v>
      </c>
      <c r="Z57" s="22">
        <v>89.74</v>
      </c>
      <c r="AA57" s="23">
        <v>389.77</v>
      </c>
      <c r="AB57" s="23">
        <v>390.65</v>
      </c>
      <c r="AC57" s="22">
        <v>85.53</v>
      </c>
      <c r="AD57" s="23">
        <v>389.73</v>
      </c>
      <c r="AE57" s="23">
        <v>390.75</v>
      </c>
      <c r="AF57" s="22">
        <v>85.55</v>
      </c>
      <c r="AG57" s="23">
        <v>389.9</v>
      </c>
      <c r="AH57" s="23">
        <v>391.08</v>
      </c>
      <c r="AI57" s="22">
        <v>84.75</v>
      </c>
      <c r="AJ57" s="23">
        <v>389.94</v>
      </c>
      <c r="AK57" s="23">
        <v>391.15</v>
      </c>
    </row>
    <row r="58" spans="1:37" x14ac:dyDescent="0.35">
      <c r="A58" s="29" t="s">
        <v>25</v>
      </c>
      <c r="B58" s="27">
        <f>MIN(B46:B57)</f>
        <v>90.41</v>
      </c>
      <c r="C58" s="27">
        <f t="shared" ref="C58:AK58" si="6">MIN(C46:C57)</f>
        <v>389.59</v>
      </c>
      <c r="D58" s="27">
        <f t="shared" si="6"/>
        <v>390.59</v>
      </c>
      <c r="E58" s="27">
        <f t="shared" si="6"/>
        <v>91.17</v>
      </c>
      <c r="F58" s="27">
        <f t="shared" si="6"/>
        <v>390.22</v>
      </c>
      <c r="G58" s="27">
        <f t="shared" si="6"/>
        <v>390.67</v>
      </c>
      <c r="H58" s="27">
        <f t="shared" si="6"/>
        <v>89.65</v>
      </c>
      <c r="I58" s="27">
        <f t="shared" si="6"/>
        <v>390.45</v>
      </c>
      <c r="J58" s="27">
        <f t="shared" si="6"/>
        <v>390.86</v>
      </c>
      <c r="K58" s="27">
        <f t="shared" si="6"/>
        <v>87.59</v>
      </c>
      <c r="L58" s="27">
        <f t="shared" si="6"/>
        <v>389.98</v>
      </c>
      <c r="M58" s="27">
        <f t="shared" si="6"/>
        <v>390.69</v>
      </c>
      <c r="N58" s="27">
        <f t="shared" si="6"/>
        <v>89.26</v>
      </c>
      <c r="O58" s="27">
        <f t="shared" si="6"/>
        <v>389.83</v>
      </c>
      <c r="P58" s="27">
        <f t="shared" si="6"/>
        <v>390.7</v>
      </c>
      <c r="Q58" s="27">
        <f t="shared" si="6"/>
        <v>85.32</v>
      </c>
      <c r="R58" s="27">
        <f t="shared" si="6"/>
        <v>390</v>
      </c>
      <c r="S58" s="27">
        <f t="shared" si="6"/>
        <v>390.62</v>
      </c>
      <c r="T58" s="27">
        <f t="shared" si="6"/>
        <v>85.29</v>
      </c>
      <c r="U58" s="27">
        <f t="shared" si="6"/>
        <v>389.93</v>
      </c>
      <c r="V58" s="27">
        <f t="shared" si="6"/>
        <v>390.59</v>
      </c>
      <c r="W58" s="27">
        <f t="shared" si="6"/>
        <v>84.79</v>
      </c>
      <c r="X58" s="27">
        <f t="shared" si="6"/>
        <v>389.69</v>
      </c>
      <c r="Y58" s="27">
        <f t="shared" si="6"/>
        <v>390.59</v>
      </c>
      <c r="Z58" s="27">
        <f t="shared" si="6"/>
        <v>86.77</v>
      </c>
      <c r="AA58" s="27">
        <f t="shared" si="6"/>
        <v>378.02</v>
      </c>
      <c r="AB58" s="27">
        <f t="shared" si="6"/>
        <v>390.51</v>
      </c>
      <c r="AC58" s="27">
        <f t="shared" si="6"/>
        <v>83.57</v>
      </c>
      <c r="AD58" s="27">
        <f t="shared" si="6"/>
        <v>389.71</v>
      </c>
      <c r="AE58" s="27">
        <f t="shared" si="6"/>
        <v>390.75</v>
      </c>
      <c r="AF58" s="27">
        <f t="shared" si="6"/>
        <v>83.31</v>
      </c>
      <c r="AG58" s="27">
        <f t="shared" si="6"/>
        <v>389.59</v>
      </c>
      <c r="AH58" s="27">
        <f t="shared" si="6"/>
        <v>390.74</v>
      </c>
      <c r="AI58" s="27">
        <f t="shared" si="6"/>
        <v>84.34</v>
      </c>
      <c r="AJ58" s="27">
        <f t="shared" si="6"/>
        <v>389.71</v>
      </c>
      <c r="AK58" s="27">
        <f t="shared" si="6"/>
        <v>390.77</v>
      </c>
    </row>
    <row r="59" spans="1:37" x14ac:dyDescent="0.35">
      <c r="A59" s="30" t="s">
        <v>26</v>
      </c>
      <c r="B59" s="22">
        <f>MAX(B46:B57)</f>
        <v>137.13</v>
      </c>
      <c r="C59" s="22">
        <f t="shared" ref="C59:AK59" si="7">MAX(C46:C57)</f>
        <v>390.27</v>
      </c>
      <c r="D59" s="22">
        <f t="shared" si="7"/>
        <v>391.15</v>
      </c>
      <c r="E59" s="22">
        <f t="shared" si="7"/>
        <v>93.45</v>
      </c>
      <c r="F59" s="22">
        <f t="shared" si="7"/>
        <v>391.21</v>
      </c>
      <c r="G59" s="22">
        <f t="shared" si="7"/>
        <v>391.03</v>
      </c>
      <c r="H59" s="22">
        <f t="shared" si="7"/>
        <v>101.04</v>
      </c>
      <c r="I59" s="22">
        <f t="shared" si="7"/>
        <v>391.64</v>
      </c>
      <c r="J59" s="22">
        <f t="shared" si="7"/>
        <v>391.19</v>
      </c>
      <c r="K59" s="22">
        <f t="shared" si="7"/>
        <v>126.55</v>
      </c>
      <c r="L59" s="22">
        <f t="shared" si="7"/>
        <v>390.85</v>
      </c>
      <c r="M59" s="22">
        <f t="shared" si="7"/>
        <v>391.48</v>
      </c>
      <c r="N59" s="22">
        <f t="shared" si="7"/>
        <v>97.89</v>
      </c>
      <c r="O59" s="22">
        <f t="shared" si="7"/>
        <v>390.31</v>
      </c>
      <c r="P59" s="22">
        <f t="shared" si="7"/>
        <v>390.92</v>
      </c>
      <c r="Q59" s="22">
        <f t="shared" si="7"/>
        <v>95.9</v>
      </c>
      <c r="R59" s="22">
        <f t="shared" si="7"/>
        <v>390.48</v>
      </c>
      <c r="S59" s="22">
        <f t="shared" si="7"/>
        <v>391.08</v>
      </c>
      <c r="T59" s="22">
        <f t="shared" si="7"/>
        <v>86.5</v>
      </c>
      <c r="U59" s="22">
        <f t="shared" si="7"/>
        <v>390.38</v>
      </c>
      <c r="V59" s="22">
        <f t="shared" si="7"/>
        <v>391.01</v>
      </c>
      <c r="W59" s="22">
        <f t="shared" si="7"/>
        <v>88.92</v>
      </c>
      <c r="X59" s="22">
        <f t="shared" si="7"/>
        <v>390.26</v>
      </c>
      <c r="Y59" s="22">
        <f t="shared" si="7"/>
        <v>391.02</v>
      </c>
      <c r="Z59" s="22">
        <f t="shared" si="7"/>
        <v>89.97</v>
      </c>
      <c r="AA59" s="22">
        <f t="shared" si="7"/>
        <v>390.19</v>
      </c>
      <c r="AB59" s="22">
        <f t="shared" si="7"/>
        <v>391.02</v>
      </c>
      <c r="AC59" s="22">
        <f t="shared" si="7"/>
        <v>86.47</v>
      </c>
      <c r="AD59" s="22">
        <f t="shared" si="7"/>
        <v>390.13</v>
      </c>
      <c r="AE59" s="22">
        <f t="shared" si="7"/>
        <v>393</v>
      </c>
      <c r="AF59" s="22">
        <f t="shared" si="7"/>
        <v>86.7</v>
      </c>
      <c r="AG59" s="22">
        <f t="shared" si="7"/>
        <v>390.44</v>
      </c>
      <c r="AH59" s="22">
        <f t="shared" si="7"/>
        <v>392.61</v>
      </c>
      <c r="AI59" s="22">
        <f t="shared" si="7"/>
        <v>85.86</v>
      </c>
      <c r="AJ59" s="22">
        <f t="shared" si="7"/>
        <v>390.38</v>
      </c>
      <c r="AK59" s="22">
        <f t="shared" si="7"/>
        <v>391.7</v>
      </c>
    </row>
    <row r="60" spans="1:37" x14ac:dyDescent="0.35">
      <c r="A60" s="6" t="s">
        <v>3</v>
      </c>
      <c r="B60" s="22">
        <f>AVERAGE(B46:B57)</f>
        <v>100.92166666666667</v>
      </c>
      <c r="C60" s="22">
        <f t="shared" ref="C60:AK60" si="8">AVERAGE(C46:C57)</f>
        <v>389.89083333333338</v>
      </c>
      <c r="D60" s="22">
        <f t="shared" si="8"/>
        <v>390.76500000000004</v>
      </c>
      <c r="E60" s="22">
        <f t="shared" si="8"/>
        <v>92.019166666666663</v>
      </c>
      <c r="F60" s="22">
        <f t="shared" si="8"/>
        <v>390.56083333333339</v>
      </c>
      <c r="G60" s="22">
        <f t="shared" si="8"/>
        <v>390.83583333333331</v>
      </c>
      <c r="H60" s="22">
        <f t="shared" si="8"/>
        <v>92.424166666666679</v>
      </c>
      <c r="I60" s="22">
        <f t="shared" si="8"/>
        <v>390.98166666666674</v>
      </c>
      <c r="J60" s="22">
        <f t="shared" si="8"/>
        <v>390.98666666666668</v>
      </c>
      <c r="K60" s="22">
        <f t="shared" si="8"/>
        <v>92.37166666666667</v>
      </c>
      <c r="L60" s="22">
        <f t="shared" si="8"/>
        <v>390.29916666666662</v>
      </c>
      <c r="M60" s="22">
        <f t="shared" si="8"/>
        <v>390.98250000000002</v>
      </c>
      <c r="N60" s="22">
        <f t="shared" si="8"/>
        <v>91.361666666666679</v>
      </c>
      <c r="O60" s="22">
        <f t="shared" si="8"/>
        <v>390.09333333333325</v>
      </c>
      <c r="P60" s="22">
        <f t="shared" si="8"/>
        <v>390.79166666666669</v>
      </c>
      <c r="Q60" s="22">
        <f t="shared" si="8"/>
        <v>87.43</v>
      </c>
      <c r="R60" s="22">
        <f t="shared" si="8"/>
        <v>390.14916666666676</v>
      </c>
      <c r="S60" s="22">
        <f t="shared" si="8"/>
        <v>390.80666666666667</v>
      </c>
      <c r="T60" s="22">
        <f t="shared" si="8"/>
        <v>86.15000000000002</v>
      </c>
      <c r="U60" s="22">
        <f t="shared" si="8"/>
        <v>390.14000000000004</v>
      </c>
      <c r="V60" s="22">
        <f t="shared" si="8"/>
        <v>390.78666666666663</v>
      </c>
      <c r="W60" s="22">
        <f t="shared" si="8"/>
        <v>86.353333333333353</v>
      </c>
      <c r="X60" s="22">
        <f t="shared" si="8"/>
        <v>390.04166666666669</v>
      </c>
      <c r="Y60" s="22">
        <f t="shared" si="8"/>
        <v>390.77916666666664</v>
      </c>
      <c r="Z60" s="22">
        <f t="shared" si="8"/>
        <v>88.663333333333313</v>
      </c>
      <c r="AA60" s="22">
        <f t="shared" si="8"/>
        <v>388.81000000000012</v>
      </c>
      <c r="AB60" s="22">
        <f t="shared" si="8"/>
        <v>390.67166666666662</v>
      </c>
      <c r="AC60" s="22">
        <f t="shared" si="8"/>
        <v>85.200833333333335</v>
      </c>
      <c r="AD60" s="22">
        <f t="shared" si="8"/>
        <v>389.91333333333324</v>
      </c>
      <c r="AE60" s="22">
        <f t="shared" si="8"/>
        <v>391.22</v>
      </c>
      <c r="AF60" s="22">
        <f t="shared" si="8"/>
        <v>85.760833333333338</v>
      </c>
      <c r="AG60" s="22">
        <f t="shared" si="8"/>
        <v>390.01333333333332</v>
      </c>
      <c r="AH60" s="22">
        <f t="shared" si="8"/>
        <v>391.25499999999994</v>
      </c>
      <c r="AI60" s="22">
        <f t="shared" si="8"/>
        <v>84.841666666666669</v>
      </c>
      <c r="AJ60" s="22">
        <f t="shared" si="8"/>
        <v>389.97999999999996</v>
      </c>
      <c r="AK60" s="22">
        <f t="shared" si="8"/>
        <v>391.18166666666662</v>
      </c>
    </row>
    <row r="62" spans="1:37" x14ac:dyDescent="0.35">
      <c r="A62" s="48" t="s">
        <v>90</v>
      </c>
      <c r="B62" s="35">
        <v>2010</v>
      </c>
      <c r="C62" s="35">
        <v>2010</v>
      </c>
      <c r="D62" s="35">
        <v>2010</v>
      </c>
      <c r="E62" s="35">
        <v>2011</v>
      </c>
      <c r="F62" s="35">
        <v>2011</v>
      </c>
      <c r="G62" s="35">
        <v>2011</v>
      </c>
      <c r="H62" s="35">
        <v>2012</v>
      </c>
      <c r="I62" s="35">
        <v>2012</v>
      </c>
      <c r="J62" s="35">
        <v>2012</v>
      </c>
      <c r="K62" s="35">
        <v>2013</v>
      </c>
      <c r="L62" s="35">
        <v>2013</v>
      </c>
      <c r="M62" s="35">
        <v>2013</v>
      </c>
      <c r="N62" s="35">
        <v>2014</v>
      </c>
      <c r="O62" s="35">
        <v>2014</v>
      </c>
      <c r="P62" s="35">
        <v>2014</v>
      </c>
      <c r="Q62" s="35">
        <v>2015</v>
      </c>
      <c r="R62" s="35">
        <v>2015</v>
      </c>
      <c r="S62" s="35">
        <v>2015</v>
      </c>
      <c r="T62" s="35">
        <v>2016</v>
      </c>
      <c r="U62" s="35">
        <v>2016</v>
      </c>
      <c r="V62" s="35">
        <v>2016</v>
      </c>
      <c r="W62" s="35">
        <v>2017</v>
      </c>
      <c r="X62" s="35">
        <v>2017</v>
      </c>
      <c r="Y62" s="35">
        <v>2017</v>
      </c>
      <c r="Z62" s="35">
        <v>2018</v>
      </c>
      <c r="AA62" s="35">
        <v>2018</v>
      </c>
      <c r="AB62" s="35">
        <v>2018</v>
      </c>
      <c r="AC62" s="35">
        <v>2019</v>
      </c>
      <c r="AD62" s="35">
        <v>2019</v>
      </c>
      <c r="AE62" s="35">
        <v>2019</v>
      </c>
      <c r="AF62" s="35">
        <v>2020</v>
      </c>
      <c r="AG62" s="35">
        <v>2020</v>
      </c>
      <c r="AH62" s="35">
        <v>2020</v>
      </c>
      <c r="AI62" s="35">
        <v>2021</v>
      </c>
      <c r="AJ62" s="35">
        <v>2021</v>
      </c>
      <c r="AK62" s="35">
        <v>2021</v>
      </c>
    </row>
    <row r="63" spans="1:37" x14ac:dyDescent="0.35">
      <c r="A63" s="21"/>
      <c r="B63" s="9" t="s">
        <v>28</v>
      </c>
      <c r="C63" s="9" t="s">
        <v>29</v>
      </c>
      <c r="D63" s="9" t="s">
        <v>30</v>
      </c>
      <c r="E63" s="9" t="s">
        <v>28</v>
      </c>
      <c r="F63" s="9" t="s">
        <v>29</v>
      </c>
      <c r="G63" s="9" t="s">
        <v>30</v>
      </c>
      <c r="H63" s="9" t="s">
        <v>28</v>
      </c>
      <c r="I63" s="9" t="s">
        <v>29</v>
      </c>
      <c r="J63" s="9" t="s">
        <v>30</v>
      </c>
      <c r="K63" s="9" t="s">
        <v>28</v>
      </c>
      <c r="L63" s="9" t="s">
        <v>29</v>
      </c>
      <c r="M63" s="9" t="s">
        <v>30</v>
      </c>
      <c r="N63" s="9" t="s">
        <v>28</v>
      </c>
      <c r="O63" s="9" t="s">
        <v>29</v>
      </c>
      <c r="P63" s="9" t="s">
        <v>30</v>
      </c>
      <c r="Q63" s="9" t="s">
        <v>28</v>
      </c>
      <c r="R63" s="9" t="s">
        <v>29</v>
      </c>
      <c r="S63" s="9" t="s">
        <v>30</v>
      </c>
      <c r="T63" s="9" t="s">
        <v>28</v>
      </c>
      <c r="U63" s="9" t="s">
        <v>29</v>
      </c>
      <c r="V63" s="9" t="s">
        <v>30</v>
      </c>
      <c r="W63" s="9" t="s">
        <v>28</v>
      </c>
      <c r="X63" s="9" t="s">
        <v>29</v>
      </c>
      <c r="Y63" s="9" t="s">
        <v>30</v>
      </c>
      <c r="Z63" s="9" t="s">
        <v>28</v>
      </c>
      <c r="AA63" s="9" t="s">
        <v>29</v>
      </c>
      <c r="AB63" s="9" t="s">
        <v>30</v>
      </c>
      <c r="AC63" s="9" t="s">
        <v>28</v>
      </c>
      <c r="AD63" s="9" t="s">
        <v>29</v>
      </c>
      <c r="AE63" s="9" t="s">
        <v>30</v>
      </c>
      <c r="AF63" s="9" t="s">
        <v>28</v>
      </c>
      <c r="AG63" s="9" t="s">
        <v>29</v>
      </c>
      <c r="AH63" s="9" t="s">
        <v>30</v>
      </c>
      <c r="AI63" s="9" t="s">
        <v>28</v>
      </c>
      <c r="AJ63" s="9" t="s">
        <v>29</v>
      </c>
      <c r="AK63" s="9" t="s">
        <v>30</v>
      </c>
    </row>
    <row r="64" spans="1:37" ht="15" thickBot="1" x14ac:dyDescent="0.4">
      <c r="A64" s="25" t="s">
        <v>5</v>
      </c>
      <c r="B64" s="25" t="s">
        <v>31</v>
      </c>
      <c r="C64" s="25" t="s">
        <v>32</v>
      </c>
      <c r="D64" s="25" t="s">
        <v>32</v>
      </c>
      <c r="E64" s="25" t="s">
        <v>31</v>
      </c>
      <c r="F64" s="25" t="s">
        <v>32</v>
      </c>
      <c r="G64" s="25" t="s">
        <v>32</v>
      </c>
      <c r="H64" s="25" t="s">
        <v>31</v>
      </c>
      <c r="I64" s="25" t="s">
        <v>32</v>
      </c>
      <c r="J64" s="25" t="s">
        <v>32</v>
      </c>
      <c r="K64" s="25" t="s">
        <v>31</v>
      </c>
      <c r="L64" s="25" t="s">
        <v>32</v>
      </c>
      <c r="M64" s="25" t="s">
        <v>32</v>
      </c>
      <c r="N64" s="25" t="s">
        <v>31</v>
      </c>
      <c r="O64" s="25" t="s">
        <v>32</v>
      </c>
      <c r="P64" s="25" t="s">
        <v>32</v>
      </c>
      <c r="Q64" s="25" t="s">
        <v>31</v>
      </c>
      <c r="R64" s="25" t="s">
        <v>32</v>
      </c>
      <c r="S64" s="25" t="s">
        <v>32</v>
      </c>
      <c r="T64" s="25" t="s">
        <v>31</v>
      </c>
      <c r="U64" s="25" t="s">
        <v>32</v>
      </c>
      <c r="V64" s="25" t="s">
        <v>32</v>
      </c>
      <c r="W64" s="25" t="s">
        <v>31</v>
      </c>
      <c r="X64" s="25" t="s">
        <v>32</v>
      </c>
      <c r="Y64" s="25" t="s">
        <v>32</v>
      </c>
      <c r="Z64" s="25" t="s">
        <v>31</v>
      </c>
      <c r="AA64" s="25" t="s">
        <v>36</v>
      </c>
      <c r="AB64" s="25" t="s">
        <v>36</v>
      </c>
      <c r="AC64" s="25" t="s">
        <v>31</v>
      </c>
      <c r="AD64" s="25" t="s">
        <v>36</v>
      </c>
      <c r="AE64" s="25" t="s">
        <v>36</v>
      </c>
      <c r="AF64" s="25" t="s">
        <v>31</v>
      </c>
      <c r="AG64" s="25" t="s">
        <v>36</v>
      </c>
      <c r="AH64" s="25" t="s">
        <v>36</v>
      </c>
      <c r="AI64" s="25" t="s">
        <v>31</v>
      </c>
      <c r="AJ64" s="25" t="s">
        <v>36</v>
      </c>
      <c r="AK64" s="25" t="s">
        <v>36</v>
      </c>
    </row>
    <row r="65" spans="1:37" x14ac:dyDescent="0.35">
      <c r="A65" s="3" t="s">
        <v>6</v>
      </c>
      <c r="B65" s="22">
        <v>165.3</v>
      </c>
      <c r="C65" s="22">
        <v>388.9</v>
      </c>
      <c r="D65" s="22">
        <v>390.11</v>
      </c>
      <c r="E65" s="22">
        <v>167.79</v>
      </c>
      <c r="F65" s="22">
        <v>391.11</v>
      </c>
      <c r="G65" s="22">
        <v>390.6</v>
      </c>
      <c r="H65" s="22">
        <v>0</v>
      </c>
      <c r="I65" s="22">
        <v>379.89</v>
      </c>
      <c r="J65" s="22">
        <v>379.86</v>
      </c>
      <c r="K65" s="22">
        <v>0</v>
      </c>
      <c r="L65" s="22">
        <v>390.48</v>
      </c>
      <c r="M65" s="22">
        <v>390.85</v>
      </c>
      <c r="N65" s="22">
        <v>175.27</v>
      </c>
      <c r="O65" s="22">
        <v>389.66</v>
      </c>
      <c r="P65" s="22">
        <v>390.74</v>
      </c>
      <c r="Q65" s="22">
        <v>172.69</v>
      </c>
      <c r="R65" s="22">
        <v>389.74</v>
      </c>
      <c r="S65" s="22">
        <v>390.75</v>
      </c>
      <c r="T65" s="22">
        <v>170.39</v>
      </c>
      <c r="U65" s="22">
        <v>389.28</v>
      </c>
      <c r="V65" s="22">
        <v>390.41</v>
      </c>
      <c r="W65" s="22">
        <v>172.68</v>
      </c>
      <c r="X65" s="22">
        <v>389.17</v>
      </c>
      <c r="Y65" s="22">
        <v>390.37</v>
      </c>
      <c r="Z65" s="22">
        <v>174.72</v>
      </c>
      <c r="AA65" s="22">
        <v>389.71</v>
      </c>
      <c r="AB65" s="22">
        <v>390.83</v>
      </c>
      <c r="AC65" s="22">
        <v>170.16</v>
      </c>
      <c r="AD65" s="22">
        <v>390.08</v>
      </c>
      <c r="AE65" s="22">
        <v>391.68</v>
      </c>
      <c r="AF65" s="22">
        <v>168.44</v>
      </c>
      <c r="AG65" s="22">
        <v>389.45</v>
      </c>
      <c r="AH65" s="22">
        <v>390.77</v>
      </c>
      <c r="AI65" s="22">
        <v>169.43</v>
      </c>
      <c r="AJ65" s="22">
        <v>389.68</v>
      </c>
      <c r="AK65" s="22">
        <v>391.08</v>
      </c>
    </row>
    <row r="66" spans="1:37" x14ac:dyDescent="0.35">
      <c r="A66" s="3" t="s">
        <v>7</v>
      </c>
      <c r="B66" s="22">
        <v>165.4</v>
      </c>
      <c r="C66" s="22">
        <v>388.6</v>
      </c>
      <c r="D66" s="22">
        <v>390.05</v>
      </c>
      <c r="E66" s="22">
        <v>165.51</v>
      </c>
      <c r="F66" s="22">
        <v>390.28</v>
      </c>
      <c r="G66" s="22">
        <v>390.35</v>
      </c>
      <c r="H66" s="22">
        <v>0</v>
      </c>
      <c r="I66" s="22">
        <v>390.66</v>
      </c>
      <c r="J66" s="22">
        <v>379.9</v>
      </c>
      <c r="K66" s="22">
        <v>0</v>
      </c>
      <c r="L66" s="22">
        <v>390.46</v>
      </c>
      <c r="M66" s="22">
        <v>390.82</v>
      </c>
      <c r="N66" s="22">
        <v>174.27</v>
      </c>
      <c r="O66" s="22">
        <v>389.47</v>
      </c>
      <c r="P66" s="22">
        <v>390.67</v>
      </c>
      <c r="Q66" s="22">
        <v>171.69</v>
      </c>
      <c r="R66" s="22">
        <v>389.5</v>
      </c>
      <c r="S66" s="22">
        <v>390.65</v>
      </c>
      <c r="T66" s="22">
        <v>172.71</v>
      </c>
      <c r="U66" s="22">
        <v>389.55</v>
      </c>
      <c r="V66" s="22">
        <v>390.56</v>
      </c>
      <c r="W66" s="22">
        <v>171.2</v>
      </c>
      <c r="X66" s="22">
        <v>389.54</v>
      </c>
      <c r="Y66" s="22">
        <v>390.71</v>
      </c>
      <c r="Z66" s="22">
        <v>175.47</v>
      </c>
      <c r="AA66" s="22">
        <v>378</v>
      </c>
      <c r="AB66" s="22">
        <v>390.81</v>
      </c>
      <c r="AC66" s="22">
        <v>169.95</v>
      </c>
      <c r="AD66" s="22">
        <v>389.99</v>
      </c>
      <c r="AE66" s="22">
        <v>391.17</v>
      </c>
      <c r="AF66" s="22">
        <v>169.52</v>
      </c>
      <c r="AG66" s="22">
        <v>389.62</v>
      </c>
      <c r="AH66" s="22">
        <v>391.38</v>
      </c>
      <c r="AI66" s="22">
        <v>170.67</v>
      </c>
      <c r="AJ66" s="22">
        <v>390.05</v>
      </c>
      <c r="AK66" s="22">
        <v>391.38</v>
      </c>
    </row>
    <row r="67" spans="1:37" x14ac:dyDescent="0.35">
      <c r="A67" s="3" t="s">
        <v>8</v>
      </c>
      <c r="B67" s="22">
        <v>168.66</v>
      </c>
      <c r="C67" s="22">
        <v>389.32</v>
      </c>
      <c r="D67" s="22">
        <v>390.46</v>
      </c>
      <c r="E67" s="22">
        <v>164.75</v>
      </c>
      <c r="F67" s="22">
        <v>390.21</v>
      </c>
      <c r="G67" s="22">
        <v>390.29</v>
      </c>
      <c r="H67" s="22">
        <v>0</v>
      </c>
      <c r="I67" s="22">
        <v>390.78</v>
      </c>
      <c r="J67" s="22">
        <v>390.79</v>
      </c>
      <c r="K67" s="22">
        <v>0</v>
      </c>
      <c r="L67" s="22">
        <v>390.18</v>
      </c>
      <c r="M67" s="22">
        <v>390.56</v>
      </c>
      <c r="N67" s="22">
        <v>176.83</v>
      </c>
      <c r="O67" s="22">
        <v>389.28</v>
      </c>
      <c r="P67" s="22">
        <v>390.57</v>
      </c>
      <c r="Q67" s="22">
        <v>171.22</v>
      </c>
      <c r="R67" s="22">
        <v>389.48</v>
      </c>
      <c r="S67" s="22">
        <v>390.64</v>
      </c>
      <c r="T67" s="22">
        <v>174.77</v>
      </c>
      <c r="U67" s="22">
        <v>389.74</v>
      </c>
      <c r="V67" s="22">
        <v>390.85</v>
      </c>
      <c r="W67" s="22">
        <v>171.51</v>
      </c>
      <c r="X67" s="22">
        <v>389.79</v>
      </c>
      <c r="Y67" s="22">
        <v>390.89</v>
      </c>
      <c r="Z67" s="22">
        <v>175</v>
      </c>
      <c r="AA67" s="22">
        <v>389.59</v>
      </c>
      <c r="AB67" s="22">
        <v>390.65</v>
      </c>
      <c r="AC67" s="22">
        <v>169.98</v>
      </c>
      <c r="AD67" s="22">
        <v>389.86</v>
      </c>
      <c r="AE67" s="22">
        <v>391.18</v>
      </c>
      <c r="AF67" s="22">
        <v>167.95</v>
      </c>
      <c r="AG67" s="22">
        <v>389.77</v>
      </c>
      <c r="AH67" s="22">
        <v>391.08</v>
      </c>
      <c r="AI67" s="22">
        <v>167.92</v>
      </c>
      <c r="AJ67" s="22">
        <v>389.93</v>
      </c>
      <c r="AK67" s="22">
        <v>391.41</v>
      </c>
    </row>
    <row r="68" spans="1:37" x14ac:dyDescent="0.35">
      <c r="A68" s="3" t="s">
        <v>9</v>
      </c>
      <c r="B68" s="22">
        <v>164.54</v>
      </c>
      <c r="C68" s="22">
        <v>389.16</v>
      </c>
      <c r="D68" s="22">
        <v>390.5</v>
      </c>
      <c r="E68" s="22">
        <v>165.84</v>
      </c>
      <c r="F68" s="22">
        <v>390.11</v>
      </c>
      <c r="G68" s="22">
        <v>390.35</v>
      </c>
      <c r="H68" s="22">
        <v>0</v>
      </c>
      <c r="I68" s="22">
        <v>390.76</v>
      </c>
      <c r="J68" s="22">
        <v>390.82</v>
      </c>
      <c r="K68" s="22">
        <v>0</v>
      </c>
      <c r="L68" s="22">
        <v>390.06</v>
      </c>
      <c r="M68" s="22">
        <v>390.44</v>
      </c>
      <c r="N68" s="22">
        <v>175.54</v>
      </c>
      <c r="O68" s="22">
        <v>389.27</v>
      </c>
      <c r="P68" s="22">
        <v>390.48</v>
      </c>
      <c r="Q68" s="22">
        <v>170.8</v>
      </c>
      <c r="R68" s="22">
        <v>389.48</v>
      </c>
      <c r="S68" s="22">
        <v>390.64</v>
      </c>
      <c r="T68" s="22">
        <v>171.73</v>
      </c>
      <c r="U68" s="22">
        <v>389.47</v>
      </c>
      <c r="V68" s="22">
        <v>390.69</v>
      </c>
      <c r="W68" s="22">
        <v>171.54</v>
      </c>
      <c r="X68" s="22">
        <v>389.36</v>
      </c>
      <c r="Y68" s="22">
        <v>390.58</v>
      </c>
      <c r="Z68" s="22">
        <v>176.63</v>
      </c>
      <c r="AA68" s="22">
        <v>389.47</v>
      </c>
      <c r="AB68" s="22">
        <v>390.65</v>
      </c>
      <c r="AC68" s="22">
        <v>168.98</v>
      </c>
      <c r="AD68" s="22">
        <v>389.55</v>
      </c>
      <c r="AE68" s="22">
        <v>390.97</v>
      </c>
      <c r="AF68" s="22">
        <v>170.04</v>
      </c>
      <c r="AG68" s="22">
        <v>389.53</v>
      </c>
      <c r="AH68" s="22">
        <v>390.9</v>
      </c>
      <c r="AI68" s="22">
        <v>160.80000000000001</v>
      </c>
      <c r="AJ68" s="22">
        <v>390.03</v>
      </c>
      <c r="AK68" s="22">
        <v>391.41</v>
      </c>
    </row>
    <row r="69" spans="1:37" x14ac:dyDescent="0.35">
      <c r="A69" s="3" t="s">
        <v>10</v>
      </c>
      <c r="B69" s="22">
        <v>163.99</v>
      </c>
      <c r="C69" s="22">
        <v>389.28</v>
      </c>
      <c r="D69" s="22">
        <v>390.54</v>
      </c>
      <c r="E69" s="22">
        <v>168.44</v>
      </c>
      <c r="F69" s="22">
        <v>390.01</v>
      </c>
      <c r="G69" s="22">
        <v>390.28</v>
      </c>
      <c r="H69" s="22">
        <v>0</v>
      </c>
      <c r="I69" s="22">
        <v>390.8</v>
      </c>
      <c r="J69" s="22">
        <v>390.82</v>
      </c>
      <c r="K69" s="22">
        <v>171.48</v>
      </c>
      <c r="L69" s="22">
        <v>389.56</v>
      </c>
      <c r="M69" s="22">
        <v>390.42</v>
      </c>
      <c r="N69" s="22">
        <v>174.4</v>
      </c>
      <c r="O69" s="22">
        <v>389.26</v>
      </c>
      <c r="P69" s="22">
        <v>390.5</v>
      </c>
      <c r="Q69" s="22">
        <v>172.07</v>
      </c>
      <c r="R69" s="22">
        <v>389.79</v>
      </c>
      <c r="S69" s="22">
        <v>390.88</v>
      </c>
      <c r="T69" s="22">
        <v>171.79</v>
      </c>
      <c r="U69" s="22">
        <v>389.51</v>
      </c>
      <c r="V69" s="22">
        <v>390.68</v>
      </c>
      <c r="W69" s="22">
        <v>172.56</v>
      </c>
      <c r="X69" s="22">
        <v>389.48</v>
      </c>
      <c r="Y69" s="22">
        <v>390.71</v>
      </c>
      <c r="Z69" s="22">
        <v>244.39</v>
      </c>
      <c r="AA69" s="22">
        <v>389.41</v>
      </c>
      <c r="AB69" s="22">
        <v>390.61</v>
      </c>
      <c r="AC69" s="22">
        <v>167.99</v>
      </c>
      <c r="AD69" s="22">
        <v>389.69</v>
      </c>
      <c r="AE69" s="22">
        <v>393</v>
      </c>
      <c r="AF69" s="22">
        <v>169.28</v>
      </c>
      <c r="AG69" s="22">
        <v>389.36</v>
      </c>
      <c r="AH69" s="22">
        <v>391.11</v>
      </c>
      <c r="AI69" s="22">
        <v>168.41</v>
      </c>
      <c r="AJ69" s="22">
        <v>389.72</v>
      </c>
      <c r="AK69" s="22">
        <v>391.27</v>
      </c>
    </row>
    <row r="70" spans="1:37" x14ac:dyDescent="0.35">
      <c r="A70" s="3" t="s">
        <v>11</v>
      </c>
      <c r="B70" s="22">
        <v>164.65</v>
      </c>
      <c r="C70" s="22">
        <v>389.81</v>
      </c>
      <c r="D70" s="22">
        <v>390.96</v>
      </c>
      <c r="E70" s="22">
        <v>162.91</v>
      </c>
      <c r="F70" s="22">
        <v>389.41</v>
      </c>
      <c r="G70" s="22">
        <v>378.08</v>
      </c>
      <c r="H70" s="22">
        <v>0</v>
      </c>
      <c r="I70" s="22">
        <v>391.17</v>
      </c>
      <c r="J70" s="22">
        <v>390.89</v>
      </c>
      <c r="K70" s="22">
        <v>171.7</v>
      </c>
      <c r="L70" s="22">
        <v>390.35</v>
      </c>
      <c r="M70" s="22">
        <v>391.28</v>
      </c>
      <c r="N70" s="22">
        <v>175.38</v>
      </c>
      <c r="O70" s="22">
        <v>389.06</v>
      </c>
      <c r="P70" s="22">
        <v>390.43</v>
      </c>
      <c r="Q70" s="22">
        <v>172.57</v>
      </c>
      <c r="R70" s="22">
        <v>389.78</v>
      </c>
      <c r="S70" s="22">
        <v>390.85</v>
      </c>
      <c r="T70" s="22">
        <v>171.83</v>
      </c>
      <c r="U70" s="22">
        <v>389.84</v>
      </c>
      <c r="V70" s="22">
        <v>390.97</v>
      </c>
      <c r="W70" s="22">
        <v>172.87</v>
      </c>
      <c r="X70" s="22">
        <v>389.36</v>
      </c>
      <c r="Y70" s="22">
        <v>390.63</v>
      </c>
      <c r="Z70" s="22">
        <v>171.08</v>
      </c>
      <c r="AA70" s="22">
        <v>389.1</v>
      </c>
      <c r="AB70" s="22">
        <v>390.58</v>
      </c>
      <c r="AC70" s="22">
        <v>168.5</v>
      </c>
      <c r="AD70" s="22">
        <v>389.88</v>
      </c>
      <c r="AE70" s="22">
        <v>392.14</v>
      </c>
      <c r="AF70" s="22">
        <v>170.06</v>
      </c>
      <c r="AG70" s="22">
        <v>389.98</v>
      </c>
      <c r="AH70" s="22">
        <v>391.5</v>
      </c>
      <c r="AI70" s="22">
        <v>177.51</v>
      </c>
      <c r="AJ70" s="22">
        <v>389.79</v>
      </c>
      <c r="AK70" s="22">
        <v>391.42</v>
      </c>
    </row>
    <row r="71" spans="1:37" x14ac:dyDescent="0.35">
      <c r="A71" s="3" t="s">
        <v>12</v>
      </c>
      <c r="B71" s="22">
        <v>164.65</v>
      </c>
      <c r="C71" s="22">
        <v>389.13</v>
      </c>
      <c r="D71" s="22">
        <v>390.59</v>
      </c>
      <c r="E71" s="22">
        <v>0</v>
      </c>
      <c r="F71" s="22">
        <v>378.08</v>
      </c>
      <c r="G71" s="22">
        <v>378.08</v>
      </c>
      <c r="H71" s="22">
        <v>0</v>
      </c>
      <c r="I71" s="22">
        <v>390.94</v>
      </c>
      <c r="J71" s="22">
        <v>390.75</v>
      </c>
      <c r="K71" s="22">
        <v>170.29</v>
      </c>
      <c r="L71" s="22">
        <v>389.08</v>
      </c>
      <c r="M71" s="22">
        <v>390.38</v>
      </c>
      <c r="N71" s="22">
        <v>173.36</v>
      </c>
      <c r="O71" s="22">
        <v>389.21</v>
      </c>
      <c r="P71" s="22">
        <v>390.56</v>
      </c>
      <c r="Q71" s="22">
        <v>171.61</v>
      </c>
      <c r="R71" s="22">
        <v>389.3</v>
      </c>
      <c r="S71" s="22">
        <v>390.48</v>
      </c>
      <c r="T71" s="22">
        <v>171.87</v>
      </c>
      <c r="U71" s="22">
        <v>389.58</v>
      </c>
      <c r="V71" s="22">
        <v>390.82</v>
      </c>
      <c r="W71" s="22">
        <v>171.87</v>
      </c>
      <c r="X71" s="22">
        <v>389.58</v>
      </c>
      <c r="Y71" s="22">
        <v>390.82</v>
      </c>
      <c r="Z71" s="22">
        <v>253.95</v>
      </c>
      <c r="AA71" s="22">
        <v>389.38</v>
      </c>
      <c r="AB71" s="22">
        <v>390.62</v>
      </c>
      <c r="AC71" s="22">
        <v>168.27</v>
      </c>
      <c r="AD71" s="22">
        <v>389.37</v>
      </c>
      <c r="AE71" s="22">
        <v>390.82</v>
      </c>
      <c r="AF71" s="22">
        <v>168.06</v>
      </c>
      <c r="AG71" s="22">
        <v>390.21</v>
      </c>
      <c r="AH71" s="22">
        <v>391.64</v>
      </c>
      <c r="AI71" s="22">
        <v>168.96</v>
      </c>
      <c r="AJ71" s="22">
        <v>390.24</v>
      </c>
      <c r="AK71" s="22">
        <v>391.96</v>
      </c>
    </row>
    <row r="72" spans="1:37" x14ac:dyDescent="0.35">
      <c r="A72" s="3" t="s">
        <v>13</v>
      </c>
      <c r="B72" s="22">
        <v>163.66999999999999</v>
      </c>
      <c r="C72" s="22">
        <v>389.72</v>
      </c>
      <c r="D72" s="22">
        <v>390.95</v>
      </c>
      <c r="E72" s="22">
        <v>0</v>
      </c>
      <c r="F72" s="22">
        <v>378.14</v>
      </c>
      <c r="G72" s="22">
        <v>378.08</v>
      </c>
      <c r="H72" s="22">
        <v>0</v>
      </c>
      <c r="I72" s="22">
        <v>390.75</v>
      </c>
      <c r="J72" s="22">
        <v>390.75</v>
      </c>
      <c r="K72" s="22">
        <v>171.81</v>
      </c>
      <c r="L72" s="22">
        <v>389.08</v>
      </c>
      <c r="M72" s="22">
        <v>390.34</v>
      </c>
      <c r="N72" s="22">
        <v>175.41</v>
      </c>
      <c r="O72" s="22">
        <v>389.76</v>
      </c>
      <c r="P72" s="22">
        <v>390.86</v>
      </c>
      <c r="Q72" s="22">
        <v>171.83</v>
      </c>
      <c r="R72" s="22">
        <v>389.18</v>
      </c>
      <c r="S72" s="22">
        <v>390.41</v>
      </c>
      <c r="T72" s="22">
        <v>171.6</v>
      </c>
      <c r="U72" s="22">
        <v>389.7</v>
      </c>
      <c r="V72" s="22">
        <v>390.86</v>
      </c>
      <c r="W72" s="22">
        <v>171.6</v>
      </c>
      <c r="X72" s="22">
        <v>389.7</v>
      </c>
      <c r="Y72" s="22">
        <v>390.86</v>
      </c>
      <c r="Z72" s="22">
        <v>170.94</v>
      </c>
      <c r="AA72" s="22">
        <v>389.43</v>
      </c>
      <c r="AB72" s="22">
        <v>390.6</v>
      </c>
      <c r="AC72" s="22">
        <v>169.03</v>
      </c>
      <c r="AD72" s="22">
        <v>389.63</v>
      </c>
      <c r="AE72" s="22">
        <v>390.96</v>
      </c>
      <c r="AF72" s="22">
        <v>175.15</v>
      </c>
      <c r="AG72" s="22">
        <v>390.13</v>
      </c>
      <c r="AH72" s="22">
        <v>392.62</v>
      </c>
      <c r="AI72" s="22">
        <v>167.72</v>
      </c>
      <c r="AJ72" s="22">
        <v>390.11</v>
      </c>
      <c r="AK72" s="22">
        <v>391.61</v>
      </c>
    </row>
    <row r="73" spans="1:37" x14ac:dyDescent="0.35">
      <c r="A73" s="3" t="s">
        <v>14</v>
      </c>
      <c r="B73" s="22">
        <v>189.07</v>
      </c>
      <c r="C73" s="22">
        <v>389.07</v>
      </c>
      <c r="D73" s="22">
        <v>390.33</v>
      </c>
      <c r="E73" s="22">
        <v>0</v>
      </c>
      <c r="F73" s="22">
        <v>379.29</v>
      </c>
      <c r="G73" s="22">
        <v>378.35</v>
      </c>
      <c r="H73" s="22">
        <v>0</v>
      </c>
      <c r="I73" s="22">
        <v>390.88</v>
      </c>
      <c r="J73" s="22">
        <v>390.82</v>
      </c>
      <c r="K73" s="22">
        <v>295.24</v>
      </c>
      <c r="L73" s="22">
        <v>389.56</v>
      </c>
      <c r="M73" s="22">
        <v>390.69</v>
      </c>
      <c r="N73" s="22">
        <v>174.36</v>
      </c>
      <c r="O73" s="22">
        <v>389.71</v>
      </c>
      <c r="P73" s="22">
        <v>390.8</v>
      </c>
      <c r="Q73" s="22">
        <v>171.55</v>
      </c>
      <c r="R73" s="22">
        <v>389.19</v>
      </c>
      <c r="S73" s="22">
        <v>390.24</v>
      </c>
      <c r="T73" s="22">
        <v>171.41</v>
      </c>
      <c r="U73" s="22">
        <v>389.27</v>
      </c>
      <c r="V73" s="22">
        <v>390.56</v>
      </c>
      <c r="W73" s="22">
        <v>171.41</v>
      </c>
      <c r="X73" s="22">
        <v>389.27</v>
      </c>
      <c r="Y73" s="22">
        <v>390.56</v>
      </c>
      <c r="Z73" s="22">
        <v>171.04</v>
      </c>
      <c r="AA73" s="22">
        <v>389.47</v>
      </c>
      <c r="AB73" s="22">
        <v>390.65</v>
      </c>
      <c r="AC73" s="22">
        <v>168.01</v>
      </c>
      <c r="AD73" s="22">
        <v>389.65</v>
      </c>
      <c r="AE73" s="22">
        <v>390.94</v>
      </c>
      <c r="AF73" s="22">
        <v>168.01</v>
      </c>
      <c r="AG73" s="22">
        <v>390.08</v>
      </c>
      <c r="AH73" s="22">
        <v>391.22</v>
      </c>
      <c r="AI73" s="22">
        <v>167.89</v>
      </c>
      <c r="AJ73" s="22">
        <v>389.73</v>
      </c>
      <c r="AK73" s="22">
        <v>391.73</v>
      </c>
    </row>
    <row r="74" spans="1:37" x14ac:dyDescent="0.35">
      <c r="A74" s="3" t="s">
        <v>15</v>
      </c>
      <c r="B74" s="22">
        <v>164.32</v>
      </c>
      <c r="C74" s="22">
        <v>388.99</v>
      </c>
      <c r="D74" s="22">
        <v>390.25</v>
      </c>
      <c r="E74" s="22">
        <v>0</v>
      </c>
      <c r="F74" s="22">
        <v>379.61</v>
      </c>
      <c r="G74" s="22">
        <v>379.31</v>
      </c>
      <c r="H74" s="22">
        <v>0</v>
      </c>
      <c r="I74" s="22">
        <v>390.77</v>
      </c>
      <c r="J74" s="22">
        <v>390.78</v>
      </c>
      <c r="K74" s="22">
        <v>175.05</v>
      </c>
      <c r="L74" s="22">
        <v>389.74</v>
      </c>
      <c r="M74" s="22">
        <v>390.74</v>
      </c>
      <c r="N74" s="22">
        <v>173.35</v>
      </c>
      <c r="O74" s="22">
        <v>389.62</v>
      </c>
      <c r="P74" s="22">
        <v>390.77</v>
      </c>
      <c r="Q74" s="22">
        <v>170.02</v>
      </c>
      <c r="R74" s="22">
        <v>389.06</v>
      </c>
      <c r="S74" s="22">
        <v>390.25</v>
      </c>
      <c r="T74" s="22">
        <v>171.81</v>
      </c>
      <c r="U74" s="22">
        <v>389.29</v>
      </c>
      <c r="V74" s="22">
        <v>390.48</v>
      </c>
      <c r="W74" s="22">
        <v>171.81</v>
      </c>
      <c r="X74" s="22">
        <v>389.29</v>
      </c>
      <c r="Y74" s="22">
        <v>390.48</v>
      </c>
      <c r="Z74" s="22">
        <v>171.8</v>
      </c>
      <c r="AA74" s="22">
        <v>389.4</v>
      </c>
      <c r="AB74" s="22">
        <v>390.69</v>
      </c>
      <c r="AC74" s="22">
        <v>167.46</v>
      </c>
      <c r="AD74" s="22">
        <v>389.46</v>
      </c>
      <c r="AE74" s="22">
        <v>391</v>
      </c>
      <c r="AF74" s="22">
        <v>169.98</v>
      </c>
      <c r="AG74" s="22">
        <v>390.15</v>
      </c>
      <c r="AH74" s="22">
        <v>391.36</v>
      </c>
      <c r="AI74" s="22">
        <v>169.9</v>
      </c>
      <c r="AJ74" s="22">
        <v>389.58</v>
      </c>
      <c r="AK74" s="22">
        <v>390.75</v>
      </c>
    </row>
    <row r="75" spans="1:37" x14ac:dyDescent="0.35">
      <c r="A75" s="3" t="s">
        <v>16</v>
      </c>
      <c r="B75" s="22">
        <v>163.99</v>
      </c>
      <c r="C75" s="22">
        <v>388.78</v>
      </c>
      <c r="D75" s="22">
        <v>390.08</v>
      </c>
      <c r="E75" s="22">
        <v>0</v>
      </c>
      <c r="F75" s="22">
        <v>379.81</v>
      </c>
      <c r="G75" s="22">
        <v>379.63</v>
      </c>
      <c r="H75" s="22">
        <v>0</v>
      </c>
      <c r="I75" s="22">
        <v>390.74</v>
      </c>
      <c r="J75" s="22">
        <v>390.74</v>
      </c>
      <c r="K75" s="22">
        <v>173.03</v>
      </c>
      <c r="L75" s="22">
        <v>389.81</v>
      </c>
      <c r="M75" s="22">
        <v>390.81</v>
      </c>
      <c r="N75" s="22">
        <v>173.25</v>
      </c>
      <c r="O75" s="22">
        <v>389.72</v>
      </c>
      <c r="P75" s="22">
        <v>390.8</v>
      </c>
      <c r="Q75" s="22">
        <v>171.47</v>
      </c>
      <c r="R75" s="22">
        <v>389.23</v>
      </c>
      <c r="S75" s="22">
        <v>390.37</v>
      </c>
      <c r="T75" s="22">
        <v>170.23</v>
      </c>
      <c r="U75" s="22">
        <v>389.27</v>
      </c>
      <c r="V75" s="22">
        <v>390.48</v>
      </c>
      <c r="W75" s="22">
        <v>170.23</v>
      </c>
      <c r="X75" s="22">
        <v>389.27</v>
      </c>
      <c r="Y75" s="22">
        <v>390.48</v>
      </c>
      <c r="Z75" s="22">
        <v>172.53</v>
      </c>
      <c r="AA75" s="22">
        <v>389.66</v>
      </c>
      <c r="AB75" s="22">
        <v>390.75</v>
      </c>
      <c r="AC75" s="22">
        <v>167.4</v>
      </c>
      <c r="AD75" s="22">
        <v>389.59</v>
      </c>
      <c r="AE75" s="22">
        <v>390.76</v>
      </c>
      <c r="AF75" s="22">
        <v>168.41</v>
      </c>
      <c r="AG75" s="22">
        <v>390.03</v>
      </c>
      <c r="AH75" s="22">
        <v>391.36</v>
      </c>
      <c r="AI75" s="22">
        <v>164.57</v>
      </c>
      <c r="AJ75" s="22">
        <v>389.32</v>
      </c>
      <c r="AK75" s="22">
        <v>390.65</v>
      </c>
    </row>
    <row r="76" spans="1:37" ht="15" thickBot="1" x14ac:dyDescent="0.4">
      <c r="A76" s="28" t="s">
        <v>17</v>
      </c>
      <c r="B76" s="23">
        <v>165.19</v>
      </c>
      <c r="C76" s="23">
        <v>388.84</v>
      </c>
      <c r="D76" s="23">
        <v>390.12</v>
      </c>
      <c r="E76" s="23">
        <v>0</v>
      </c>
      <c r="F76" s="23">
        <v>379.86</v>
      </c>
      <c r="G76" s="23">
        <v>379.81</v>
      </c>
      <c r="H76" s="23">
        <v>0</v>
      </c>
      <c r="I76" s="23">
        <v>391.04</v>
      </c>
      <c r="J76" s="23">
        <v>390.73</v>
      </c>
      <c r="K76" s="23">
        <v>173.22</v>
      </c>
      <c r="L76" s="23">
        <v>389.67</v>
      </c>
      <c r="M76" s="23">
        <v>390.78</v>
      </c>
      <c r="N76" s="23">
        <v>171.92</v>
      </c>
      <c r="O76" s="23">
        <v>389.54</v>
      </c>
      <c r="P76" s="23">
        <v>390.63</v>
      </c>
      <c r="Q76" s="23">
        <v>171.47</v>
      </c>
      <c r="R76" s="23">
        <v>389.26</v>
      </c>
      <c r="S76" s="23">
        <v>390.39</v>
      </c>
      <c r="T76" s="23">
        <v>170.18</v>
      </c>
      <c r="U76" s="23">
        <v>389.21</v>
      </c>
      <c r="V76" s="23">
        <v>390.36</v>
      </c>
      <c r="W76" s="23">
        <v>170.18</v>
      </c>
      <c r="X76" s="23">
        <v>389.21</v>
      </c>
      <c r="Y76" s="23">
        <v>390.36</v>
      </c>
      <c r="Z76" s="22">
        <v>178.09</v>
      </c>
      <c r="AA76" s="23">
        <v>389.71</v>
      </c>
      <c r="AB76" s="23">
        <v>390.78</v>
      </c>
      <c r="AC76" s="22">
        <v>168.68</v>
      </c>
      <c r="AD76" s="23">
        <v>389.55</v>
      </c>
      <c r="AE76" s="23">
        <v>390.79</v>
      </c>
      <c r="AF76" s="22">
        <v>166.17</v>
      </c>
      <c r="AG76" s="23">
        <v>389.83</v>
      </c>
      <c r="AH76" s="23">
        <v>391.26</v>
      </c>
      <c r="AI76" s="22">
        <v>169.37</v>
      </c>
      <c r="AJ76" s="23">
        <v>389.55</v>
      </c>
      <c r="AK76" s="23">
        <v>391.05</v>
      </c>
    </row>
    <row r="77" spans="1:37" x14ac:dyDescent="0.35">
      <c r="A77" s="29" t="s">
        <v>25</v>
      </c>
      <c r="B77" s="27">
        <f>MIN(B65:B76)</f>
        <v>163.66999999999999</v>
      </c>
      <c r="C77" s="27">
        <f t="shared" ref="C77:AK77" si="9">MIN(C65:C76)</f>
        <v>388.6</v>
      </c>
      <c r="D77" s="27">
        <f t="shared" si="9"/>
        <v>390.05</v>
      </c>
      <c r="E77" s="27">
        <f t="shared" si="9"/>
        <v>0</v>
      </c>
      <c r="F77" s="27">
        <f t="shared" si="9"/>
        <v>378.08</v>
      </c>
      <c r="G77" s="27">
        <f t="shared" si="9"/>
        <v>378.08</v>
      </c>
      <c r="H77" s="27">
        <f t="shared" si="9"/>
        <v>0</v>
      </c>
      <c r="I77" s="27">
        <f t="shared" si="9"/>
        <v>379.89</v>
      </c>
      <c r="J77" s="27">
        <f t="shared" si="9"/>
        <v>379.86</v>
      </c>
      <c r="K77" s="27">
        <f t="shared" si="9"/>
        <v>0</v>
      </c>
      <c r="L77" s="27">
        <f t="shared" si="9"/>
        <v>389.08</v>
      </c>
      <c r="M77" s="27">
        <f t="shared" si="9"/>
        <v>390.34</v>
      </c>
      <c r="N77" s="27">
        <f t="shared" si="9"/>
        <v>171.92</v>
      </c>
      <c r="O77" s="27">
        <f t="shared" si="9"/>
        <v>389.06</v>
      </c>
      <c r="P77" s="27">
        <f t="shared" si="9"/>
        <v>390.43</v>
      </c>
      <c r="Q77" s="27">
        <f t="shared" si="9"/>
        <v>170.02</v>
      </c>
      <c r="R77" s="27">
        <f t="shared" si="9"/>
        <v>389.06</v>
      </c>
      <c r="S77" s="27">
        <f t="shared" si="9"/>
        <v>390.24</v>
      </c>
      <c r="T77" s="27">
        <f t="shared" si="9"/>
        <v>170.18</v>
      </c>
      <c r="U77" s="27">
        <f t="shared" si="9"/>
        <v>389.21</v>
      </c>
      <c r="V77" s="27">
        <f t="shared" si="9"/>
        <v>390.36</v>
      </c>
      <c r="W77" s="27">
        <f t="shared" si="9"/>
        <v>170.18</v>
      </c>
      <c r="X77" s="27">
        <f t="shared" si="9"/>
        <v>389.17</v>
      </c>
      <c r="Y77" s="27">
        <f t="shared" si="9"/>
        <v>390.36</v>
      </c>
      <c r="Z77" s="27">
        <f t="shared" si="9"/>
        <v>170.94</v>
      </c>
      <c r="AA77" s="27">
        <f t="shared" si="9"/>
        <v>378</v>
      </c>
      <c r="AB77" s="27">
        <f t="shared" si="9"/>
        <v>390.58</v>
      </c>
      <c r="AC77" s="27">
        <f t="shared" si="9"/>
        <v>167.4</v>
      </c>
      <c r="AD77" s="27">
        <f t="shared" si="9"/>
        <v>389.37</v>
      </c>
      <c r="AE77" s="27">
        <f t="shared" si="9"/>
        <v>390.76</v>
      </c>
      <c r="AF77" s="27">
        <f t="shared" si="9"/>
        <v>166.17</v>
      </c>
      <c r="AG77" s="27">
        <f t="shared" si="9"/>
        <v>389.36</v>
      </c>
      <c r="AH77" s="27">
        <f t="shared" si="9"/>
        <v>390.77</v>
      </c>
      <c r="AI77" s="27">
        <f t="shared" si="9"/>
        <v>160.80000000000001</v>
      </c>
      <c r="AJ77" s="27">
        <f t="shared" si="9"/>
        <v>389.32</v>
      </c>
      <c r="AK77" s="27">
        <f t="shared" si="9"/>
        <v>390.65</v>
      </c>
    </row>
    <row r="78" spans="1:37" x14ac:dyDescent="0.35">
      <c r="A78" s="30" t="s">
        <v>26</v>
      </c>
      <c r="B78" s="22">
        <f>MAX(B65:B76)</f>
        <v>189.07</v>
      </c>
      <c r="C78" s="22">
        <f t="shared" ref="C78:AK78" si="10">MAX(C65:C76)</f>
        <v>389.81</v>
      </c>
      <c r="D78" s="22">
        <f t="shared" si="10"/>
        <v>390.96</v>
      </c>
      <c r="E78" s="22">
        <f t="shared" si="10"/>
        <v>168.44</v>
      </c>
      <c r="F78" s="22">
        <f t="shared" si="10"/>
        <v>391.11</v>
      </c>
      <c r="G78" s="22">
        <f t="shared" si="10"/>
        <v>390.6</v>
      </c>
      <c r="H78" s="22">
        <f t="shared" si="10"/>
        <v>0</v>
      </c>
      <c r="I78" s="22">
        <f t="shared" si="10"/>
        <v>391.17</v>
      </c>
      <c r="J78" s="22">
        <f t="shared" si="10"/>
        <v>390.89</v>
      </c>
      <c r="K78" s="22">
        <f t="shared" si="10"/>
        <v>295.24</v>
      </c>
      <c r="L78" s="22">
        <f t="shared" si="10"/>
        <v>390.48</v>
      </c>
      <c r="M78" s="22">
        <f t="shared" si="10"/>
        <v>391.28</v>
      </c>
      <c r="N78" s="22">
        <f t="shared" si="10"/>
        <v>176.83</v>
      </c>
      <c r="O78" s="22">
        <f t="shared" si="10"/>
        <v>389.76</v>
      </c>
      <c r="P78" s="22">
        <f t="shared" si="10"/>
        <v>390.86</v>
      </c>
      <c r="Q78" s="22">
        <f t="shared" si="10"/>
        <v>172.69</v>
      </c>
      <c r="R78" s="22">
        <f t="shared" si="10"/>
        <v>389.79</v>
      </c>
      <c r="S78" s="22">
        <f t="shared" si="10"/>
        <v>390.88</v>
      </c>
      <c r="T78" s="22">
        <f t="shared" si="10"/>
        <v>174.77</v>
      </c>
      <c r="U78" s="22">
        <f t="shared" si="10"/>
        <v>389.84</v>
      </c>
      <c r="V78" s="22">
        <f t="shared" si="10"/>
        <v>390.97</v>
      </c>
      <c r="W78" s="22">
        <f t="shared" si="10"/>
        <v>172.87</v>
      </c>
      <c r="X78" s="22">
        <f t="shared" si="10"/>
        <v>389.79</v>
      </c>
      <c r="Y78" s="22">
        <f t="shared" si="10"/>
        <v>390.89</v>
      </c>
      <c r="Z78" s="22">
        <f t="shared" si="10"/>
        <v>253.95</v>
      </c>
      <c r="AA78" s="22">
        <f t="shared" si="10"/>
        <v>389.71</v>
      </c>
      <c r="AB78" s="22">
        <f t="shared" si="10"/>
        <v>390.83</v>
      </c>
      <c r="AC78" s="22">
        <f t="shared" si="10"/>
        <v>170.16</v>
      </c>
      <c r="AD78" s="22">
        <f t="shared" si="10"/>
        <v>390.08</v>
      </c>
      <c r="AE78" s="22">
        <f t="shared" si="10"/>
        <v>393</v>
      </c>
      <c r="AF78" s="22">
        <f t="shared" si="10"/>
        <v>175.15</v>
      </c>
      <c r="AG78" s="22">
        <f t="shared" si="10"/>
        <v>390.21</v>
      </c>
      <c r="AH78" s="22">
        <f t="shared" si="10"/>
        <v>392.62</v>
      </c>
      <c r="AI78" s="22">
        <f t="shared" si="10"/>
        <v>177.51</v>
      </c>
      <c r="AJ78" s="22">
        <f t="shared" si="10"/>
        <v>390.24</v>
      </c>
      <c r="AK78" s="22">
        <f t="shared" si="10"/>
        <v>391.96</v>
      </c>
    </row>
    <row r="79" spans="1:37" x14ac:dyDescent="0.35">
      <c r="A79" s="6" t="s">
        <v>3</v>
      </c>
      <c r="B79" s="22">
        <f>AVERAGE(B65:B76)</f>
        <v>166.95250000000001</v>
      </c>
      <c r="C79" s="22">
        <f t="shared" ref="C79:AK79" si="11">AVERAGE(C65:C76)</f>
        <v>389.13333333333338</v>
      </c>
      <c r="D79" s="22">
        <f t="shared" si="11"/>
        <v>390.41166666666663</v>
      </c>
      <c r="E79" s="22">
        <f t="shared" si="11"/>
        <v>82.936666666666653</v>
      </c>
      <c r="F79" s="22">
        <f t="shared" si="11"/>
        <v>384.66</v>
      </c>
      <c r="G79" s="22">
        <f t="shared" si="11"/>
        <v>383.60083333333336</v>
      </c>
      <c r="H79" s="22">
        <f t="shared" si="11"/>
        <v>0</v>
      </c>
      <c r="I79" s="22">
        <f t="shared" si="11"/>
        <v>389.93166666666667</v>
      </c>
      <c r="J79" s="22">
        <f t="shared" si="11"/>
        <v>388.9708333333333</v>
      </c>
      <c r="K79" s="22">
        <f t="shared" si="11"/>
        <v>125.15166666666666</v>
      </c>
      <c r="L79" s="22">
        <f t="shared" si="11"/>
        <v>389.83583333333337</v>
      </c>
      <c r="M79" s="22">
        <f t="shared" si="11"/>
        <v>390.6758333333334</v>
      </c>
      <c r="N79" s="22">
        <f t="shared" si="11"/>
        <v>174.44500000000002</v>
      </c>
      <c r="O79" s="22">
        <f t="shared" si="11"/>
        <v>389.46333333333337</v>
      </c>
      <c r="P79" s="22">
        <f t="shared" si="11"/>
        <v>390.65083333333337</v>
      </c>
      <c r="Q79" s="22">
        <f t="shared" si="11"/>
        <v>171.58249999999998</v>
      </c>
      <c r="R79" s="22">
        <f t="shared" si="11"/>
        <v>389.4158333333333</v>
      </c>
      <c r="S79" s="22">
        <f t="shared" si="11"/>
        <v>390.54583333333335</v>
      </c>
      <c r="T79" s="22">
        <f t="shared" si="11"/>
        <v>171.69333333333336</v>
      </c>
      <c r="U79" s="22">
        <f t="shared" si="11"/>
        <v>389.47583333333336</v>
      </c>
      <c r="V79" s="22">
        <f t="shared" si="11"/>
        <v>390.64333333333337</v>
      </c>
      <c r="W79" s="22">
        <f t="shared" si="11"/>
        <v>171.62166666666667</v>
      </c>
      <c r="X79" s="22">
        <f t="shared" si="11"/>
        <v>389.41833333333329</v>
      </c>
      <c r="Y79" s="22">
        <f t="shared" si="11"/>
        <v>390.62083333333334</v>
      </c>
      <c r="Z79" s="22">
        <f t="shared" si="11"/>
        <v>186.30333333333337</v>
      </c>
      <c r="AA79" s="22">
        <f t="shared" si="11"/>
        <v>388.52750000000009</v>
      </c>
      <c r="AB79" s="22">
        <f t="shared" si="11"/>
        <v>390.685</v>
      </c>
      <c r="AC79" s="22">
        <f t="shared" si="11"/>
        <v>168.70083333333335</v>
      </c>
      <c r="AD79" s="22">
        <f t="shared" si="11"/>
        <v>389.69166666666666</v>
      </c>
      <c r="AE79" s="22">
        <f t="shared" si="11"/>
        <v>391.28416666666664</v>
      </c>
      <c r="AF79" s="22">
        <f t="shared" si="11"/>
        <v>169.25583333333336</v>
      </c>
      <c r="AG79" s="22">
        <f t="shared" si="11"/>
        <v>389.84500000000003</v>
      </c>
      <c r="AH79" s="22">
        <f t="shared" si="11"/>
        <v>391.35000000000008</v>
      </c>
      <c r="AI79" s="22">
        <f t="shared" si="11"/>
        <v>168.59583333333333</v>
      </c>
      <c r="AJ79" s="22">
        <f t="shared" si="11"/>
        <v>389.81083333333339</v>
      </c>
      <c r="AK79" s="22">
        <f t="shared" si="11"/>
        <v>391.31</v>
      </c>
    </row>
    <row r="81" spans="1:37" x14ac:dyDescent="0.35">
      <c r="A81" s="48" t="s">
        <v>74</v>
      </c>
      <c r="B81" s="35">
        <v>2010</v>
      </c>
      <c r="C81" s="35">
        <v>2010</v>
      </c>
      <c r="D81" s="35">
        <v>2010</v>
      </c>
      <c r="E81" s="35">
        <v>2011</v>
      </c>
      <c r="F81" s="35">
        <v>2011</v>
      </c>
      <c r="G81" s="35">
        <v>2011</v>
      </c>
      <c r="H81" s="35">
        <v>2012</v>
      </c>
      <c r="I81" s="35">
        <v>2012</v>
      </c>
      <c r="J81" s="35">
        <v>2012</v>
      </c>
      <c r="K81" s="35">
        <v>2013</v>
      </c>
      <c r="L81" s="35">
        <v>2013</v>
      </c>
      <c r="M81" s="35">
        <v>2013</v>
      </c>
      <c r="N81" s="35">
        <v>2014</v>
      </c>
      <c r="O81" s="35">
        <v>2014</v>
      </c>
      <c r="P81" s="35">
        <v>2014</v>
      </c>
      <c r="Q81" s="35">
        <v>2015</v>
      </c>
      <c r="R81" s="35">
        <v>2015</v>
      </c>
      <c r="S81" s="35">
        <v>2015</v>
      </c>
      <c r="T81" s="35">
        <v>2016</v>
      </c>
      <c r="U81" s="35">
        <v>2016</v>
      </c>
      <c r="V81" s="35">
        <v>2016</v>
      </c>
      <c r="W81" s="35">
        <v>2017</v>
      </c>
      <c r="X81" s="35">
        <v>2017</v>
      </c>
      <c r="Y81" s="35">
        <v>2017</v>
      </c>
      <c r="Z81" s="35">
        <v>2018</v>
      </c>
      <c r="AA81" s="35">
        <v>2018</v>
      </c>
      <c r="AB81" s="35">
        <v>2018</v>
      </c>
      <c r="AC81" s="35">
        <v>2019</v>
      </c>
      <c r="AD81" s="35">
        <v>2019</v>
      </c>
      <c r="AE81" s="35">
        <v>2019</v>
      </c>
      <c r="AF81" s="35">
        <v>2020</v>
      </c>
      <c r="AG81" s="35">
        <v>2020</v>
      </c>
      <c r="AH81" s="35">
        <v>2020</v>
      </c>
      <c r="AI81" s="35">
        <v>2021</v>
      </c>
      <c r="AJ81" s="35">
        <v>2021</v>
      </c>
      <c r="AK81" s="35">
        <v>2021</v>
      </c>
    </row>
    <row r="82" spans="1:37" x14ac:dyDescent="0.35">
      <c r="A82" s="21"/>
      <c r="B82" s="9" t="s">
        <v>28</v>
      </c>
      <c r="C82" s="9" t="s">
        <v>29</v>
      </c>
      <c r="D82" s="9" t="s">
        <v>30</v>
      </c>
      <c r="E82" s="9" t="s">
        <v>28</v>
      </c>
      <c r="F82" s="9" t="s">
        <v>29</v>
      </c>
      <c r="G82" s="9" t="s">
        <v>30</v>
      </c>
      <c r="H82" s="9" t="s">
        <v>28</v>
      </c>
      <c r="I82" s="9" t="s">
        <v>29</v>
      </c>
      <c r="J82" s="9" t="s">
        <v>30</v>
      </c>
      <c r="K82" s="9" t="s">
        <v>28</v>
      </c>
      <c r="L82" s="9" t="s">
        <v>29</v>
      </c>
      <c r="M82" s="9" t="s">
        <v>30</v>
      </c>
      <c r="N82" s="9" t="s">
        <v>28</v>
      </c>
      <c r="O82" s="9" t="s">
        <v>29</v>
      </c>
      <c r="P82" s="9" t="s">
        <v>30</v>
      </c>
      <c r="Q82" s="9" t="s">
        <v>28</v>
      </c>
      <c r="R82" s="9" t="s">
        <v>29</v>
      </c>
      <c r="S82" s="9" t="s">
        <v>30</v>
      </c>
      <c r="T82" s="9" t="s">
        <v>28</v>
      </c>
      <c r="U82" s="9" t="s">
        <v>29</v>
      </c>
      <c r="V82" s="9" t="s">
        <v>30</v>
      </c>
      <c r="W82" s="9" t="s">
        <v>28</v>
      </c>
      <c r="X82" s="9" t="s">
        <v>29</v>
      </c>
      <c r="Y82" s="9" t="s">
        <v>30</v>
      </c>
      <c r="Z82" s="9" t="s">
        <v>28</v>
      </c>
      <c r="AA82" s="9" t="s">
        <v>29</v>
      </c>
      <c r="AB82" s="9" t="s">
        <v>30</v>
      </c>
      <c r="AC82" s="9" t="s">
        <v>28</v>
      </c>
      <c r="AD82" s="9" t="s">
        <v>29</v>
      </c>
      <c r="AE82" s="9" t="s">
        <v>30</v>
      </c>
      <c r="AF82" s="9" t="s">
        <v>28</v>
      </c>
      <c r="AG82" s="9" t="s">
        <v>29</v>
      </c>
      <c r="AH82" s="9" t="s">
        <v>30</v>
      </c>
      <c r="AI82" s="9" t="s">
        <v>28</v>
      </c>
      <c r="AJ82" s="9" t="s">
        <v>29</v>
      </c>
      <c r="AK82" s="9" t="s">
        <v>30</v>
      </c>
    </row>
    <row r="83" spans="1:37" ht="15" thickBot="1" x14ac:dyDescent="0.4">
      <c r="A83" s="25" t="s">
        <v>5</v>
      </c>
      <c r="B83" s="25" t="s">
        <v>31</v>
      </c>
      <c r="C83" s="25" t="s">
        <v>32</v>
      </c>
      <c r="D83" s="25" t="s">
        <v>32</v>
      </c>
      <c r="E83" s="25" t="s">
        <v>31</v>
      </c>
      <c r="F83" s="25" t="s">
        <v>32</v>
      </c>
      <c r="G83" s="25" t="s">
        <v>32</v>
      </c>
      <c r="H83" s="25" t="s">
        <v>31</v>
      </c>
      <c r="I83" s="25" t="s">
        <v>32</v>
      </c>
      <c r="J83" s="25" t="s">
        <v>32</v>
      </c>
      <c r="K83" s="25" t="s">
        <v>31</v>
      </c>
      <c r="L83" s="25" t="s">
        <v>32</v>
      </c>
      <c r="M83" s="25" t="s">
        <v>32</v>
      </c>
      <c r="N83" s="25" t="s">
        <v>31</v>
      </c>
      <c r="O83" s="25" t="s">
        <v>32</v>
      </c>
      <c r="P83" s="25" t="s">
        <v>32</v>
      </c>
      <c r="Q83" s="25" t="s">
        <v>31</v>
      </c>
      <c r="R83" s="25" t="s">
        <v>32</v>
      </c>
      <c r="S83" s="25" t="s">
        <v>32</v>
      </c>
      <c r="T83" s="25" t="s">
        <v>31</v>
      </c>
      <c r="U83" s="25" t="s">
        <v>32</v>
      </c>
      <c r="V83" s="25" t="s">
        <v>32</v>
      </c>
      <c r="W83" s="25" t="s">
        <v>31</v>
      </c>
      <c r="X83" s="25" t="s">
        <v>32</v>
      </c>
      <c r="Y83" s="25" t="s">
        <v>32</v>
      </c>
      <c r="Z83" s="25" t="s">
        <v>31</v>
      </c>
      <c r="AA83" s="25" t="s">
        <v>36</v>
      </c>
      <c r="AB83" s="25" t="s">
        <v>36</v>
      </c>
      <c r="AC83" s="25" t="s">
        <v>31</v>
      </c>
      <c r="AD83" s="25" t="s">
        <v>36</v>
      </c>
      <c r="AE83" s="25" t="s">
        <v>36</v>
      </c>
      <c r="AF83" s="25" t="s">
        <v>31</v>
      </c>
      <c r="AG83" s="25" t="s">
        <v>36</v>
      </c>
      <c r="AH83" s="25" t="s">
        <v>36</v>
      </c>
      <c r="AI83" s="25" t="s">
        <v>31</v>
      </c>
      <c r="AJ83" s="25" t="s">
        <v>36</v>
      </c>
      <c r="AK83" s="25" t="s">
        <v>36</v>
      </c>
    </row>
    <row r="84" spans="1:37" x14ac:dyDescent="0.35">
      <c r="A84" s="3" t="s">
        <v>6</v>
      </c>
      <c r="B84" s="22">
        <v>89.65</v>
      </c>
      <c r="C84" s="22">
        <v>378.71</v>
      </c>
      <c r="D84" s="22">
        <v>398.1</v>
      </c>
      <c r="E84" s="22">
        <v>89.49</v>
      </c>
      <c r="F84" s="22">
        <v>398.7</v>
      </c>
      <c r="G84" s="22">
        <v>398.54</v>
      </c>
      <c r="H84" s="22">
        <v>89.16</v>
      </c>
      <c r="I84" s="22">
        <v>398.32</v>
      </c>
      <c r="J84" s="22">
        <v>398.25</v>
      </c>
      <c r="K84" s="22">
        <v>88.4</v>
      </c>
      <c r="L84" s="22">
        <v>378.13</v>
      </c>
      <c r="M84" s="22">
        <v>394.6</v>
      </c>
      <c r="N84" s="22">
        <v>89.43</v>
      </c>
      <c r="O84" s="22">
        <v>378.69</v>
      </c>
      <c r="P84" s="22">
        <v>399.21</v>
      </c>
      <c r="Q84" s="22">
        <v>78.569999999999993</v>
      </c>
      <c r="R84" s="22">
        <v>379.84</v>
      </c>
      <c r="S84" s="22">
        <v>398.68</v>
      </c>
      <c r="T84" s="22">
        <v>78.59</v>
      </c>
      <c r="U84" s="22">
        <v>379.32</v>
      </c>
      <c r="V84" s="22">
        <v>398.56</v>
      </c>
      <c r="W84" s="22">
        <v>85.71</v>
      </c>
      <c r="X84" s="22">
        <v>375.45</v>
      </c>
      <c r="Y84" s="22">
        <v>392.68</v>
      </c>
      <c r="Z84" s="22">
        <v>88.69</v>
      </c>
      <c r="AA84" s="22">
        <v>378.14</v>
      </c>
      <c r="AB84" s="22">
        <v>398.57</v>
      </c>
      <c r="AC84" s="22">
        <v>78.42</v>
      </c>
      <c r="AD84" s="22">
        <v>378.58</v>
      </c>
      <c r="AE84" s="22">
        <v>398.61</v>
      </c>
      <c r="AF84" s="22">
        <v>77.599999999999994</v>
      </c>
      <c r="AG84" s="22">
        <v>375.72</v>
      </c>
      <c r="AH84" s="22">
        <v>398.34</v>
      </c>
      <c r="AI84" s="22">
        <v>83.03</v>
      </c>
      <c r="AJ84" s="22">
        <v>380.01</v>
      </c>
      <c r="AK84" s="22">
        <v>398.24</v>
      </c>
    </row>
    <row r="85" spans="1:37" x14ac:dyDescent="0.35">
      <c r="A85" s="3" t="s">
        <v>7</v>
      </c>
      <c r="B85" s="22">
        <v>88.75</v>
      </c>
      <c r="C85" s="22">
        <v>378.25</v>
      </c>
      <c r="D85" s="22">
        <v>398.19</v>
      </c>
      <c r="E85" s="22">
        <v>88.89</v>
      </c>
      <c r="F85" s="22">
        <v>398.71</v>
      </c>
      <c r="G85" s="22">
        <v>398.38</v>
      </c>
      <c r="H85" s="22">
        <v>89.57</v>
      </c>
      <c r="I85" s="22">
        <v>396.03</v>
      </c>
      <c r="J85" s="22">
        <v>398.14</v>
      </c>
      <c r="K85" s="22">
        <v>89.49</v>
      </c>
      <c r="L85" s="22">
        <v>378.79</v>
      </c>
      <c r="M85" s="22">
        <v>398.64</v>
      </c>
      <c r="N85" s="22">
        <v>89.03</v>
      </c>
      <c r="O85" s="22">
        <v>378.66</v>
      </c>
      <c r="P85" s="22">
        <v>378.97</v>
      </c>
      <c r="Q85" s="22">
        <v>81.06</v>
      </c>
      <c r="R85" s="22">
        <v>379</v>
      </c>
      <c r="S85" s="22">
        <v>398.77</v>
      </c>
      <c r="T85" s="22">
        <v>79.09</v>
      </c>
      <c r="U85" s="22">
        <v>378.88</v>
      </c>
      <c r="V85" s="22">
        <v>398.61</v>
      </c>
      <c r="W85" s="22">
        <v>80.069999999999993</v>
      </c>
      <c r="X85" s="22">
        <v>378.36</v>
      </c>
      <c r="Y85" s="22">
        <v>398.22</v>
      </c>
      <c r="Z85" s="22">
        <v>88.11</v>
      </c>
      <c r="AA85" s="22">
        <v>378.05</v>
      </c>
      <c r="AB85" s="22">
        <v>398.53</v>
      </c>
      <c r="AC85" s="22">
        <v>78.53</v>
      </c>
      <c r="AD85" s="22">
        <v>378.09</v>
      </c>
      <c r="AE85" s="22">
        <v>398.55</v>
      </c>
      <c r="AF85" s="22">
        <v>80.25</v>
      </c>
      <c r="AG85" s="22">
        <v>377.92</v>
      </c>
      <c r="AH85" s="22">
        <v>398.43</v>
      </c>
      <c r="AI85" s="22">
        <v>79.19</v>
      </c>
      <c r="AJ85" s="22">
        <v>382.04</v>
      </c>
      <c r="AK85" s="22">
        <v>398.26</v>
      </c>
    </row>
    <row r="86" spans="1:37" x14ac:dyDescent="0.35">
      <c r="A86" s="3" t="s">
        <v>8</v>
      </c>
      <c r="B86" s="22">
        <v>88.56</v>
      </c>
      <c r="C86" s="22">
        <v>378.73</v>
      </c>
      <c r="D86" s="22">
        <v>398.27</v>
      </c>
      <c r="E86" s="22">
        <v>89.4</v>
      </c>
      <c r="F86" s="22">
        <v>398.63</v>
      </c>
      <c r="G86" s="22">
        <v>398.49</v>
      </c>
      <c r="H86" s="22">
        <v>89</v>
      </c>
      <c r="I86" s="22">
        <v>398.1</v>
      </c>
      <c r="J86" s="22">
        <v>397.75</v>
      </c>
      <c r="K86" s="22">
        <v>89.27</v>
      </c>
      <c r="L86" s="22">
        <v>378.13</v>
      </c>
      <c r="M86" s="22">
        <v>398.86</v>
      </c>
      <c r="N86" s="22">
        <v>89.28</v>
      </c>
      <c r="O86" s="22">
        <v>377.06</v>
      </c>
      <c r="P86" s="22">
        <v>399.07</v>
      </c>
      <c r="Q86" s="22">
        <v>79.42</v>
      </c>
      <c r="R86" s="22">
        <v>378.38</v>
      </c>
      <c r="S86" s="22">
        <v>398.73</v>
      </c>
      <c r="T86" s="22">
        <v>76.94</v>
      </c>
      <c r="U86" s="22">
        <v>379.02</v>
      </c>
      <c r="V86" s="22">
        <v>398.65</v>
      </c>
      <c r="W86" s="22">
        <v>80.739999999999995</v>
      </c>
      <c r="X86" s="22">
        <v>377.96</v>
      </c>
      <c r="Y86" s="22">
        <v>398.26</v>
      </c>
      <c r="Z86" s="22">
        <v>88.61</v>
      </c>
      <c r="AA86" s="22">
        <v>378.26</v>
      </c>
      <c r="AB86" s="22">
        <v>398.48</v>
      </c>
      <c r="AC86" s="22">
        <v>77.09</v>
      </c>
      <c r="AD86" s="22">
        <v>378.76</v>
      </c>
      <c r="AE86" s="22">
        <v>398.59</v>
      </c>
      <c r="AF86" s="22">
        <v>86.78</v>
      </c>
      <c r="AG86" s="22">
        <v>376.29</v>
      </c>
      <c r="AH86" s="22">
        <v>398.43</v>
      </c>
      <c r="AI86" s="22">
        <v>82.94</v>
      </c>
      <c r="AJ86" s="22">
        <v>374.73</v>
      </c>
      <c r="AK86" s="22">
        <v>398.26</v>
      </c>
    </row>
    <row r="87" spans="1:37" x14ac:dyDescent="0.35">
      <c r="A87" s="3" t="s">
        <v>9</v>
      </c>
      <c r="B87" s="22">
        <v>88.89</v>
      </c>
      <c r="C87" s="22">
        <v>378.47</v>
      </c>
      <c r="D87" s="22">
        <v>398.36</v>
      </c>
      <c r="E87" s="22">
        <v>89.97</v>
      </c>
      <c r="F87" s="22">
        <v>398.71</v>
      </c>
      <c r="G87" s="22">
        <v>398.54</v>
      </c>
      <c r="H87" s="22">
        <v>89.73</v>
      </c>
      <c r="I87" s="22">
        <v>398.23</v>
      </c>
      <c r="J87" s="22">
        <v>398.1</v>
      </c>
      <c r="K87" s="22">
        <v>85.85</v>
      </c>
      <c r="L87" s="22">
        <v>378.48</v>
      </c>
      <c r="M87" s="22">
        <v>398.85</v>
      </c>
      <c r="N87" s="22">
        <v>88.94</v>
      </c>
      <c r="O87" s="22">
        <v>379.27</v>
      </c>
      <c r="P87" s="22">
        <v>399.11</v>
      </c>
      <c r="Q87" s="22">
        <v>77.5</v>
      </c>
      <c r="R87" s="22">
        <v>378.35</v>
      </c>
      <c r="S87" s="22">
        <v>398.68</v>
      </c>
      <c r="T87" s="22">
        <v>76.95</v>
      </c>
      <c r="U87" s="22">
        <v>378</v>
      </c>
      <c r="V87" s="22">
        <v>398.56</v>
      </c>
      <c r="W87" s="22">
        <v>86.84</v>
      </c>
      <c r="X87" s="22">
        <v>378.44</v>
      </c>
      <c r="Y87" s="22">
        <v>398.46</v>
      </c>
      <c r="Z87" s="22">
        <v>89.1</v>
      </c>
      <c r="AA87" s="22">
        <v>376.94</v>
      </c>
      <c r="AB87" s="22">
        <v>398.35</v>
      </c>
      <c r="AC87" s="22">
        <v>78.510000000000005</v>
      </c>
      <c r="AD87" s="22">
        <v>378.09</v>
      </c>
      <c r="AE87" s="22">
        <v>398.65</v>
      </c>
      <c r="AF87" s="22">
        <v>0.94</v>
      </c>
      <c r="AG87" s="22">
        <v>398.25</v>
      </c>
      <c r="AH87" s="22">
        <v>398.25</v>
      </c>
      <c r="AI87" s="22">
        <v>82.14</v>
      </c>
      <c r="AJ87" s="22">
        <v>375.24</v>
      </c>
      <c r="AK87" s="22">
        <v>395.18</v>
      </c>
    </row>
    <row r="88" spans="1:37" x14ac:dyDescent="0.35">
      <c r="A88" s="3" t="s">
        <v>10</v>
      </c>
      <c r="B88" s="22">
        <v>88.48</v>
      </c>
      <c r="C88" s="22">
        <v>379.26</v>
      </c>
      <c r="D88" s="22">
        <v>398.48</v>
      </c>
      <c r="E88" s="22">
        <v>89.24</v>
      </c>
      <c r="F88" s="22">
        <v>398.83</v>
      </c>
      <c r="G88" s="22">
        <v>398.71</v>
      </c>
      <c r="H88" s="22">
        <v>89.35</v>
      </c>
      <c r="I88" s="22">
        <v>396.18</v>
      </c>
      <c r="J88" s="22">
        <v>398.11</v>
      </c>
      <c r="K88" s="22">
        <v>78.66</v>
      </c>
      <c r="L88" s="22">
        <v>377.84</v>
      </c>
      <c r="M88" s="22">
        <v>398.71</v>
      </c>
      <c r="N88" s="22">
        <v>89.43</v>
      </c>
      <c r="O88" s="22">
        <v>378.53</v>
      </c>
      <c r="P88" s="22">
        <v>399.17</v>
      </c>
      <c r="Q88" s="22">
        <v>79.650000000000006</v>
      </c>
      <c r="R88" s="22">
        <v>381.33</v>
      </c>
      <c r="S88" s="22">
        <v>398.87</v>
      </c>
      <c r="T88" s="22">
        <v>77.11</v>
      </c>
      <c r="U88" s="22">
        <v>379.11</v>
      </c>
      <c r="V88" s="22">
        <v>398.65</v>
      </c>
      <c r="W88" s="22">
        <v>89.11</v>
      </c>
      <c r="X88" s="22">
        <v>378.14</v>
      </c>
      <c r="Y88" s="22">
        <v>398.34</v>
      </c>
      <c r="Z88" s="22">
        <v>88.87</v>
      </c>
      <c r="AA88" s="22">
        <v>377.7</v>
      </c>
      <c r="AB88" s="22">
        <v>398.22</v>
      </c>
      <c r="AC88" s="22">
        <v>79</v>
      </c>
      <c r="AD88" s="22">
        <v>375.11</v>
      </c>
      <c r="AE88" s="22">
        <v>398.57</v>
      </c>
      <c r="AF88" s="22">
        <v>83.96</v>
      </c>
      <c r="AG88" s="22">
        <v>378.09</v>
      </c>
      <c r="AH88" s="22">
        <v>401.88</v>
      </c>
      <c r="AI88" s="22">
        <v>84.52</v>
      </c>
      <c r="AJ88" s="22">
        <v>377.53</v>
      </c>
      <c r="AK88" s="22">
        <v>397.06</v>
      </c>
    </row>
    <row r="89" spans="1:37" x14ac:dyDescent="0.35">
      <c r="A89" s="3" t="s">
        <v>11</v>
      </c>
      <c r="B89" s="22">
        <v>88.75</v>
      </c>
      <c r="C89" s="22">
        <v>375.36</v>
      </c>
      <c r="D89" s="22">
        <v>388.24</v>
      </c>
      <c r="E89" s="22">
        <v>89.89</v>
      </c>
      <c r="F89" s="22">
        <v>398.93</v>
      </c>
      <c r="G89" s="22">
        <v>398.54</v>
      </c>
      <c r="H89" s="22">
        <v>89.11</v>
      </c>
      <c r="I89" s="22">
        <v>398.47</v>
      </c>
      <c r="J89" s="22">
        <v>398.16</v>
      </c>
      <c r="K89" s="22">
        <v>79.150000000000006</v>
      </c>
      <c r="L89" s="22">
        <v>376</v>
      </c>
      <c r="M89" s="22">
        <v>377.21</v>
      </c>
      <c r="N89" s="22">
        <v>89.37</v>
      </c>
      <c r="O89" s="22">
        <v>377.65</v>
      </c>
      <c r="P89" s="22">
        <v>399.03</v>
      </c>
      <c r="Q89" s="22">
        <v>79</v>
      </c>
      <c r="R89" s="22">
        <v>379.05</v>
      </c>
      <c r="S89" s="22">
        <v>398.95</v>
      </c>
      <c r="T89" s="22">
        <v>78.930000000000007</v>
      </c>
      <c r="U89" s="22">
        <v>377.07</v>
      </c>
      <c r="V89" s="22">
        <v>398.56</v>
      </c>
      <c r="W89" s="22">
        <v>88.47</v>
      </c>
      <c r="X89" s="22">
        <v>377.07</v>
      </c>
      <c r="Y89" s="22">
        <v>398.56</v>
      </c>
      <c r="Z89" s="22">
        <v>88.63</v>
      </c>
      <c r="AA89" s="22">
        <v>376.33</v>
      </c>
      <c r="AB89" s="22">
        <v>398.18</v>
      </c>
      <c r="AC89" s="22">
        <v>80.67</v>
      </c>
      <c r="AD89" s="22">
        <v>378.24</v>
      </c>
      <c r="AE89" s="22">
        <v>398.36</v>
      </c>
      <c r="AF89" s="22">
        <v>80.180000000000007</v>
      </c>
      <c r="AG89" s="22">
        <v>379.9</v>
      </c>
      <c r="AH89" s="22">
        <v>398.71</v>
      </c>
      <c r="AI89" s="22">
        <v>78.37</v>
      </c>
      <c r="AJ89" s="22">
        <v>380.21</v>
      </c>
      <c r="AK89" s="22">
        <v>397.81</v>
      </c>
    </row>
    <row r="90" spans="1:37" x14ac:dyDescent="0.35">
      <c r="A90" s="3" t="s">
        <v>12</v>
      </c>
      <c r="B90" s="22">
        <v>88.59</v>
      </c>
      <c r="C90" s="22">
        <v>378.04</v>
      </c>
      <c r="D90" s="22">
        <v>398.36</v>
      </c>
      <c r="E90" s="22">
        <v>89.27</v>
      </c>
      <c r="F90" s="22">
        <v>398.63</v>
      </c>
      <c r="G90" s="22">
        <v>398.55</v>
      </c>
      <c r="H90" s="22">
        <v>88.94</v>
      </c>
      <c r="I90" s="22">
        <v>398.51</v>
      </c>
      <c r="J90" s="22">
        <v>398.33</v>
      </c>
      <c r="K90" s="22">
        <v>78.52</v>
      </c>
      <c r="L90" s="22">
        <v>379.99</v>
      </c>
      <c r="M90" s="22">
        <v>398.86</v>
      </c>
      <c r="N90" s="22">
        <v>89.37</v>
      </c>
      <c r="O90" s="22">
        <v>377.43</v>
      </c>
      <c r="P90" s="22">
        <v>398.83</v>
      </c>
      <c r="Q90" s="22">
        <v>77.760000000000005</v>
      </c>
      <c r="R90" s="22">
        <v>376.16</v>
      </c>
      <c r="S90" s="22">
        <v>398.95</v>
      </c>
      <c r="T90" s="22">
        <v>77.53</v>
      </c>
      <c r="U90" s="22">
        <v>379.46</v>
      </c>
      <c r="V90" s="22">
        <v>398.69</v>
      </c>
      <c r="W90" s="22">
        <v>77.53</v>
      </c>
      <c r="X90" s="22">
        <v>379.46</v>
      </c>
      <c r="Y90" s="22">
        <v>398.69</v>
      </c>
      <c r="Z90" s="22">
        <v>88.8</v>
      </c>
      <c r="AA90" s="22">
        <v>378.28</v>
      </c>
      <c r="AB90" s="22">
        <v>398.49</v>
      </c>
      <c r="AC90" s="22">
        <v>78.040000000000006</v>
      </c>
      <c r="AD90" s="22">
        <v>379.08</v>
      </c>
      <c r="AE90" s="22">
        <v>398.36</v>
      </c>
      <c r="AF90" s="22">
        <v>78.7</v>
      </c>
      <c r="AG90" s="22">
        <v>380.84</v>
      </c>
      <c r="AH90" s="22">
        <v>398.88</v>
      </c>
      <c r="AI90" s="22">
        <v>81.02</v>
      </c>
      <c r="AJ90" s="22">
        <v>377.47</v>
      </c>
      <c r="AK90" s="22">
        <v>398</v>
      </c>
    </row>
    <row r="91" spans="1:37" x14ac:dyDescent="0.35">
      <c r="A91" s="3" t="s">
        <v>13</v>
      </c>
      <c r="B91" s="22">
        <v>89.24</v>
      </c>
      <c r="C91" s="22">
        <v>376.84</v>
      </c>
      <c r="D91" s="22">
        <v>398.57</v>
      </c>
      <c r="E91" s="22">
        <v>89.19</v>
      </c>
      <c r="F91" s="22">
        <v>398.67</v>
      </c>
      <c r="G91" s="22">
        <v>398.54</v>
      </c>
      <c r="H91" s="22">
        <v>88.7</v>
      </c>
      <c r="I91" s="22">
        <v>398.33</v>
      </c>
      <c r="J91" s="22">
        <v>398.07</v>
      </c>
      <c r="K91" s="22">
        <v>79.150000000000006</v>
      </c>
      <c r="L91" s="22">
        <v>379.46</v>
      </c>
      <c r="M91" s="22">
        <v>399.2</v>
      </c>
      <c r="N91" s="22">
        <v>89.05</v>
      </c>
      <c r="O91" s="22">
        <v>379.72</v>
      </c>
      <c r="P91" s="22">
        <v>399.08</v>
      </c>
      <c r="Q91" s="22">
        <v>77.27</v>
      </c>
      <c r="R91" s="22">
        <v>379.65</v>
      </c>
      <c r="S91" s="22">
        <v>398.69</v>
      </c>
      <c r="T91" s="22">
        <v>77.349999999999994</v>
      </c>
      <c r="U91" s="22">
        <v>377.93</v>
      </c>
      <c r="V91" s="22">
        <v>398.74</v>
      </c>
      <c r="W91" s="22">
        <v>77.349999999999994</v>
      </c>
      <c r="X91" s="22">
        <v>377.93</v>
      </c>
      <c r="Y91" s="22">
        <v>398.74</v>
      </c>
      <c r="Z91" s="22">
        <v>88.56</v>
      </c>
      <c r="AA91" s="22">
        <v>377.84</v>
      </c>
      <c r="AB91" s="22">
        <v>398.49</v>
      </c>
      <c r="AC91" s="22">
        <v>82.71</v>
      </c>
      <c r="AD91" s="22">
        <v>378.99</v>
      </c>
      <c r="AE91" s="22">
        <v>398.49</v>
      </c>
      <c r="AF91" s="22">
        <v>88.66</v>
      </c>
      <c r="AG91" s="22">
        <v>379.74</v>
      </c>
      <c r="AH91" s="22">
        <v>398.71</v>
      </c>
      <c r="AI91" s="22">
        <v>79.12</v>
      </c>
      <c r="AJ91" s="22">
        <v>377.45</v>
      </c>
      <c r="AK91" s="22">
        <v>398.24</v>
      </c>
    </row>
    <row r="92" spans="1:37" x14ac:dyDescent="0.35">
      <c r="A92" s="3" t="s">
        <v>14</v>
      </c>
      <c r="B92" s="22">
        <v>89.4</v>
      </c>
      <c r="C92" s="22">
        <v>377.59</v>
      </c>
      <c r="D92" s="22">
        <v>398.44</v>
      </c>
      <c r="E92" s="22">
        <v>89.68</v>
      </c>
      <c r="F92" s="22">
        <v>398.58</v>
      </c>
      <c r="G92" s="22">
        <v>398.32</v>
      </c>
      <c r="H92" s="22">
        <v>88.94</v>
      </c>
      <c r="I92" s="22">
        <v>398.36</v>
      </c>
      <c r="J92" s="22">
        <v>398.19</v>
      </c>
      <c r="K92" s="22">
        <v>89.38</v>
      </c>
      <c r="L92" s="22">
        <v>379.11</v>
      </c>
      <c r="M92" s="22">
        <v>399.29</v>
      </c>
      <c r="N92" s="22">
        <v>89.37</v>
      </c>
      <c r="O92" s="22">
        <v>378.4</v>
      </c>
      <c r="P92" s="22">
        <v>398.95</v>
      </c>
      <c r="Q92" s="22">
        <v>82.13</v>
      </c>
      <c r="R92" s="22">
        <v>379.06</v>
      </c>
      <c r="S92" s="22">
        <v>398.69</v>
      </c>
      <c r="T92" s="22">
        <v>77.430000000000007</v>
      </c>
      <c r="U92" s="22">
        <v>377.93</v>
      </c>
      <c r="V92" s="22">
        <v>398.69</v>
      </c>
      <c r="W92" s="22">
        <v>77.430000000000007</v>
      </c>
      <c r="X92" s="22">
        <v>377.93</v>
      </c>
      <c r="Y92" s="22">
        <v>398.69</v>
      </c>
      <c r="Z92" s="22">
        <v>88.72</v>
      </c>
      <c r="AA92" s="22">
        <v>345</v>
      </c>
      <c r="AB92" s="22">
        <v>398.38</v>
      </c>
      <c r="AC92" s="22">
        <v>80.760000000000005</v>
      </c>
      <c r="AD92" s="22">
        <v>376.34</v>
      </c>
      <c r="AE92" s="22">
        <v>398.47</v>
      </c>
      <c r="AF92" s="22">
        <v>81.02</v>
      </c>
      <c r="AG92" s="22">
        <v>380</v>
      </c>
      <c r="AH92" s="22">
        <v>398.61</v>
      </c>
      <c r="AI92" s="22">
        <v>79.430000000000007</v>
      </c>
      <c r="AJ92" s="22">
        <v>380.58</v>
      </c>
      <c r="AK92" s="22">
        <v>398.43</v>
      </c>
    </row>
    <row r="93" spans="1:37" x14ac:dyDescent="0.35">
      <c r="A93" s="3" t="s">
        <v>15</v>
      </c>
      <c r="B93" s="22">
        <v>89.49</v>
      </c>
      <c r="C93" s="22">
        <v>378.03</v>
      </c>
      <c r="D93" s="22">
        <v>398.45</v>
      </c>
      <c r="E93" s="22">
        <v>89.57</v>
      </c>
      <c r="F93" s="22">
        <v>398.33</v>
      </c>
      <c r="G93" s="22">
        <v>398.14</v>
      </c>
      <c r="H93" s="22">
        <v>89</v>
      </c>
      <c r="I93" s="22">
        <v>398.32</v>
      </c>
      <c r="J93" s="22">
        <v>398.07</v>
      </c>
      <c r="K93" s="22">
        <v>89.12</v>
      </c>
      <c r="L93" s="22">
        <v>380.25</v>
      </c>
      <c r="M93" s="22">
        <v>395.27</v>
      </c>
      <c r="N93" s="22">
        <v>89.04</v>
      </c>
      <c r="O93" s="22">
        <v>378.27</v>
      </c>
      <c r="P93" s="22">
        <v>398.9</v>
      </c>
      <c r="Q93" s="22">
        <v>78.760000000000005</v>
      </c>
      <c r="R93" s="22">
        <v>378.54</v>
      </c>
      <c r="S93" s="22">
        <v>398.68</v>
      </c>
      <c r="T93" s="22">
        <v>78.44</v>
      </c>
      <c r="U93" s="22">
        <v>378.85</v>
      </c>
      <c r="V93" s="22">
        <v>398.56</v>
      </c>
      <c r="W93" s="22">
        <v>78.44</v>
      </c>
      <c r="X93" s="22">
        <v>378.85</v>
      </c>
      <c r="Y93" s="22">
        <v>398.56</v>
      </c>
      <c r="Z93" s="22">
        <v>88.7</v>
      </c>
      <c r="AA93" s="22">
        <v>377.57</v>
      </c>
      <c r="AB93" s="22">
        <v>398.47</v>
      </c>
      <c r="AC93" s="22">
        <v>86.42</v>
      </c>
      <c r="AD93" s="22">
        <v>377.52</v>
      </c>
      <c r="AE93" s="22">
        <v>398.44</v>
      </c>
      <c r="AF93" s="22">
        <v>80.42</v>
      </c>
      <c r="AG93" s="22">
        <v>378.72</v>
      </c>
      <c r="AH93" s="22">
        <v>398.59</v>
      </c>
      <c r="AI93" s="22">
        <v>87.2</v>
      </c>
      <c r="AJ93" s="22">
        <v>378.68</v>
      </c>
      <c r="AK93" s="22">
        <v>398.42</v>
      </c>
    </row>
    <row r="94" spans="1:37" x14ac:dyDescent="0.35">
      <c r="A94" s="3" t="s">
        <v>16</v>
      </c>
      <c r="B94" s="22">
        <v>89.08</v>
      </c>
      <c r="C94" s="22">
        <v>377.56</v>
      </c>
      <c r="D94" s="22">
        <v>398.29</v>
      </c>
      <c r="E94" s="22">
        <v>89.65</v>
      </c>
      <c r="F94" s="22">
        <v>398.36</v>
      </c>
      <c r="G94" s="22">
        <v>398.01</v>
      </c>
      <c r="H94" s="22">
        <v>89.81</v>
      </c>
      <c r="I94" s="22">
        <v>398.54</v>
      </c>
      <c r="J94" s="22">
        <v>392.15</v>
      </c>
      <c r="K94" s="22">
        <v>89.53</v>
      </c>
      <c r="L94" s="22">
        <v>376.54</v>
      </c>
      <c r="M94" s="22">
        <v>396.14</v>
      </c>
      <c r="N94" s="22">
        <v>89.35</v>
      </c>
      <c r="O94" s="22">
        <v>377.52</v>
      </c>
      <c r="P94" s="22">
        <v>398.82</v>
      </c>
      <c r="Q94" s="22">
        <v>80.08</v>
      </c>
      <c r="R94" s="22">
        <v>378.26</v>
      </c>
      <c r="S94" s="22">
        <v>398.68</v>
      </c>
      <c r="T94" s="22">
        <v>81.23</v>
      </c>
      <c r="U94" s="22">
        <v>376.54</v>
      </c>
      <c r="V94" s="22">
        <v>394.92</v>
      </c>
      <c r="W94" s="22">
        <v>81.23</v>
      </c>
      <c r="X94" s="22">
        <v>376.54</v>
      </c>
      <c r="Y94" s="22">
        <v>394.92</v>
      </c>
      <c r="Z94" s="22">
        <v>88.8</v>
      </c>
      <c r="AA94" s="22">
        <v>376.94</v>
      </c>
      <c r="AB94" s="22">
        <v>398.4</v>
      </c>
      <c r="AC94" s="22">
        <v>87.44</v>
      </c>
      <c r="AD94" s="22">
        <v>378.52</v>
      </c>
      <c r="AE94" s="22">
        <v>398.47</v>
      </c>
      <c r="AF94" s="22">
        <v>83.53</v>
      </c>
      <c r="AG94" s="22">
        <v>377.27</v>
      </c>
      <c r="AH94" s="22">
        <v>398.58</v>
      </c>
      <c r="AI94" s="22">
        <v>76.62</v>
      </c>
      <c r="AJ94" s="22">
        <v>380.73</v>
      </c>
      <c r="AK94" s="22">
        <v>398.15</v>
      </c>
    </row>
    <row r="95" spans="1:37" ht="15" thickBot="1" x14ac:dyDescent="0.4">
      <c r="A95" s="28" t="s">
        <v>17</v>
      </c>
      <c r="B95" s="23">
        <v>89.19</v>
      </c>
      <c r="C95" s="23">
        <v>377.78</v>
      </c>
      <c r="D95" s="23">
        <v>398.49</v>
      </c>
      <c r="E95" s="23">
        <v>89.08</v>
      </c>
      <c r="F95" s="23">
        <v>398.25</v>
      </c>
      <c r="G95" s="23">
        <v>398.16</v>
      </c>
      <c r="H95" s="23">
        <v>88.67</v>
      </c>
      <c r="I95" s="23">
        <v>398.76</v>
      </c>
      <c r="J95" s="23">
        <v>391.07</v>
      </c>
      <c r="K95" s="23">
        <v>89.35</v>
      </c>
      <c r="L95" s="23">
        <v>378.57</v>
      </c>
      <c r="M95" s="23">
        <v>399.21</v>
      </c>
      <c r="N95" s="23">
        <v>89.02</v>
      </c>
      <c r="O95" s="23">
        <v>377.2</v>
      </c>
      <c r="P95" s="23">
        <v>398.77</v>
      </c>
      <c r="Q95" s="23">
        <v>79.489999999999995</v>
      </c>
      <c r="R95" s="23">
        <v>379.36</v>
      </c>
      <c r="S95" s="23">
        <v>398.69</v>
      </c>
      <c r="T95" s="23">
        <v>79.59</v>
      </c>
      <c r="U95" s="23">
        <v>376.72</v>
      </c>
      <c r="V95" s="23">
        <v>398.13</v>
      </c>
      <c r="W95" s="23">
        <v>79.59</v>
      </c>
      <c r="X95" s="23">
        <v>376.72</v>
      </c>
      <c r="Y95" s="23">
        <v>398.13</v>
      </c>
      <c r="Z95" s="22">
        <v>88.62</v>
      </c>
      <c r="AA95" s="23">
        <v>377.87</v>
      </c>
      <c r="AB95" s="23">
        <v>398.43</v>
      </c>
      <c r="AC95" s="22">
        <v>78.75</v>
      </c>
      <c r="AD95" s="23">
        <v>379.28</v>
      </c>
      <c r="AE95" s="23">
        <v>398.42</v>
      </c>
      <c r="AF95" s="22">
        <v>81.75</v>
      </c>
      <c r="AG95" s="23">
        <v>376.47</v>
      </c>
      <c r="AH95" s="23">
        <v>398.25</v>
      </c>
      <c r="AI95" s="22">
        <v>78.75</v>
      </c>
      <c r="AJ95" s="23">
        <v>380.37</v>
      </c>
      <c r="AK95" s="23">
        <v>398.15</v>
      </c>
    </row>
    <row r="96" spans="1:37" x14ac:dyDescent="0.35">
      <c r="A96" s="29" t="s">
        <v>25</v>
      </c>
      <c r="B96" s="27">
        <f>MIN(B84:B95)</f>
        <v>88.48</v>
      </c>
      <c r="C96" s="27">
        <f t="shared" ref="C96:AK96" si="12">MIN(C84:C95)</f>
        <v>375.36</v>
      </c>
      <c r="D96" s="27">
        <f t="shared" si="12"/>
        <v>388.24</v>
      </c>
      <c r="E96" s="27">
        <f t="shared" si="12"/>
        <v>88.89</v>
      </c>
      <c r="F96" s="27">
        <f t="shared" si="12"/>
        <v>398.25</v>
      </c>
      <c r="G96" s="27">
        <f t="shared" si="12"/>
        <v>398.01</v>
      </c>
      <c r="H96" s="27">
        <f t="shared" si="12"/>
        <v>88.67</v>
      </c>
      <c r="I96" s="27">
        <f t="shared" si="12"/>
        <v>396.03</v>
      </c>
      <c r="J96" s="27">
        <f t="shared" si="12"/>
        <v>391.07</v>
      </c>
      <c r="K96" s="27">
        <f t="shared" si="12"/>
        <v>78.52</v>
      </c>
      <c r="L96" s="27">
        <f t="shared" si="12"/>
        <v>376</v>
      </c>
      <c r="M96" s="27">
        <f t="shared" si="12"/>
        <v>377.21</v>
      </c>
      <c r="N96" s="27">
        <f t="shared" si="12"/>
        <v>88.94</v>
      </c>
      <c r="O96" s="27">
        <f t="shared" si="12"/>
        <v>377.06</v>
      </c>
      <c r="P96" s="27">
        <f t="shared" si="12"/>
        <v>378.97</v>
      </c>
      <c r="Q96" s="27">
        <f t="shared" si="12"/>
        <v>77.27</v>
      </c>
      <c r="R96" s="27">
        <f t="shared" si="12"/>
        <v>376.16</v>
      </c>
      <c r="S96" s="27">
        <f t="shared" si="12"/>
        <v>398.68</v>
      </c>
      <c r="T96" s="27">
        <f t="shared" si="12"/>
        <v>76.94</v>
      </c>
      <c r="U96" s="27">
        <f t="shared" si="12"/>
        <v>376.54</v>
      </c>
      <c r="V96" s="27">
        <f t="shared" si="12"/>
        <v>394.92</v>
      </c>
      <c r="W96" s="27">
        <f t="shared" si="12"/>
        <v>77.349999999999994</v>
      </c>
      <c r="X96" s="27">
        <f t="shared" si="12"/>
        <v>375.45</v>
      </c>
      <c r="Y96" s="27">
        <f t="shared" si="12"/>
        <v>392.68</v>
      </c>
      <c r="Z96" s="27">
        <f t="shared" si="12"/>
        <v>88.11</v>
      </c>
      <c r="AA96" s="27">
        <f t="shared" si="12"/>
        <v>345</v>
      </c>
      <c r="AB96" s="27">
        <f t="shared" si="12"/>
        <v>398.18</v>
      </c>
      <c r="AC96" s="27">
        <f t="shared" si="12"/>
        <v>77.09</v>
      </c>
      <c r="AD96" s="27">
        <f t="shared" si="12"/>
        <v>375.11</v>
      </c>
      <c r="AE96" s="27">
        <f t="shared" si="12"/>
        <v>398.36</v>
      </c>
      <c r="AF96" s="27">
        <f t="shared" si="12"/>
        <v>0.94</v>
      </c>
      <c r="AG96" s="27">
        <f t="shared" si="12"/>
        <v>375.72</v>
      </c>
      <c r="AH96" s="27">
        <f t="shared" si="12"/>
        <v>398.25</v>
      </c>
      <c r="AI96" s="27">
        <f t="shared" si="12"/>
        <v>76.62</v>
      </c>
      <c r="AJ96" s="27">
        <f t="shared" si="12"/>
        <v>374.73</v>
      </c>
      <c r="AK96" s="27">
        <f t="shared" si="12"/>
        <v>395.18</v>
      </c>
    </row>
    <row r="97" spans="1:37" x14ac:dyDescent="0.35">
      <c r="A97" s="30" t="s">
        <v>26</v>
      </c>
      <c r="B97" s="22">
        <f>MAX(B84:B95)</f>
        <v>89.65</v>
      </c>
      <c r="C97" s="22">
        <f t="shared" ref="C97:AK97" si="13">MAX(C84:C95)</f>
        <v>379.26</v>
      </c>
      <c r="D97" s="22">
        <f t="shared" si="13"/>
        <v>398.57</v>
      </c>
      <c r="E97" s="22">
        <f t="shared" si="13"/>
        <v>89.97</v>
      </c>
      <c r="F97" s="22">
        <f t="shared" si="13"/>
        <v>398.93</v>
      </c>
      <c r="G97" s="22">
        <f t="shared" si="13"/>
        <v>398.71</v>
      </c>
      <c r="H97" s="22">
        <f t="shared" si="13"/>
        <v>89.81</v>
      </c>
      <c r="I97" s="22">
        <f t="shared" si="13"/>
        <v>398.76</v>
      </c>
      <c r="J97" s="22">
        <f t="shared" si="13"/>
        <v>398.33</v>
      </c>
      <c r="K97" s="22">
        <f t="shared" si="13"/>
        <v>89.53</v>
      </c>
      <c r="L97" s="22">
        <f t="shared" si="13"/>
        <v>380.25</v>
      </c>
      <c r="M97" s="22">
        <f t="shared" si="13"/>
        <v>399.29</v>
      </c>
      <c r="N97" s="22">
        <f t="shared" si="13"/>
        <v>89.43</v>
      </c>
      <c r="O97" s="22">
        <f t="shared" si="13"/>
        <v>379.72</v>
      </c>
      <c r="P97" s="22">
        <f t="shared" si="13"/>
        <v>399.21</v>
      </c>
      <c r="Q97" s="22">
        <f t="shared" si="13"/>
        <v>82.13</v>
      </c>
      <c r="R97" s="22">
        <f t="shared" si="13"/>
        <v>381.33</v>
      </c>
      <c r="S97" s="22">
        <f t="shared" si="13"/>
        <v>398.95</v>
      </c>
      <c r="T97" s="22">
        <f t="shared" si="13"/>
        <v>81.23</v>
      </c>
      <c r="U97" s="22">
        <f t="shared" si="13"/>
        <v>379.46</v>
      </c>
      <c r="V97" s="22">
        <f t="shared" si="13"/>
        <v>398.74</v>
      </c>
      <c r="W97" s="22">
        <f t="shared" si="13"/>
        <v>89.11</v>
      </c>
      <c r="X97" s="22">
        <f t="shared" si="13"/>
        <v>379.46</v>
      </c>
      <c r="Y97" s="22">
        <f t="shared" si="13"/>
        <v>398.74</v>
      </c>
      <c r="Z97" s="22">
        <f t="shared" si="13"/>
        <v>89.1</v>
      </c>
      <c r="AA97" s="22">
        <f t="shared" si="13"/>
        <v>378.28</v>
      </c>
      <c r="AB97" s="22">
        <f t="shared" si="13"/>
        <v>398.57</v>
      </c>
      <c r="AC97" s="22">
        <f t="shared" si="13"/>
        <v>87.44</v>
      </c>
      <c r="AD97" s="22">
        <f t="shared" si="13"/>
        <v>379.28</v>
      </c>
      <c r="AE97" s="22">
        <f t="shared" si="13"/>
        <v>398.65</v>
      </c>
      <c r="AF97" s="22">
        <f t="shared" si="13"/>
        <v>88.66</v>
      </c>
      <c r="AG97" s="22">
        <f t="shared" si="13"/>
        <v>398.25</v>
      </c>
      <c r="AH97" s="22">
        <f t="shared" si="13"/>
        <v>401.88</v>
      </c>
      <c r="AI97" s="22">
        <f t="shared" si="13"/>
        <v>87.2</v>
      </c>
      <c r="AJ97" s="22">
        <f t="shared" si="13"/>
        <v>382.04</v>
      </c>
      <c r="AK97" s="22">
        <f t="shared" si="13"/>
        <v>398.43</v>
      </c>
    </row>
    <row r="98" spans="1:37" x14ac:dyDescent="0.35">
      <c r="A98" s="6" t="s">
        <v>3</v>
      </c>
      <c r="B98" s="22">
        <f>AVERAGE(B84:B95)</f>
        <v>89.005833333333342</v>
      </c>
      <c r="C98" s="22">
        <f t="shared" ref="C98:AK98" si="14">AVERAGE(C84:C95)</f>
        <v>377.88500000000005</v>
      </c>
      <c r="D98" s="22">
        <f t="shared" si="14"/>
        <v>397.52000000000004</v>
      </c>
      <c r="E98" s="22">
        <f t="shared" si="14"/>
        <v>89.443333333333328</v>
      </c>
      <c r="F98" s="22">
        <f t="shared" si="14"/>
        <v>398.61083333333335</v>
      </c>
      <c r="G98" s="22">
        <f t="shared" si="14"/>
        <v>398.41</v>
      </c>
      <c r="H98" s="22">
        <f t="shared" si="14"/>
        <v>89.16500000000002</v>
      </c>
      <c r="I98" s="22">
        <f t="shared" si="14"/>
        <v>398.01250000000005</v>
      </c>
      <c r="J98" s="22">
        <f t="shared" si="14"/>
        <v>397.03249999999997</v>
      </c>
      <c r="K98" s="22">
        <f t="shared" si="14"/>
        <v>85.489166666666662</v>
      </c>
      <c r="L98" s="22">
        <f t="shared" si="14"/>
        <v>378.44083333333333</v>
      </c>
      <c r="M98" s="22">
        <f t="shared" si="14"/>
        <v>396.23666666666668</v>
      </c>
      <c r="N98" s="22">
        <f t="shared" si="14"/>
        <v>89.223333333333343</v>
      </c>
      <c r="O98" s="22">
        <f t="shared" si="14"/>
        <v>378.20000000000005</v>
      </c>
      <c r="P98" s="22">
        <f t="shared" si="14"/>
        <v>397.32583333333332</v>
      </c>
      <c r="Q98" s="22">
        <f t="shared" si="14"/>
        <v>79.224166666666676</v>
      </c>
      <c r="R98" s="22">
        <f t="shared" si="14"/>
        <v>378.91499999999996</v>
      </c>
      <c r="S98" s="22">
        <f t="shared" si="14"/>
        <v>398.75499999999994</v>
      </c>
      <c r="T98" s="22">
        <f t="shared" si="14"/>
        <v>78.265000000000015</v>
      </c>
      <c r="U98" s="22">
        <f t="shared" si="14"/>
        <v>378.23583333333335</v>
      </c>
      <c r="V98" s="22">
        <f t="shared" si="14"/>
        <v>398.2766666666667</v>
      </c>
      <c r="W98" s="22">
        <f t="shared" si="14"/>
        <v>81.875833333333347</v>
      </c>
      <c r="X98" s="22">
        <f t="shared" si="14"/>
        <v>377.73750000000001</v>
      </c>
      <c r="Y98" s="22">
        <f t="shared" si="14"/>
        <v>397.6875</v>
      </c>
      <c r="Z98" s="22">
        <f t="shared" si="14"/>
        <v>88.68416666666667</v>
      </c>
      <c r="AA98" s="22">
        <f t="shared" si="14"/>
        <v>374.91</v>
      </c>
      <c r="AB98" s="22">
        <f t="shared" si="14"/>
        <v>398.4158333333333</v>
      </c>
      <c r="AC98" s="22">
        <f t="shared" si="14"/>
        <v>80.528333333333322</v>
      </c>
      <c r="AD98" s="22">
        <f t="shared" si="14"/>
        <v>378.04999999999995</v>
      </c>
      <c r="AE98" s="22">
        <f t="shared" si="14"/>
        <v>398.49833333333339</v>
      </c>
      <c r="AF98" s="22">
        <f t="shared" si="14"/>
        <v>75.315833333333316</v>
      </c>
      <c r="AG98" s="22">
        <f t="shared" si="14"/>
        <v>379.93416666666667</v>
      </c>
      <c r="AH98" s="22">
        <f t="shared" si="14"/>
        <v>398.80500000000006</v>
      </c>
      <c r="AI98" s="22">
        <f t="shared" si="14"/>
        <v>81.027500000000003</v>
      </c>
      <c r="AJ98" s="22">
        <f t="shared" si="14"/>
        <v>378.75333333333327</v>
      </c>
      <c r="AK98" s="22">
        <f t="shared" si="14"/>
        <v>397.84999999999997</v>
      </c>
    </row>
    <row r="100" spans="1:37" x14ac:dyDescent="0.35">
      <c r="A100" s="48" t="s">
        <v>75</v>
      </c>
      <c r="B100" s="35">
        <v>2010</v>
      </c>
      <c r="C100" s="35">
        <v>2010</v>
      </c>
      <c r="D100" s="35">
        <v>2010</v>
      </c>
      <c r="E100" s="35">
        <v>2011</v>
      </c>
      <c r="F100" s="35">
        <v>2011</v>
      </c>
      <c r="G100" s="35">
        <v>2011</v>
      </c>
      <c r="H100" s="35">
        <v>2012</v>
      </c>
      <c r="I100" s="35">
        <v>2012</v>
      </c>
      <c r="J100" s="35">
        <v>2012</v>
      </c>
      <c r="K100" s="35">
        <v>2013</v>
      </c>
      <c r="L100" s="35">
        <v>2013</v>
      </c>
      <c r="M100" s="35">
        <v>2013</v>
      </c>
      <c r="N100" s="35">
        <v>2014</v>
      </c>
      <c r="O100" s="35">
        <v>2014</v>
      </c>
      <c r="P100" s="35">
        <v>2014</v>
      </c>
      <c r="Q100" s="35">
        <v>2015</v>
      </c>
      <c r="R100" s="35">
        <v>2015</v>
      </c>
      <c r="S100" s="35">
        <v>2015</v>
      </c>
      <c r="T100" s="35">
        <v>2016</v>
      </c>
      <c r="U100" s="35">
        <v>2016</v>
      </c>
      <c r="V100" s="35">
        <v>2016</v>
      </c>
      <c r="W100" s="35">
        <v>2017</v>
      </c>
      <c r="X100" s="35">
        <v>2017</v>
      </c>
      <c r="Y100" s="35">
        <v>2017</v>
      </c>
      <c r="Z100" s="35">
        <v>2018</v>
      </c>
      <c r="AA100" s="35">
        <v>2018</v>
      </c>
      <c r="AB100" s="35">
        <v>2018</v>
      </c>
      <c r="AC100" s="35">
        <v>2019</v>
      </c>
      <c r="AD100" s="35">
        <v>2019</v>
      </c>
      <c r="AE100" s="35">
        <v>2019</v>
      </c>
      <c r="AF100" s="35">
        <v>2020</v>
      </c>
      <c r="AG100" s="35">
        <v>2020</v>
      </c>
      <c r="AH100" s="35">
        <v>2020</v>
      </c>
      <c r="AI100" s="35">
        <v>2021</v>
      </c>
      <c r="AJ100" s="35">
        <v>2021</v>
      </c>
      <c r="AK100" s="35">
        <v>2021</v>
      </c>
    </row>
    <row r="101" spans="1:37" x14ac:dyDescent="0.35">
      <c r="A101" s="21"/>
      <c r="B101" s="9" t="s">
        <v>28</v>
      </c>
      <c r="C101" s="9" t="s">
        <v>29</v>
      </c>
      <c r="D101" s="9" t="s">
        <v>30</v>
      </c>
      <c r="E101" s="9" t="s">
        <v>28</v>
      </c>
      <c r="F101" s="9" t="s">
        <v>29</v>
      </c>
      <c r="G101" s="9" t="s">
        <v>30</v>
      </c>
      <c r="H101" s="9" t="s">
        <v>28</v>
      </c>
      <c r="I101" s="9" t="s">
        <v>29</v>
      </c>
      <c r="J101" s="9" t="s">
        <v>30</v>
      </c>
      <c r="K101" s="9" t="s">
        <v>28</v>
      </c>
      <c r="L101" s="9" t="s">
        <v>29</v>
      </c>
      <c r="M101" s="9" t="s">
        <v>30</v>
      </c>
      <c r="N101" s="9" t="s">
        <v>28</v>
      </c>
      <c r="O101" s="9" t="s">
        <v>29</v>
      </c>
      <c r="P101" s="9" t="s">
        <v>30</v>
      </c>
      <c r="Q101" s="9" t="s">
        <v>28</v>
      </c>
      <c r="R101" s="9" t="s">
        <v>29</v>
      </c>
      <c r="S101" s="9" t="s">
        <v>30</v>
      </c>
      <c r="T101" s="9" t="s">
        <v>28</v>
      </c>
      <c r="U101" s="9" t="s">
        <v>29</v>
      </c>
      <c r="V101" s="9" t="s">
        <v>30</v>
      </c>
      <c r="W101" s="9" t="s">
        <v>28</v>
      </c>
      <c r="X101" s="9" t="s">
        <v>29</v>
      </c>
      <c r="Y101" s="9" t="s">
        <v>30</v>
      </c>
      <c r="Z101" s="9" t="s">
        <v>28</v>
      </c>
      <c r="AA101" s="9" t="s">
        <v>29</v>
      </c>
      <c r="AB101" s="9" t="s">
        <v>30</v>
      </c>
      <c r="AC101" s="9" t="s">
        <v>28</v>
      </c>
      <c r="AD101" s="9" t="s">
        <v>29</v>
      </c>
      <c r="AE101" s="9" t="s">
        <v>30</v>
      </c>
      <c r="AF101" s="9" t="s">
        <v>28</v>
      </c>
      <c r="AG101" s="9" t="s">
        <v>29</v>
      </c>
      <c r="AH101" s="9" t="s">
        <v>30</v>
      </c>
      <c r="AI101" s="9" t="s">
        <v>28</v>
      </c>
      <c r="AJ101" s="9" t="s">
        <v>29</v>
      </c>
      <c r="AK101" s="9" t="s">
        <v>30</v>
      </c>
    </row>
    <row r="102" spans="1:37" ht="15" thickBot="1" x14ac:dyDescent="0.4">
      <c r="A102" s="25" t="s">
        <v>5</v>
      </c>
      <c r="B102" s="25" t="s">
        <v>31</v>
      </c>
      <c r="C102" s="25" t="s">
        <v>32</v>
      </c>
      <c r="D102" s="25" t="s">
        <v>32</v>
      </c>
      <c r="E102" s="25" t="s">
        <v>31</v>
      </c>
      <c r="F102" s="25" t="s">
        <v>32</v>
      </c>
      <c r="G102" s="25" t="s">
        <v>32</v>
      </c>
      <c r="H102" s="25" t="s">
        <v>31</v>
      </c>
      <c r="I102" s="25" t="s">
        <v>32</v>
      </c>
      <c r="J102" s="25" t="s">
        <v>32</v>
      </c>
      <c r="K102" s="25" t="s">
        <v>31</v>
      </c>
      <c r="L102" s="25" t="s">
        <v>32</v>
      </c>
      <c r="M102" s="25" t="s">
        <v>32</v>
      </c>
      <c r="N102" s="25" t="s">
        <v>31</v>
      </c>
      <c r="O102" s="25" t="s">
        <v>32</v>
      </c>
      <c r="P102" s="25" t="s">
        <v>32</v>
      </c>
      <c r="Q102" s="25" t="s">
        <v>31</v>
      </c>
      <c r="R102" s="25" t="s">
        <v>32</v>
      </c>
      <c r="S102" s="25" t="s">
        <v>32</v>
      </c>
      <c r="T102" s="25" t="s">
        <v>31</v>
      </c>
      <c r="U102" s="25" t="s">
        <v>32</v>
      </c>
      <c r="V102" s="25" t="s">
        <v>32</v>
      </c>
      <c r="W102" s="25" t="s">
        <v>31</v>
      </c>
      <c r="X102" s="25" t="s">
        <v>32</v>
      </c>
      <c r="Y102" s="25" t="s">
        <v>32</v>
      </c>
      <c r="Z102" s="25" t="s">
        <v>31</v>
      </c>
      <c r="AA102" s="25" t="s">
        <v>36</v>
      </c>
      <c r="AB102" s="25" t="s">
        <v>36</v>
      </c>
      <c r="AC102" s="25" t="s">
        <v>31</v>
      </c>
      <c r="AD102" s="25" t="s">
        <v>36</v>
      </c>
      <c r="AE102" s="25" t="s">
        <v>36</v>
      </c>
      <c r="AF102" s="25" t="s">
        <v>31</v>
      </c>
      <c r="AG102" s="25" t="s">
        <v>36</v>
      </c>
      <c r="AH102" s="25" t="s">
        <v>36</v>
      </c>
      <c r="AI102" s="25" t="s">
        <v>31</v>
      </c>
      <c r="AJ102" s="25" t="s">
        <v>36</v>
      </c>
      <c r="AK102" s="25" t="s">
        <v>36</v>
      </c>
    </row>
    <row r="103" spans="1:37" x14ac:dyDescent="0.35">
      <c r="A103" s="3" t="s">
        <v>6</v>
      </c>
      <c r="B103" s="22">
        <v>76.239999999999995</v>
      </c>
      <c r="C103" s="22">
        <v>377.37</v>
      </c>
      <c r="D103" s="22">
        <v>397.48</v>
      </c>
      <c r="E103" s="22">
        <v>76.16</v>
      </c>
      <c r="F103" s="22">
        <v>398.23</v>
      </c>
      <c r="G103" s="22">
        <v>398.11</v>
      </c>
      <c r="H103" s="22">
        <v>75.95</v>
      </c>
      <c r="I103" s="22">
        <v>397.85</v>
      </c>
      <c r="J103" s="22">
        <v>397.81</v>
      </c>
      <c r="K103" s="22">
        <v>75.95</v>
      </c>
      <c r="L103" s="22">
        <v>376.94</v>
      </c>
      <c r="M103" s="22">
        <v>398.16</v>
      </c>
      <c r="N103" s="22">
        <v>76.38</v>
      </c>
      <c r="O103" s="22">
        <v>373.99</v>
      </c>
      <c r="P103" s="22">
        <v>398.95</v>
      </c>
      <c r="Q103" s="22">
        <v>71.13</v>
      </c>
      <c r="R103" s="22">
        <v>375.89</v>
      </c>
      <c r="S103" s="22">
        <v>398.3</v>
      </c>
      <c r="T103" s="22">
        <v>71.239999999999995</v>
      </c>
      <c r="U103" s="22">
        <v>375.8</v>
      </c>
      <c r="V103" s="22">
        <v>398.3</v>
      </c>
      <c r="W103" s="22">
        <v>75.5</v>
      </c>
      <c r="X103" s="22">
        <v>369.84</v>
      </c>
      <c r="Y103" s="22">
        <v>391.72</v>
      </c>
      <c r="Z103" s="22">
        <v>76.239999999999995</v>
      </c>
      <c r="AA103" s="22">
        <v>373.07</v>
      </c>
      <c r="AB103" s="22">
        <v>398.48</v>
      </c>
      <c r="AC103" s="22">
        <v>71.91</v>
      </c>
      <c r="AD103" s="22">
        <v>373.55</v>
      </c>
      <c r="AE103" s="22">
        <v>398.57</v>
      </c>
      <c r="AF103" s="22">
        <v>75.34</v>
      </c>
      <c r="AG103" s="22">
        <v>370.23</v>
      </c>
      <c r="AH103" s="22">
        <v>398.3</v>
      </c>
      <c r="AI103" s="22">
        <v>69.540000000000006</v>
      </c>
      <c r="AJ103" s="22">
        <v>380.87</v>
      </c>
      <c r="AK103" s="22">
        <v>397.94</v>
      </c>
    </row>
    <row r="104" spans="1:37" x14ac:dyDescent="0.35">
      <c r="A104" s="3" t="s">
        <v>7</v>
      </c>
      <c r="B104" s="22">
        <v>76.08</v>
      </c>
      <c r="C104" s="22">
        <v>377.1</v>
      </c>
      <c r="D104" s="22">
        <v>397.7</v>
      </c>
      <c r="E104" s="22">
        <v>76.27</v>
      </c>
      <c r="F104" s="22">
        <v>398.25</v>
      </c>
      <c r="G104" s="22">
        <v>397.94</v>
      </c>
      <c r="H104" s="22">
        <v>75.78</v>
      </c>
      <c r="I104" s="22">
        <v>395.21</v>
      </c>
      <c r="J104" s="22">
        <v>397.63</v>
      </c>
      <c r="K104" s="22">
        <v>80.400000000000006</v>
      </c>
      <c r="L104" s="22">
        <v>377.47</v>
      </c>
      <c r="M104" s="22">
        <v>398.38</v>
      </c>
      <c r="N104" s="22">
        <v>76.47</v>
      </c>
      <c r="O104" s="22">
        <v>374.83</v>
      </c>
      <c r="P104" s="22">
        <v>393.81</v>
      </c>
      <c r="Q104" s="22">
        <v>69.91</v>
      </c>
      <c r="R104" s="22">
        <v>374.08</v>
      </c>
      <c r="S104" s="22">
        <v>398.38</v>
      </c>
      <c r="T104" s="22">
        <v>70.52</v>
      </c>
      <c r="U104" s="22">
        <v>373.73</v>
      </c>
      <c r="V104" s="22">
        <v>398.35</v>
      </c>
      <c r="W104" s="22">
        <v>70.59</v>
      </c>
      <c r="X104" s="22">
        <v>373.32</v>
      </c>
      <c r="Y104" s="22">
        <v>397.95</v>
      </c>
      <c r="Z104" s="22">
        <v>76.47</v>
      </c>
      <c r="AA104" s="22">
        <v>373.06</v>
      </c>
      <c r="AB104" s="22">
        <v>398.48</v>
      </c>
      <c r="AC104" s="22">
        <v>70.599999999999994</v>
      </c>
      <c r="AD104" s="22">
        <v>373.02</v>
      </c>
      <c r="AE104" s="22">
        <v>398.52</v>
      </c>
      <c r="AF104" s="22">
        <v>71.58</v>
      </c>
      <c r="AG104" s="22">
        <v>372.88</v>
      </c>
      <c r="AH104" s="22">
        <v>398.43</v>
      </c>
      <c r="AI104" s="22">
        <v>67.41</v>
      </c>
      <c r="AJ104" s="22">
        <v>381.9</v>
      </c>
      <c r="AK104" s="22">
        <v>398.01</v>
      </c>
    </row>
    <row r="105" spans="1:37" x14ac:dyDescent="0.35">
      <c r="A105" s="3" t="s">
        <v>8</v>
      </c>
      <c r="B105" s="22">
        <v>76.03</v>
      </c>
      <c r="C105" s="22">
        <v>377.45</v>
      </c>
      <c r="D105" s="22">
        <v>397.79</v>
      </c>
      <c r="E105" s="22">
        <v>76.27</v>
      </c>
      <c r="F105" s="22">
        <v>398.14</v>
      </c>
      <c r="G105" s="22">
        <v>398.03</v>
      </c>
      <c r="H105" s="22">
        <v>75.650000000000006</v>
      </c>
      <c r="I105" s="22">
        <v>397.57</v>
      </c>
      <c r="J105" s="22">
        <v>397.19</v>
      </c>
      <c r="K105" s="22">
        <v>76.62</v>
      </c>
      <c r="L105" s="22">
        <v>377.07</v>
      </c>
      <c r="M105" s="22">
        <v>398.42</v>
      </c>
      <c r="N105" s="22">
        <v>76.87</v>
      </c>
      <c r="O105" s="22">
        <v>372.07</v>
      </c>
      <c r="P105" s="22">
        <v>398.73</v>
      </c>
      <c r="Q105" s="22">
        <v>71.73</v>
      </c>
      <c r="R105" s="22">
        <v>373.18</v>
      </c>
      <c r="S105" s="22">
        <v>398.3</v>
      </c>
      <c r="T105" s="22">
        <v>72.459999999999994</v>
      </c>
      <c r="U105" s="22">
        <v>373.99</v>
      </c>
      <c r="V105" s="22">
        <v>398.43</v>
      </c>
      <c r="W105" s="22">
        <v>73.36</v>
      </c>
      <c r="X105" s="22">
        <v>372.88</v>
      </c>
      <c r="Y105" s="22">
        <v>397.99</v>
      </c>
      <c r="Z105" s="22">
        <v>76.33</v>
      </c>
      <c r="AA105" s="22">
        <v>373.28</v>
      </c>
      <c r="AB105" s="22">
        <v>398.4</v>
      </c>
      <c r="AC105" s="22">
        <v>70.599999999999994</v>
      </c>
      <c r="AD105" s="22">
        <v>373.69</v>
      </c>
      <c r="AE105" s="22">
        <v>398.61</v>
      </c>
      <c r="AF105" s="22">
        <v>76.31</v>
      </c>
      <c r="AG105" s="22">
        <v>370.89</v>
      </c>
      <c r="AH105" s="22">
        <v>398.43</v>
      </c>
      <c r="AI105" s="22">
        <v>72.569999999999993</v>
      </c>
      <c r="AJ105" s="22">
        <v>375.95</v>
      </c>
      <c r="AK105" s="22">
        <v>397.95</v>
      </c>
    </row>
    <row r="106" spans="1:37" x14ac:dyDescent="0.35">
      <c r="A106" s="3" t="s">
        <v>9</v>
      </c>
      <c r="B106" s="22">
        <v>76.08</v>
      </c>
      <c r="C106" s="22">
        <v>377.28</v>
      </c>
      <c r="D106" s="22">
        <v>397.88</v>
      </c>
      <c r="E106" s="22">
        <v>76.599999999999994</v>
      </c>
      <c r="F106" s="22">
        <v>398.19</v>
      </c>
      <c r="G106" s="22">
        <v>398.03</v>
      </c>
      <c r="H106" s="22">
        <v>76.11</v>
      </c>
      <c r="I106" s="22">
        <v>397.7</v>
      </c>
      <c r="J106" s="22">
        <v>397.59</v>
      </c>
      <c r="K106" s="22">
        <v>73.56</v>
      </c>
      <c r="L106" s="22">
        <v>377.32</v>
      </c>
      <c r="M106" s="22">
        <v>398.42</v>
      </c>
      <c r="N106" s="22">
        <v>76.540000000000006</v>
      </c>
      <c r="O106" s="22">
        <v>374.65</v>
      </c>
      <c r="P106" s="22">
        <v>398.79</v>
      </c>
      <c r="Q106" s="22">
        <v>69.92</v>
      </c>
      <c r="R106" s="22">
        <v>373.15</v>
      </c>
      <c r="S106" s="22">
        <v>398.25</v>
      </c>
      <c r="T106" s="22">
        <v>71.08</v>
      </c>
      <c r="U106" s="22">
        <v>372.83</v>
      </c>
      <c r="V106" s="22">
        <v>398.3</v>
      </c>
      <c r="W106" s="22">
        <v>74.72</v>
      </c>
      <c r="X106" s="22">
        <v>373.46</v>
      </c>
      <c r="Y106" s="22">
        <v>398.25</v>
      </c>
      <c r="Z106" s="22">
        <v>76.47</v>
      </c>
      <c r="AA106" s="22">
        <v>371.73</v>
      </c>
      <c r="AB106" s="22">
        <v>398.26</v>
      </c>
      <c r="AC106" s="22">
        <v>70.930000000000007</v>
      </c>
      <c r="AD106" s="22">
        <v>372.93</v>
      </c>
      <c r="AE106" s="22">
        <v>398.57</v>
      </c>
      <c r="AF106" s="22">
        <v>71.489999999999995</v>
      </c>
      <c r="AG106" s="22">
        <v>372.74</v>
      </c>
      <c r="AH106" s="22">
        <v>398.3</v>
      </c>
      <c r="AI106" s="22">
        <v>71.540000000000006</v>
      </c>
      <c r="AJ106" s="22">
        <v>375.22</v>
      </c>
      <c r="AK106" s="22">
        <v>394.41</v>
      </c>
    </row>
    <row r="107" spans="1:37" x14ac:dyDescent="0.35">
      <c r="A107" s="3" t="s">
        <v>10</v>
      </c>
      <c r="B107" s="22">
        <v>76</v>
      </c>
      <c r="C107" s="22">
        <v>377.86</v>
      </c>
      <c r="D107" s="22">
        <v>397.92</v>
      </c>
      <c r="E107" s="22">
        <v>76.11</v>
      </c>
      <c r="F107" s="22">
        <v>398.2</v>
      </c>
      <c r="G107" s="22">
        <v>398.16</v>
      </c>
      <c r="H107" s="22">
        <v>76.03</v>
      </c>
      <c r="I107" s="22">
        <v>394.74</v>
      </c>
      <c r="J107" s="22">
        <v>397.59</v>
      </c>
      <c r="K107" s="22">
        <v>75.38</v>
      </c>
      <c r="L107" s="22">
        <v>376.68</v>
      </c>
      <c r="M107" s="22">
        <v>398.29</v>
      </c>
      <c r="N107" s="22">
        <v>76.23</v>
      </c>
      <c r="O107" s="22">
        <v>373.64</v>
      </c>
      <c r="P107" s="22">
        <v>398.83</v>
      </c>
      <c r="Q107" s="22">
        <v>71.17</v>
      </c>
      <c r="R107" s="22">
        <v>378.2</v>
      </c>
      <c r="S107" s="22">
        <v>398.48</v>
      </c>
      <c r="T107" s="22">
        <v>71.41</v>
      </c>
      <c r="U107" s="22">
        <v>374.05</v>
      </c>
      <c r="V107" s="22">
        <v>398.39</v>
      </c>
      <c r="W107" s="22">
        <v>76.319999999999993</v>
      </c>
      <c r="X107" s="22">
        <v>372.98</v>
      </c>
      <c r="Y107" s="22">
        <v>398.08</v>
      </c>
      <c r="Z107" s="22">
        <v>76.319999999999993</v>
      </c>
      <c r="AA107" s="22">
        <v>372.66</v>
      </c>
      <c r="AB107" s="22">
        <v>398.08</v>
      </c>
      <c r="AC107" s="22">
        <v>72.010000000000005</v>
      </c>
      <c r="AD107" s="22">
        <v>369.32</v>
      </c>
      <c r="AE107" s="22">
        <v>398.48</v>
      </c>
      <c r="AF107" s="22">
        <v>72.239999999999995</v>
      </c>
      <c r="AG107" s="22">
        <v>370.77</v>
      </c>
      <c r="AH107" s="22">
        <v>398.21</v>
      </c>
      <c r="AI107" s="22">
        <v>70.84</v>
      </c>
      <c r="AJ107" s="22">
        <v>379.2</v>
      </c>
      <c r="AK107" s="22">
        <v>396.65</v>
      </c>
    </row>
    <row r="108" spans="1:37" x14ac:dyDescent="0.35">
      <c r="A108" s="3" t="s">
        <v>11</v>
      </c>
      <c r="B108" s="22">
        <v>76.11</v>
      </c>
      <c r="C108" s="22">
        <v>373.86</v>
      </c>
      <c r="D108" s="22">
        <v>394.64</v>
      </c>
      <c r="E108" s="22">
        <v>76.349999999999994</v>
      </c>
      <c r="F108" s="22">
        <v>398.29</v>
      </c>
      <c r="G108" s="22">
        <v>398.03</v>
      </c>
      <c r="H108" s="22">
        <v>75.95</v>
      </c>
      <c r="I108" s="22">
        <v>397.89</v>
      </c>
      <c r="J108" s="22">
        <v>397.59</v>
      </c>
      <c r="K108" s="22">
        <v>71.709999999999994</v>
      </c>
      <c r="L108" s="22">
        <v>374.39</v>
      </c>
      <c r="M108" s="22">
        <v>374.83</v>
      </c>
      <c r="N108" s="22">
        <v>76.3</v>
      </c>
      <c r="O108" s="22">
        <v>372.56</v>
      </c>
      <c r="P108" s="22">
        <v>398.61</v>
      </c>
      <c r="Q108" s="22">
        <v>71.400000000000006</v>
      </c>
      <c r="R108" s="22">
        <v>373.87</v>
      </c>
      <c r="S108" s="22">
        <v>398.56</v>
      </c>
      <c r="T108" s="22">
        <v>72.87</v>
      </c>
      <c r="U108" s="22">
        <v>371.79</v>
      </c>
      <c r="V108" s="22">
        <v>398.26</v>
      </c>
      <c r="W108" s="22">
        <v>76.48</v>
      </c>
      <c r="X108" s="22">
        <v>371.79</v>
      </c>
      <c r="Y108" s="22">
        <v>398.26</v>
      </c>
      <c r="Z108" s="22">
        <v>76.319999999999993</v>
      </c>
      <c r="AA108" s="22">
        <v>370.99</v>
      </c>
      <c r="AB108" s="22">
        <v>397.92</v>
      </c>
      <c r="AC108" s="22">
        <v>72.17</v>
      </c>
      <c r="AD108" s="22">
        <v>373.25</v>
      </c>
      <c r="AE108" s="22">
        <v>398.14</v>
      </c>
      <c r="AF108" s="22">
        <v>70.540000000000006</v>
      </c>
      <c r="AG108" s="22">
        <v>372.18</v>
      </c>
      <c r="AH108" s="22">
        <v>398.18</v>
      </c>
      <c r="AI108" s="22">
        <v>69.56</v>
      </c>
      <c r="AJ108" s="22">
        <v>381.63</v>
      </c>
      <c r="AK108" s="22">
        <v>397.4</v>
      </c>
    </row>
    <row r="109" spans="1:37" x14ac:dyDescent="0.35">
      <c r="A109" s="3" t="s">
        <v>12</v>
      </c>
      <c r="B109" s="22">
        <v>76.22</v>
      </c>
      <c r="C109" s="22">
        <v>376.72</v>
      </c>
      <c r="D109" s="22">
        <v>397.81</v>
      </c>
      <c r="E109" s="22">
        <v>76.27</v>
      </c>
      <c r="F109" s="22">
        <v>398.11</v>
      </c>
      <c r="G109" s="22">
        <v>398.07</v>
      </c>
      <c r="H109" s="22">
        <v>75.97</v>
      </c>
      <c r="I109" s="22">
        <v>397.98</v>
      </c>
      <c r="J109" s="22">
        <v>397.69</v>
      </c>
      <c r="K109" s="22">
        <v>71.09</v>
      </c>
      <c r="L109" s="22">
        <v>378.99</v>
      </c>
      <c r="M109" s="22">
        <v>398.42</v>
      </c>
      <c r="N109" s="22">
        <v>76.069999999999993</v>
      </c>
      <c r="O109" s="22">
        <v>372.39</v>
      </c>
      <c r="P109" s="22">
        <v>398.4</v>
      </c>
      <c r="Q109" s="22">
        <v>69.63</v>
      </c>
      <c r="R109" s="22">
        <v>370.36</v>
      </c>
      <c r="S109" s="22">
        <v>398.43</v>
      </c>
      <c r="T109" s="22">
        <v>74.92</v>
      </c>
      <c r="U109" s="22">
        <v>374.32</v>
      </c>
      <c r="V109" s="22">
        <v>398.43</v>
      </c>
      <c r="W109" s="22">
        <v>74.92</v>
      </c>
      <c r="X109" s="22">
        <v>374.32</v>
      </c>
      <c r="Y109" s="22">
        <v>398.43</v>
      </c>
      <c r="Z109" s="22">
        <v>76.42</v>
      </c>
      <c r="AA109" s="22">
        <v>373.38</v>
      </c>
      <c r="AB109" s="22">
        <v>398.31</v>
      </c>
      <c r="AC109" s="22">
        <v>70.790000000000006</v>
      </c>
      <c r="AD109" s="22">
        <v>374.58</v>
      </c>
      <c r="AE109" s="22">
        <v>398.18</v>
      </c>
      <c r="AF109" s="22">
        <v>0</v>
      </c>
      <c r="AG109" s="22">
        <v>398.13</v>
      </c>
      <c r="AH109" s="22">
        <v>398.13</v>
      </c>
      <c r="AI109" s="22">
        <v>68.84</v>
      </c>
      <c r="AJ109" s="22">
        <v>378.48</v>
      </c>
      <c r="AK109" s="22">
        <v>397.77</v>
      </c>
    </row>
    <row r="110" spans="1:37" x14ac:dyDescent="0.35">
      <c r="A110" s="3" t="s">
        <v>13</v>
      </c>
      <c r="B110" s="22">
        <v>76.11</v>
      </c>
      <c r="C110" s="22">
        <v>375.58</v>
      </c>
      <c r="D110" s="22">
        <v>398.03</v>
      </c>
      <c r="E110" s="22">
        <v>76.22</v>
      </c>
      <c r="F110" s="22">
        <v>398.16</v>
      </c>
      <c r="G110" s="22">
        <v>397.82</v>
      </c>
      <c r="H110" s="22">
        <v>75.97</v>
      </c>
      <c r="I110" s="22">
        <v>397.72</v>
      </c>
      <c r="J110" s="22">
        <v>397.5</v>
      </c>
      <c r="K110" s="22">
        <v>71.31</v>
      </c>
      <c r="L110" s="22">
        <v>378.38</v>
      </c>
      <c r="M110" s="22">
        <v>398.7</v>
      </c>
      <c r="N110" s="22">
        <v>75.84</v>
      </c>
      <c r="O110" s="22">
        <v>375.2</v>
      </c>
      <c r="P110" s="22">
        <v>398.75</v>
      </c>
      <c r="Q110" s="22">
        <v>0.13</v>
      </c>
      <c r="R110" s="22">
        <v>394.79</v>
      </c>
      <c r="S110" s="22">
        <v>398.17</v>
      </c>
      <c r="T110" s="22">
        <v>70.680000000000007</v>
      </c>
      <c r="U110" s="22">
        <v>372.75</v>
      </c>
      <c r="V110" s="22">
        <v>398.52</v>
      </c>
      <c r="W110" s="22">
        <v>70.680000000000007</v>
      </c>
      <c r="X110" s="22">
        <v>372.75</v>
      </c>
      <c r="Y110" s="22">
        <v>398.52</v>
      </c>
      <c r="Z110" s="22">
        <v>76.34</v>
      </c>
      <c r="AA110" s="22">
        <v>372.75</v>
      </c>
      <c r="AB110" s="22">
        <v>398.35</v>
      </c>
      <c r="AC110" s="22">
        <v>73.930000000000007</v>
      </c>
      <c r="AD110" s="22">
        <v>374.13</v>
      </c>
      <c r="AE110" s="22">
        <v>398.32</v>
      </c>
      <c r="AF110" s="22">
        <v>83.44</v>
      </c>
      <c r="AG110" s="22">
        <v>377.5</v>
      </c>
      <c r="AH110" s="22">
        <v>398.13</v>
      </c>
      <c r="AI110" s="22">
        <v>67.94</v>
      </c>
      <c r="AJ110" s="22">
        <v>378.49</v>
      </c>
      <c r="AK110" s="22">
        <v>398.03</v>
      </c>
    </row>
    <row r="111" spans="1:37" x14ac:dyDescent="0.35">
      <c r="A111" s="3" t="s">
        <v>14</v>
      </c>
      <c r="B111" s="22">
        <v>75.95</v>
      </c>
      <c r="C111" s="22">
        <v>376.37</v>
      </c>
      <c r="D111" s="22">
        <v>397.97</v>
      </c>
      <c r="E111" s="22">
        <v>76.11</v>
      </c>
      <c r="F111" s="22">
        <v>398.1</v>
      </c>
      <c r="G111" s="22">
        <v>397.81</v>
      </c>
      <c r="H111" s="22">
        <v>75.86</v>
      </c>
      <c r="I111" s="22">
        <v>397.76</v>
      </c>
      <c r="J111" s="22">
        <v>397.59</v>
      </c>
      <c r="K111" s="22">
        <v>76.31</v>
      </c>
      <c r="L111" s="22">
        <v>378.14</v>
      </c>
      <c r="M111" s="22">
        <v>398.86</v>
      </c>
      <c r="N111" s="22">
        <v>76.38</v>
      </c>
      <c r="O111" s="22">
        <v>373.37</v>
      </c>
      <c r="P111" s="22">
        <v>398.61</v>
      </c>
      <c r="Q111" s="22">
        <v>70.19</v>
      </c>
      <c r="R111" s="22">
        <v>373.73</v>
      </c>
      <c r="S111" s="22">
        <v>398.31</v>
      </c>
      <c r="T111" s="22">
        <v>74.02</v>
      </c>
      <c r="U111" s="22">
        <v>372.66</v>
      </c>
      <c r="V111" s="22">
        <v>398.44</v>
      </c>
      <c r="W111" s="22">
        <v>74.02</v>
      </c>
      <c r="X111" s="22">
        <v>372.66</v>
      </c>
      <c r="Y111" s="22">
        <v>398.44</v>
      </c>
      <c r="Z111" s="22">
        <v>76.569999999999993</v>
      </c>
      <c r="AA111" s="22">
        <v>372.84</v>
      </c>
      <c r="AB111" s="22">
        <v>398.21</v>
      </c>
      <c r="AC111" s="22">
        <v>72.41</v>
      </c>
      <c r="AD111" s="22">
        <v>370.99</v>
      </c>
      <c r="AE111" s="22">
        <v>398.35</v>
      </c>
      <c r="AF111" s="22">
        <v>75.900000000000006</v>
      </c>
      <c r="AG111" s="22">
        <v>378.38</v>
      </c>
      <c r="AH111" s="22">
        <v>396.27</v>
      </c>
      <c r="AI111" s="22">
        <v>69.41</v>
      </c>
      <c r="AJ111" s="22">
        <v>380.62</v>
      </c>
      <c r="AK111" s="22">
        <v>398.13</v>
      </c>
    </row>
    <row r="112" spans="1:37" x14ac:dyDescent="0.35">
      <c r="A112" s="3" t="s">
        <v>15</v>
      </c>
      <c r="B112" s="22">
        <v>76.11</v>
      </c>
      <c r="C112" s="22">
        <v>376.85</v>
      </c>
      <c r="D112" s="22">
        <v>397.98</v>
      </c>
      <c r="E112" s="22">
        <v>76.11</v>
      </c>
      <c r="F112" s="22">
        <v>397.85</v>
      </c>
      <c r="G112" s="22">
        <v>397.62</v>
      </c>
      <c r="H112" s="22">
        <v>75.78</v>
      </c>
      <c r="I112" s="22">
        <v>397.76</v>
      </c>
      <c r="J112" s="22">
        <v>397.54</v>
      </c>
      <c r="K112" s="22">
        <v>76.47</v>
      </c>
      <c r="L112" s="22">
        <v>378.14</v>
      </c>
      <c r="M112" s="22">
        <v>399</v>
      </c>
      <c r="N112" s="22">
        <v>76.33</v>
      </c>
      <c r="O112" s="22">
        <v>373.29</v>
      </c>
      <c r="P112" s="22">
        <v>398.56</v>
      </c>
      <c r="Q112" s="22">
        <v>71.23</v>
      </c>
      <c r="R112" s="22">
        <v>373.24</v>
      </c>
      <c r="S112" s="22">
        <v>398.35</v>
      </c>
      <c r="T112" s="22">
        <v>70.930000000000007</v>
      </c>
      <c r="U112" s="22">
        <v>373.79</v>
      </c>
      <c r="V112" s="22">
        <v>398.4</v>
      </c>
      <c r="W112" s="22">
        <v>70.930000000000007</v>
      </c>
      <c r="X112" s="22">
        <v>373.79</v>
      </c>
      <c r="Y112" s="22">
        <v>398.4</v>
      </c>
      <c r="Z112" s="22">
        <v>76.400000000000006</v>
      </c>
      <c r="AA112" s="22">
        <v>372.38</v>
      </c>
      <c r="AB112" s="22">
        <v>398.31</v>
      </c>
      <c r="AC112" s="22">
        <v>75.98</v>
      </c>
      <c r="AD112" s="22">
        <v>372.39</v>
      </c>
      <c r="AE112" s="22">
        <v>398.35</v>
      </c>
      <c r="AF112" s="22">
        <v>66.599999999999994</v>
      </c>
      <c r="AG112" s="22">
        <v>377.26</v>
      </c>
      <c r="AH112" s="22">
        <v>396.26</v>
      </c>
      <c r="AI112" s="22">
        <v>84.46</v>
      </c>
      <c r="AJ112" s="22">
        <v>376.03</v>
      </c>
      <c r="AK112" s="22">
        <v>398.05</v>
      </c>
    </row>
    <row r="113" spans="1:37" x14ac:dyDescent="0.35">
      <c r="A113" s="3" t="s">
        <v>16</v>
      </c>
      <c r="B113" s="22">
        <v>76.14</v>
      </c>
      <c r="C113" s="22">
        <v>376.41</v>
      </c>
      <c r="D113" s="22">
        <v>397.81</v>
      </c>
      <c r="E113" s="22">
        <v>75.95</v>
      </c>
      <c r="F113" s="22">
        <v>397.84</v>
      </c>
      <c r="G113" s="22">
        <v>397.48</v>
      </c>
      <c r="H113" s="22">
        <v>76.05</v>
      </c>
      <c r="I113" s="22">
        <v>398.16</v>
      </c>
      <c r="J113" s="22">
        <v>397.5</v>
      </c>
      <c r="K113" s="22">
        <v>76.47</v>
      </c>
      <c r="L113" s="22">
        <v>376.82</v>
      </c>
      <c r="M113" s="22">
        <v>398.95</v>
      </c>
      <c r="N113" s="22">
        <v>76.22</v>
      </c>
      <c r="O113" s="22">
        <v>372.43</v>
      </c>
      <c r="P113" s="22">
        <v>398.48</v>
      </c>
      <c r="Q113" s="22">
        <v>72.069999999999993</v>
      </c>
      <c r="R113" s="22">
        <v>372.97</v>
      </c>
      <c r="S113" s="22">
        <v>398.34</v>
      </c>
      <c r="T113" s="22">
        <v>73.11</v>
      </c>
      <c r="U113" s="22">
        <v>371.16</v>
      </c>
      <c r="V113" s="22">
        <v>395.01</v>
      </c>
      <c r="W113" s="22">
        <v>73.11</v>
      </c>
      <c r="X113" s="22">
        <v>371.16</v>
      </c>
      <c r="Y113" s="22">
        <v>395.01</v>
      </c>
      <c r="Z113" s="22">
        <v>76.17</v>
      </c>
      <c r="AA113" s="22">
        <v>371.68</v>
      </c>
      <c r="AB113" s="22">
        <v>398.26</v>
      </c>
      <c r="AC113" s="22">
        <v>72.16</v>
      </c>
      <c r="AD113" s="22">
        <v>373.59</v>
      </c>
      <c r="AE113" s="22">
        <v>398.39</v>
      </c>
      <c r="AF113" s="22">
        <v>86.18</v>
      </c>
      <c r="AG113" s="22">
        <v>374.1</v>
      </c>
      <c r="AH113" s="22">
        <v>396.85</v>
      </c>
      <c r="AI113" s="22">
        <v>73.2</v>
      </c>
      <c r="AJ113" s="22">
        <v>380.61</v>
      </c>
      <c r="AK113" s="22">
        <v>398.05</v>
      </c>
    </row>
    <row r="114" spans="1:37" ht="15" thickBot="1" x14ac:dyDescent="0.4">
      <c r="A114" s="28" t="s">
        <v>17</v>
      </c>
      <c r="B114" s="23">
        <v>76.3</v>
      </c>
      <c r="C114" s="23">
        <v>376.59</v>
      </c>
      <c r="D114" s="23">
        <v>397.98</v>
      </c>
      <c r="E114" s="23">
        <v>76.03</v>
      </c>
      <c r="F114" s="23">
        <v>397.75</v>
      </c>
      <c r="G114" s="23">
        <v>397.72</v>
      </c>
      <c r="H114" s="23">
        <v>75.95</v>
      </c>
      <c r="I114" s="23">
        <v>398.25</v>
      </c>
      <c r="J114" s="23">
        <v>398.07</v>
      </c>
      <c r="K114" s="23">
        <v>76.38</v>
      </c>
      <c r="L114" s="23">
        <v>374.3</v>
      </c>
      <c r="M114" s="23">
        <v>398.95</v>
      </c>
      <c r="N114" s="23">
        <v>75.98</v>
      </c>
      <c r="O114" s="23">
        <v>372.29</v>
      </c>
      <c r="P114" s="23">
        <v>398.35</v>
      </c>
      <c r="Q114" s="23">
        <v>71.33</v>
      </c>
      <c r="R114" s="23">
        <v>374.35</v>
      </c>
      <c r="S114" s="23">
        <v>398.35</v>
      </c>
      <c r="T114" s="23">
        <v>72.58</v>
      </c>
      <c r="U114" s="23">
        <v>371.42</v>
      </c>
      <c r="V114" s="23">
        <v>397.86</v>
      </c>
      <c r="W114" s="23">
        <v>72.58</v>
      </c>
      <c r="X114" s="23">
        <v>371.42</v>
      </c>
      <c r="Y114" s="23">
        <v>397.86</v>
      </c>
      <c r="Z114" s="22">
        <v>76.25</v>
      </c>
      <c r="AA114" s="23">
        <v>372.78</v>
      </c>
      <c r="AB114" s="23">
        <v>398.31</v>
      </c>
      <c r="AC114" s="22">
        <v>71.5</v>
      </c>
      <c r="AD114" s="23">
        <v>374.48</v>
      </c>
      <c r="AE114" s="23">
        <v>398.43</v>
      </c>
      <c r="AF114" s="22">
        <v>66.52</v>
      </c>
      <c r="AG114" s="23">
        <v>375.24</v>
      </c>
      <c r="AH114" s="23">
        <v>397.94</v>
      </c>
      <c r="AI114" s="22">
        <v>70.510000000000005</v>
      </c>
      <c r="AJ114" s="23">
        <v>380.41</v>
      </c>
      <c r="AK114" s="23">
        <v>398.05</v>
      </c>
    </row>
    <row r="115" spans="1:37" x14ac:dyDescent="0.35">
      <c r="A115" s="29" t="s">
        <v>25</v>
      </c>
      <c r="B115" s="27">
        <f>MIN(B103:B114)</f>
        <v>75.95</v>
      </c>
      <c r="C115" s="27">
        <f t="shared" ref="C115:AK115" si="15">MIN(C103:C114)</f>
        <v>373.86</v>
      </c>
      <c r="D115" s="27">
        <f t="shared" si="15"/>
        <v>394.64</v>
      </c>
      <c r="E115" s="27">
        <f t="shared" si="15"/>
        <v>75.95</v>
      </c>
      <c r="F115" s="27">
        <f t="shared" si="15"/>
        <v>397.75</v>
      </c>
      <c r="G115" s="27">
        <f t="shared" si="15"/>
        <v>397.48</v>
      </c>
      <c r="H115" s="27">
        <f t="shared" si="15"/>
        <v>75.650000000000006</v>
      </c>
      <c r="I115" s="27">
        <f t="shared" si="15"/>
        <v>394.74</v>
      </c>
      <c r="J115" s="27">
        <f t="shared" si="15"/>
        <v>397.19</v>
      </c>
      <c r="K115" s="27">
        <f t="shared" si="15"/>
        <v>71.09</v>
      </c>
      <c r="L115" s="27">
        <f t="shared" si="15"/>
        <v>374.3</v>
      </c>
      <c r="M115" s="27">
        <f t="shared" si="15"/>
        <v>374.83</v>
      </c>
      <c r="N115" s="27">
        <f t="shared" si="15"/>
        <v>75.84</v>
      </c>
      <c r="O115" s="27">
        <f t="shared" si="15"/>
        <v>372.07</v>
      </c>
      <c r="P115" s="27">
        <f t="shared" si="15"/>
        <v>393.81</v>
      </c>
      <c r="Q115" s="27">
        <f t="shared" si="15"/>
        <v>0.13</v>
      </c>
      <c r="R115" s="27">
        <f t="shared" si="15"/>
        <v>370.36</v>
      </c>
      <c r="S115" s="27">
        <f t="shared" si="15"/>
        <v>398.17</v>
      </c>
      <c r="T115" s="27">
        <f t="shared" si="15"/>
        <v>70.52</v>
      </c>
      <c r="U115" s="27">
        <f t="shared" si="15"/>
        <v>371.16</v>
      </c>
      <c r="V115" s="27">
        <f t="shared" si="15"/>
        <v>395.01</v>
      </c>
      <c r="W115" s="27">
        <f t="shared" si="15"/>
        <v>70.59</v>
      </c>
      <c r="X115" s="27">
        <f t="shared" si="15"/>
        <v>369.84</v>
      </c>
      <c r="Y115" s="27">
        <f t="shared" si="15"/>
        <v>391.72</v>
      </c>
      <c r="Z115" s="27">
        <f t="shared" si="15"/>
        <v>76.17</v>
      </c>
      <c r="AA115" s="27">
        <f t="shared" si="15"/>
        <v>370.99</v>
      </c>
      <c r="AB115" s="27">
        <f t="shared" si="15"/>
        <v>397.92</v>
      </c>
      <c r="AC115" s="27">
        <f t="shared" si="15"/>
        <v>70.599999999999994</v>
      </c>
      <c r="AD115" s="27">
        <f t="shared" si="15"/>
        <v>369.32</v>
      </c>
      <c r="AE115" s="27">
        <f t="shared" si="15"/>
        <v>398.14</v>
      </c>
      <c r="AF115" s="27">
        <f t="shared" si="15"/>
        <v>0</v>
      </c>
      <c r="AG115" s="27">
        <f t="shared" si="15"/>
        <v>370.23</v>
      </c>
      <c r="AH115" s="27">
        <f t="shared" si="15"/>
        <v>396.26</v>
      </c>
      <c r="AI115" s="27">
        <f t="shared" si="15"/>
        <v>67.41</v>
      </c>
      <c r="AJ115" s="27">
        <f t="shared" si="15"/>
        <v>375.22</v>
      </c>
      <c r="AK115" s="27">
        <f t="shared" si="15"/>
        <v>394.41</v>
      </c>
    </row>
    <row r="116" spans="1:37" x14ac:dyDescent="0.35">
      <c r="A116" s="30" t="s">
        <v>26</v>
      </c>
      <c r="B116" s="22">
        <f>MAX(B103:B114)</f>
        <v>76.3</v>
      </c>
      <c r="C116" s="22">
        <f t="shared" ref="C116:AK116" si="16">MAX(C103:C114)</f>
        <v>377.86</v>
      </c>
      <c r="D116" s="22">
        <f t="shared" si="16"/>
        <v>398.03</v>
      </c>
      <c r="E116" s="22">
        <f t="shared" si="16"/>
        <v>76.599999999999994</v>
      </c>
      <c r="F116" s="22">
        <f t="shared" si="16"/>
        <v>398.29</v>
      </c>
      <c r="G116" s="22">
        <f t="shared" si="16"/>
        <v>398.16</v>
      </c>
      <c r="H116" s="22">
        <f t="shared" si="16"/>
        <v>76.11</v>
      </c>
      <c r="I116" s="22">
        <f t="shared" si="16"/>
        <v>398.25</v>
      </c>
      <c r="J116" s="22">
        <f t="shared" si="16"/>
        <v>398.07</v>
      </c>
      <c r="K116" s="22">
        <f t="shared" si="16"/>
        <v>80.400000000000006</v>
      </c>
      <c r="L116" s="22">
        <f t="shared" si="16"/>
        <v>378.99</v>
      </c>
      <c r="M116" s="22">
        <f t="shared" si="16"/>
        <v>399</v>
      </c>
      <c r="N116" s="22">
        <f t="shared" si="16"/>
        <v>76.87</v>
      </c>
      <c r="O116" s="22">
        <f t="shared" si="16"/>
        <v>375.2</v>
      </c>
      <c r="P116" s="22">
        <f t="shared" si="16"/>
        <v>398.95</v>
      </c>
      <c r="Q116" s="22">
        <f t="shared" si="16"/>
        <v>72.069999999999993</v>
      </c>
      <c r="R116" s="22">
        <f t="shared" si="16"/>
        <v>394.79</v>
      </c>
      <c r="S116" s="22">
        <f t="shared" si="16"/>
        <v>398.56</v>
      </c>
      <c r="T116" s="22">
        <f t="shared" si="16"/>
        <v>74.92</v>
      </c>
      <c r="U116" s="22">
        <f t="shared" si="16"/>
        <v>375.8</v>
      </c>
      <c r="V116" s="22">
        <f t="shared" si="16"/>
        <v>398.52</v>
      </c>
      <c r="W116" s="22">
        <f t="shared" si="16"/>
        <v>76.48</v>
      </c>
      <c r="X116" s="22">
        <f t="shared" si="16"/>
        <v>374.32</v>
      </c>
      <c r="Y116" s="22">
        <f t="shared" si="16"/>
        <v>398.52</v>
      </c>
      <c r="Z116" s="22">
        <f t="shared" si="16"/>
        <v>76.569999999999993</v>
      </c>
      <c r="AA116" s="22">
        <f t="shared" si="16"/>
        <v>373.38</v>
      </c>
      <c r="AB116" s="22">
        <f t="shared" si="16"/>
        <v>398.48</v>
      </c>
      <c r="AC116" s="22">
        <f t="shared" si="16"/>
        <v>75.98</v>
      </c>
      <c r="AD116" s="22">
        <f t="shared" si="16"/>
        <v>374.58</v>
      </c>
      <c r="AE116" s="22">
        <f t="shared" si="16"/>
        <v>398.61</v>
      </c>
      <c r="AF116" s="22">
        <f t="shared" si="16"/>
        <v>86.18</v>
      </c>
      <c r="AG116" s="22">
        <f t="shared" si="16"/>
        <v>398.13</v>
      </c>
      <c r="AH116" s="22">
        <f t="shared" si="16"/>
        <v>398.43</v>
      </c>
      <c r="AI116" s="22">
        <f t="shared" si="16"/>
        <v>84.46</v>
      </c>
      <c r="AJ116" s="22">
        <f t="shared" si="16"/>
        <v>381.9</v>
      </c>
      <c r="AK116" s="22">
        <f t="shared" si="16"/>
        <v>398.13</v>
      </c>
    </row>
    <row r="117" spans="1:37" x14ac:dyDescent="0.35">
      <c r="A117" s="6" t="s">
        <v>3</v>
      </c>
      <c r="B117" s="22">
        <f>AVERAGE(B103:B114)</f>
        <v>76.114166666666662</v>
      </c>
      <c r="C117" s="22">
        <f t="shared" ref="C117:AK117" si="17">AVERAGE(C103:C114)</f>
        <v>376.62000000000006</v>
      </c>
      <c r="D117" s="22">
        <f t="shared" si="17"/>
        <v>397.58249999999998</v>
      </c>
      <c r="E117" s="22">
        <f t="shared" si="17"/>
        <v>76.204166666666666</v>
      </c>
      <c r="F117" s="22">
        <f t="shared" si="17"/>
        <v>398.09249999999997</v>
      </c>
      <c r="G117" s="22">
        <f t="shared" si="17"/>
        <v>397.9016666666667</v>
      </c>
      <c r="H117" s="22">
        <f t="shared" si="17"/>
        <v>75.920833333333334</v>
      </c>
      <c r="I117" s="22">
        <f t="shared" si="17"/>
        <v>397.38249999999999</v>
      </c>
      <c r="J117" s="22">
        <f t="shared" si="17"/>
        <v>397.60750000000002</v>
      </c>
      <c r="K117" s="22">
        <f t="shared" si="17"/>
        <v>75.137500000000003</v>
      </c>
      <c r="L117" s="22">
        <f t="shared" si="17"/>
        <v>377.05333333333328</v>
      </c>
      <c r="M117" s="22">
        <f t="shared" si="17"/>
        <v>396.61500000000001</v>
      </c>
      <c r="N117" s="22">
        <f t="shared" si="17"/>
        <v>76.300833333333344</v>
      </c>
      <c r="O117" s="22">
        <f t="shared" si="17"/>
        <v>373.39249999999993</v>
      </c>
      <c r="P117" s="22">
        <f t="shared" si="17"/>
        <v>398.23916666666673</v>
      </c>
      <c r="Q117" s="22">
        <f t="shared" si="17"/>
        <v>64.986666666666665</v>
      </c>
      <c r="R117" s="22">
        <f t="shared" si="17"/>
        <v>375.65083333333342</v>
      </c>
      <c r="S117" s="22">
        <f t="shared" si="17"/>
        <v>398.35166666666669</v>
      </c>
      <c r="T117" s="22">
        <f t="shared" si="17"/>
        <v>72.151666666666657</v>
      </c>
      <c r="U117" s="22">
        <f t="shared" si="17"/>
        <v>373.19083333333333</v>
      </c>
      <c r="V117" s="22">
        <f t="shared" si="17"/>
        <v>398.05749999999995</v>
      </c>
      <c r="W117" s="22">
        <f t="shared" si="17"/>
        <v>73.600833333333341</v>
      </c>
      <c r="X117" s="22">
        <f t="shared" si="17"/>
        <v>372.53083333333331</v>
      </c>
      <c r="Y117" s="22">
        <f t="shared" si="17"/>
        <v>397.40916666666664</v>
      </c>
      <c r="Z117" s="22">
        <f t="shared" si="17"/>
        <v>76.358333333333334</v>
      </c>
      <c r="AA117" s="22">
        <f t="shared" si="17"/>
        <v>372.55</v>
      </c>
      <c r="AB117" s="22">
        <f t="shared" si="17"/>
        <v>398.28083333333331</v>
      </c>
      <c r="AC117" s="22">
        <f t="shared" si="17"/>
        <v>72.082499999999996</v>
      </c>
      <c r="AD117" s="22">
        <f t="shared" si="17"/>
        <v>372.99333333333334</v>
      </c>
      <c r="AE117" s="22">
        <f t="shared" si="17"/>
        <v>398.40916666666664</v>
      </c>
      <c r="AF117" s="22">
        <f t="shared" si="17"/>
        <v>68.01166666666667</v>
      </c>
      <c r="AG117" s="22">
        <f t="shared" si="17"/>
        <v>375.85833333333335</v>
      </c>
      <c r="AH117" s="22">
        <f t="shared" si="17"/>
        <v>397.78583333333336</v>
      </c>
      <c r="AI117" s="22">
        <f t="shared" si="17"/>
        <v>71.318333333333342</v>
      </c>
      <c r="AJ117" s="22">
        <f t="shared" si="17"/>
        <v>379.11749999999989</v>
      </c>
      <c r="AK117" s="22">
        <f t="shared" si="17"/>
        <v>397.53666666666669</v>
      </c>
    </row>
  </sheetData>
  <pageMargins left="0.7" right="0.7" top="0.78740157499999996" bottom="0.78740157499999996" header="0.3" footer="0.3"/>
  <pageSetup paperSize="9" orientation="portrait" horizont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32"/>
  <sheetViews>
    <sheetView zoomScale="130" zoomScaleNormal="130" workbookViewId="0">
      <selection activeCell="A16" sqref="A16:XFD16"/>
    </sheetView>
  </sheetViews>
  <sheetFormatPr baseColWidth="10" defaultRowHeight="14.5" x14ac:dyDescent="0.35"/>
  <cols>
    <col min="1" max="1" width="23.26953125" bestFit="1" customWidth="1"/>
    <col min="2" max="12" width="8.26953125" customWidth="1"/>
    <col min="13" max="13" width="21.1796875" customWidth="1"/>
    <col min="14" max="14" width="18" bestFit="1" customWidth="1"/>
    <col min="15" max="30" width="8.26953125" customWidth="1"/>
  </cols>
  <sheetData>
    <row r="1" spans="1:30" x14ac:dyDescent="0.35">
      <c r="A1" s="38" t="s">
        <v>42</v>
      </c>
    </row>
    <row r="2" spans="1:30" ht="15" customHeight="1" x14ac:dyDescent="0.35">
      <c r="A2" s="89" t="s">
        <v>24</v>
      </c>
      <c r="B2" s="90" t="s">
        <v>18</v>
      </c>
      <c r="C2" s="91"/>
      <c r="D2" s="91"/>
      <c r="E2" s="91"/>
      <c r="F2" s="91"/>
      <c r="G2" s="91"/>
      <c r="H2" s="91"/>
      <c r="I2" s="91"/>
      <c r="J2" s="91"/>
      <c r="K2" s="91"/>
      <c r="L2" s="92"/>
    </row>
    <row r="3" spans="1:30" ht="15" customHeight="1" x14ac:dyDescent="0.35">
      <c r="A3" s="89"/>
      <c r="B3" s="93"/>
      <c r="C3" s="94"/>
      <c r="D3" s="94"/>
      <c r="E3" s="94"/>
      <c r="F3" s="94"/>
      <c r="G3" s="94"/>
      <c r="H3" s="94"/>
      <c r="I3" s="94"/>
      <c r="J3" s="94"/>
      <c r="K3" s="94"/>
      <c r="L3" s="95"/>
    </row>
    <row r="4" spans="1:30" x14ac:dyDescent="0.35">
      <c r="A4" s="89"/>
      <c r="B4" s="20">
        <v>2010</v>
      </c>
      <c r="C4" s="20">
        <v>2011</v>
      </c>
      <c r="D4" s="20">
        <v>2012</v>
      </c>
      <c r="E4" s="20">
        <v>2013</v>
      </c>
      <c r="F4" s="20">
        <v>2014</v>
      </c>
      <c r="G4" s="20">
        <v>2015</v>
      </c>
      <c r="H4" s="20">
        <v>2016</v>
      </c>
      <c r="I4" s="20">
        <v>2017</v>
      </c>
      <c r="J4" s="20">
        <v>2018</v>
      </c>
      <c r="K4" s="20">
        <v>2019</v>
      </c>
      <c r="L4" s="20">
        <v>2020</v>
      </c>
    </row>
    <row r="5" spans="1:30" x14ac:dyDescent="0.35">
      <c r="A5" s="39" t="s">
        <v>78</v>
      </c>
      <c r="B5" s="16">
        <v>11.4</v>
      </c>
      <c r="C5" s="16">
        <v>14.8</v>
      </c>
      <c r="D5" s="16">
        <v>11.6</v>
      </c>
      <c r="E5" s="16">
        <v>9.3000000000000007</v>
      </c>
      <c r="F5" s="16">
        <v>8.6999999999999993</v>
      </c>
      <c r="G5" s="16">
        <v>10.7</v>
      </c>
      <c r="H5" s="16">
        <v>15.8</v>
      </c>
      <c r="I5" s="16">
        <v>11.7</v>
      </c>
      <c r="J5" s="16">
        <v>11.9</v>
      </c>
      <c r="K5" s="16">
        <v>13.5</v>
      </c>
      <c r="L5" s="16">
        <v>8</v>
      </c>
    </row>
    <row r="6" spans="1:30" x14ac:dyDescent="0.35">
      <c r="A6" s="39" t="s">
        <v>79</v>
      </c>
      <c r="B6" s="16">
        <v>8.6999999999999993</v>
      </c>
      <c r="C6" s="16">
        <v>8.4</v>
      </c>
      <c r="D6" s="16">
        <v>7.5</v>
      </c>
      <c r="E6" s="16">
        <v>11.3</v>
      </c>
      <c r="F6" s="16">
        <v>7</v>
      </c>
      <c r="G6" s="16">
        <v>9.4</v>
      </c>
      <c r="H6" s="16">
        <v>7.6</v>
      </c>
      <c r="I6" s="16">
        <v>7.4</v>
      </c>
      <c r="J6" s="16">
        <v>10</v>
      </c>
      <c r="K6" s="16">
        <v>5.8</v>
      </c>
      <c r="L6" s="16">
        <v>6.4</v>
      </c>
    </row>
    <row r="7" spans="1:30" x14ac:dyDescent="0.35">
      <c r="A7" s="39" t="s">
        <v>80</v>
      </c>
      <c r="B7" s="16">
        <v>15.8</v>
      </c>
      <c r="C7" s="16">
        <v>13.8</v>
      </c>
      <c r="D7" s="16">
        <v>10.7</v>
      </c>
      <c r="E7" s="16">
        <v>15.7</v>
      </c>
      <c r="F7" s="16">
        <v>9.5</v>
      </c>
      <c r="G7" s="16">
        <v>12.2</v>
      </c>
      <c r="H7" s="16">
        <v>20.399999999999999</v>
      </c>
      <c r="I7" s="16">
        <v>15.2</v>
      </c>
      <c r="J7" s="16">
        <v>14</v>
      </c>
      <c r="K7" s="16">
        <v>18</v>
      </c>
      <c r="L7" s="16">
        <v>13.8</v>
      </c>
    </row>
    <row r="8" spans="1:30" x14ac:dyDescent="0.35">
      <c r="A8" s="39" t="s">
        <v>81</v>
      </c>
      <c r="B8" s="16" t="s">
        <v>91</v>
      </c>
      <c r="C8" s="16" t="s">
        <v>91</v>
      </c>
      <c r="D8" s="16" t="s">
        <v>91</v>
      </c>
      <c r="E8" s="16" t="s">
        <v>91</v>
      </c>
      <c r="F8" s="16" t="s">
        <v>91</v>
      </c>
      <c r="G8" s="16" t="s">
        <v>91</v>
      </c>
      <c r="H8" s="16" t="s">
        <v>91</v>
      </c>
      <c r="I8" s="16" t="s">
        <v>91</v>
      </c>
      <c r="J8" s="16" t="s">
        <v>91</v>
      </c>
      <c r="K8" s="16" t="s">
        <v>91</v>
      </c>
      <c r="L8" s="16" t="s">
        <v>91</v>
      </c>
    </row>
    <row r="9" spans="1:30" x14ac:dyDescent="0.35">
      <c r="A9" s="39" t="s">
        <v>82</v>
      </c>
      <c r="B9" s="16" t="s">
        <v>91</v>
      </c>
      <c r="C9" s="16" t="s">
        <v>91</v>
      </c>
      <c r="D9" s="16" t="s">
        <v>91</v>
      </c>
      <c r="E9" s="16" t="s">
        <v>91</v>
      </c>
      <c r="F9" s="16" t="s">
        <v>91</v>
      </c>
      <c r="G9" s="16" t="s">
        <v>91</v>
      </c>
      <c r="H9" s="16" t="s">
        <v>91</v>
      </c>
      <c r="I9" s="16" t="s">
        <v>91</v>
      </c>
      <c r="J9" s="16" t="s">
        <v>91</v>
      </c>
      <c r="K9" s="16" t="s">
        <v>91</v>
      </c>
      <c r="L9" s="16" t="s">
        <v>91</v>
      </c>
    </row>
    <row r="10" spans="1:30" ht="18" customHeight="1" x14ac:dyDescent="0.35">
      <c r="A10" s="73" t="s">
        <v>89</v>
      </c>
      <c r="B10" s="16">
        <v>17.5</v>
      </c>
      <c r="C10" s="16">
        <v>9.8000000000000007</v>
      </c>
      <c r="D10" s="16">
        <v>13.3</v>
      </c>
      <c r="E10" s="16">
        <v>14.8</v>
      </c>
      <c r="F10" s="16">
        <v>14.2</v>
      </c>
      <c r="G10" s="16">
        <v>8.8000000000000007</v>
      </c>
      <c r="H10" s="16">
        <v>20.6</v>
      </c>
      <c r="I10" s="16">
        <v>15.5</v>
      </c>
      <c r="J10" s="16">
        <v>14.2</v>
      </c>
      <c r="K10" s="16">
        <v>16.600000000000001</v>
      </c>
      <c r="L10" s="16">
        <v>13.2</v>
      </c>
      <c r="N10" s="14"/>
      <c r="O10" s="14"/>
      <c r="P10" s="14"/>
      <c r="Q10" s="14"/>
      <c r="R10" s="14"/>
      <c r="S10" s="14"/>
      <c r="T10" s="14"/>
      <c r="U10" s="14"/>
      <c r="V10" s="14"/>
      <c r="W10" s="14"/>
      <c r="X10" s="14"/>
      <c r="Y10" s="14"/>
      <c r="Z10" s="14"/>
      <c r="AA10" s="14"/>
      <c r="AB10" s="14"/>
      <c r="AC10" s="14"/>
      <c r="AD10" s="14"/>
    </row>
    <row r="11" spans="1:30" x14ac:dyDescent="0.35">
      <c r="A11" s="14"/>
      <c r="B11" s="14"/>
      <c r="C11" s="14"/>
      <c r="D11" s="14"/>
      <c r="E11" s="14"/>
      <c r="F11" s="14"/>
      <c r="G11" s="14"/>
      <c r="H11" s="14"/>
      <c r="I11" s="14"/>
      <c r="J11" s="14"/>
      <c r="K11" s="14"/>
      <c r="L11" s="14"/>
    </row>
    <row r="12" spans="1:30" x14ac:dyDescent="0.35">
      <c r="A12" s="89" t="s">
        <v>24</v>
      </c>
      <c r="B12" s="77" t="s">
        <v>27</v>
      </c>
      <c r="C12" s="77"/>
      <c r="D12" s="77"/>
      <c r="E12" s="77"/>
      <c r="F12" s="77"/>
      <c r="G12" s="77"/>
      <c r="H12" s="77"/>
      <c r="I12" s="77"/>
      <c r="J12" s="77"/>
      <c r="K12" s="77"/>
      <c r="L12" s="77"/>
    </row>
    <row r="13" spans="1:30" x14ac:dyDescent="0.35">
      <c r="A13" s="89"/>
      <c r="B13" s="77"/>
      <c r="C13" s="77"/>
      <c r="D13" s="77"/>
      <c r="E13" s="77"/>
      <c r="F13" s="77"/>
      <c r="G13" s="77"/>
      <c r="H13" s="77"/>
      <c r="I13" s="77"/>
      <c r="J13" s="77"/>
      <c r="K13" s="77"/>
      <c r="L13" s="77"/>
    </row>
    <row r="14" spans="1:30" x14ac:dyDescent="0.35">
      <c r="A14" s="89"/>
      <c r="B14" s="20">
        <v>2010</v>
      </c>
      <c r="C14" s="20">
        <v>2011</v>
      </c>
      <c r="D14" s="20">
        <v>2012</v>
      </c>
      <c r="E14" s="20">
        <v>2013</v>
      </c>
      <c r="F14" s="20">
        <v>2014</v>
      </c>
      <c r="G14" s="20">
        <v>2015</v>
      </c>
      <c r="H14" s="20">
        <v>2016</v>
      </c>
      <c r="I14" s="20">
        <v>2017</v>
      </c>
      <c r="J14" s="20">
        <v>2018</v>
      </c>
      <c r="K14" s="20">
        <v>2019</v>
      </c>
      <c r="L14" s="20">
        <v>2020</v>
      </c>
    </row>
    <row r="15" spans="1:30" x14ac:dyDescent="0.35">
      <c r="A15" s="39" t="s">
        <v>78</v>
      </c>
      <c r="B15" s="16">
        <v>720</v>
      </c>
      <c r="C15" s="16">
        <v>810</v>
      </c>
      <c r="D15" s="16">
        <v>810</v>
      </c>
      <c r="E15" s="16">
        <v>680</v>
      </c>
      <c r="F15" s="16">
        <v>680</v>
      </c>
      <c r="G15" s="16">
        <v>700</v>
      </c>
      <c r="H15" s="16">
        <v>700</v>
      </c>
      <c r="I15" s="16">
        <v>657</v>
      </c>
      <c r="J15" s="16">
        <v>706</v>
      </c>
      <c r="K15" s="16">
        <v>682</v>
      </c>
      <c r="L15" s="16">
        <v>654</v>
      </c>
    </row>
    <row r="16" spans="1:30" x14ac:dyDescent="0.35">
      <c r="A16" s="39" t="s">
        <v>79</v>
      </c>
      <c r="B16" s="16"/>
      <c r="C16" s="16"/>
      <c r="D16" s="16"/>
      <c r="E16" s="16">
        <v>620</v>
      </c>
      <c r="F16" s="16">
        <v>650</v>
      </c>
      <c r="G16" s="16">
        <v>600</v>
      </c>
      <c r="H16" s="16">
        <v>540</v>
      </c>
      <c r="I16" s="16">
        <v>523</v>
      </c>
      <c r="J16" s="16">
        <v>647</v>
      </c>
      <c r="K16" s="16">
        <v>542</v>
      </c>
      <c r="L16" s="16">
        <v>525</v>
      </c>
    </row>
    <row r="17" spans="1:12" x14ac:dyDescent="0.35">
      <c r="A17" s="39" t="s">
        <v>80</v>
      </c>
      <c r="B17" s="16"/>
      <c r="C17" s="16"/>
      <c r="D17" s="16">
        <v>790</v>
      </c>
      <c r="E17" s="16">
        <v>840</v>
      </c>
      <c r="F17" s="16"/>
      <c r="G17" s="16">
        <v>800</v>
      </c>
      <c r="H17" s="16">
        <v>790</v>
      </c>
      <c r="I17" s="16">
        <v>752</v>
      </c>
      <c r="J17" s="16">
        <v>790</v>
      </c>
      <c r="K17" s="16">
        <v>797</v>
      </c>
      <c r="L17" s="16">
        <v>738</v>
      </c>
    </row>
    <row r="18" spans="1:12" x14ac:dyDescent="0.35">
      <c r="A18" s="39" t="s">
        <v>81</v>
      </c>
      <c r="B18" s="16"/>
      <c r="C18" s="16"/>
      <c r="D18" s="16">
        <v>620</v>
      </c>
      <c r="E18" s="16">
        <v>630</v>
      </c>
      <c r="F18" s="16"/>
      <c r="G18" s="16">
        <v>620</v>
      </c>
      <c r="H18" s="16">
        <v>600</v>
      </c>
      <c r="I18" s="16">
        <v>614</v>
      </c>
      <c r="J18" s="16">
        <v>606</v>
      </c>
      <c r="K18" s="16">
        <v>623</v>
      </c>
      <c r="L18" s="16">
        <v>607</v>
      </c>
    </row>
    <row r="19" spans="1:12" x14ac:dyDescent="0.35">
      <c r="A19" s="39" t="s">
        <v>82</v>
      </c>
      <c r="B19" s="16"/>
      <c r="C19" s="16"/>
      <c r="D19" s="16">
        <v>620</v>
      </c>
      <c r="E19" s="16">
        <v>620</v>
      </c>
      <c r="F19" s="16"/>
      <c r="G19" s="16">
        <v>620</v>
      </c>
      <c r="H19" s="16">
        <v>610</v>
      </c>
      <c r="I19" s="16">
        <v>617</v>
      </c>
      <c r="J19" s="16">
        <v>608</v>
      </c>
      <c r="K19" s="16">
        <v>617</v>
      </c>
      <c r="L19" s="16">
        <v>607</v>
      </c>
    </row>
    <row r="20" spans="1:12" x14ac:dyDescent="0.35">
      <c r="A20" s="73" t="s">
        <v>89</v>
      </c>
      <c r="B20" s="16"/>
      <c r="C20" s="16"/>
      <c r="D20" s="16"/>
      <c r="E20" s="16">
        <v>790</v>
      </c>
      <c r="F20" s="16">
        <v>780</v>
      </c>
      <c r="G20" s="16">
        <v>790</v>
      </c>
      <c r="H20" s="16">
        <v>760</v>
      </c>
      <c r="I20" s="16">
        <v>747</v>
      </c>
      <c r="J20" s="16">
        <v>771</v>
      </c>
      <c r="K20" s="16">
        <v>771</v>
      </c>
      <c r="L20" s="16">
        <v>706</v>
      </c>
    </row>
    <row r="30" spans="1:12" x14ac:dyDescent="0.35">
      <c r="A30" s="14"/>
      <c r="B30" s="14"/>
      <c r="C30" s="14"/>
      <c r="D30" s="14"/>
      <c r="E30" s="14"/>
      <c r="F30" s="14"/>
      <c r="G30" s="14"/>
      <c r="H30" s="14"/>
      <c r="I30" s="14"/>
      <c r="J30" s="14"/>
      <c r="K30" s="14"/>
      <c r="L30" s="14"/>
    </row>
    <row r="32" spans="1:12" ht="15" customHeight="1" x14ac:dyDescent="0.35"/>
  </sheetData>
  <mergeCells count="4">
    <mergeCell ref="A2:A4"/>
    <mergeCell ref="B12:L13"/>
    <mergeCell ref="B2:L3"/>
    <mergeCell ref="A12:A1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2"/>
  <sheetViews>
    <sheetView workbookViewId="0">
      <selection activeCell="A2" sqref="A2"/>
    </sheetView>
  </sheetViews>
  <sheetFormatPr baseColWidth="10" defaultRowHeight="14.5" x14ac:dyDescent="0.35"/>
  <sheetData>
    <row r="1" spans="1:12" x14ac:dyDescent="0.35">
      <c r="A1" s="38" t="s">
        <v>92</v>
      </c>
    </row>
    <row r="2" spans="1:12" x14ac:dyDescent="0.35">
      <c r="A2" s="32"/>
      <c r="B2" s="40">
        <v>2010</v>
      </c>
      <c r="C2" s="40">
        <v>2011</v>
      </c>
      <c r="D2" s="40">
        <v>2012</v>
      </c>
      <c r="E2" s="40">
        <v>2013</v>
      </c>
      <c r="F2" s="40">
        <v>2014</v>
      </c>
      <c r="G2" s="40">
        <v>2015</v>
      </c>
      <c r="H2" s="40">
        <v>2016</v>
      </c>
      <c r="I2" s="40">
        <v>2017</v>
      </c>
      <c r="J2" s="40">
        <v>2018</v>
      </c>
      <c r="K2" s="40">
        <v>2019</v>
      </c>
      <c r="L2" s="40">
        <v>2020</v>
      </c>
    </row>
    <row r="3" spans="1:12" x14ac:dyDescent="0.35">
      <c r="A3" s="9" t="s">
        <v>5</v>
      </c>
      <c r="B3" s="96" t="s">
        <v>53</v>
      </c>
      <c r="C3" s="96"/>
      <c r="D3" s="96"/>
      <c r="E3" s="96"/>
      <c r="F3" s="96"/>
      <c r="G3" s="96"/>
      <c r="H3" s="97"/>
      <c r="I3" s="97"/>
      <c r="J3" s="97"/>
      <c r="K3" s="97"/>
      <c r="L3" s="97"/>
    </row>
    <row r="4" spans="1:12" x14ac:dyDescent="0.35">
      <c r="A4" s="6" t="s">
        <v>6</v>
      </c>
      <c r="B4" s="68">
        <v>2</v>
      </c>
      <c r="C4" s="68">
        <v>3</v>
      </c>
      <c r="D4" s="68"/>
      <c r="E4" s="68">
        <v>2</v>
      </c>
      <c r="F4" s="68"/>
      <c r="G4" s="68">
        <v>3</v>
      </c>
      <c r="H4" s="68">
        <v>3</v>
      </c>
      <c r="I4" s="68">
        <v>9</v>
      </c>
      <c r="J4" s="68">
        <v>2</v>
      </c>
      <c r="K4" s="68">
        <v>3</v>
      </c>
      <c r="L4" s="68"/>
    </row>
    <row r="5" spans="1:12" x14ac:dyDescent="0.35">
      <c r="A5" s="6" t="s">
        <v>7</v>
      </c>
      <c r="B5" s="68">
        <v>3</v>
      </c>
      <c r="C5" s="68">
        <v>2</v>
      </c>
      <c r="D5" s="68">
        <v>7</v>
      </c>
      <c r="E5" s="68">
        <v>1</v>
      </c>
      <c r="F5" s="68"/>
      <c r="G5" s="68"/>
      <c r="H5" s="68"/>
      <c r="I5" s="68">
        <v>1</v>
      </c>
      <c r="J5" s="68"/>
      <c r="K5" s="68">
        <v>4</v>
      </c>
      <c r="L5" s="68">
        <v>2</v>
      </c>
    </row>
    <row r="6" spans="1:12" x14ac:dyDescent="0.35">
      <c r="A6" s="6" t="s">
        <v>8</v>
      </c>
      <c r="B6" s="68">
        <v>2</v>
      </c>
      <c r="C6" s="68">
        <v>1</v>
      </c>
      <c r="D6" s="68">
        <v>5</v>
      </c>
      <c r="E6" s="68">
        <v>1</v>
      </c>
      <c r="F6" s="68"/>
      <c r="G6" s="68">
        <v>1</v>
      </c>
      <c r="H6" s="68">
        <v>1</v>
      </c>
      <c r="I6" s="68">
        <v>1</v>
      </c>
      <c r="J6" s="68">
        <v>1</v>
      </c>
      <c r="K6" s="68"/>
      <c r="L6" s="68"/>
    </row>
    <row r="7" spans="1:12" x14ac:dyDescent="0.35">
      <c r="A7" s="6" t="s">
        <v>9</v>
      </c>
      <c r="B7" s="68">
        <v>7</v>
      </c>
      <c r="C7" s="68">
        <v>1</v>
      </c>
      <c r="D7" s="68"/>
      <c r="E7" s="68"/>
      <c r="F7" s="68">
        <v>1</v>
      </c>
      <c r="G7" s="68">
        <v>2</v>
      </c>
      <c r="H7" s="68"/>
      <c r="I7" s="68">
        <v>1</v>
      </c>
      <c r="J7" s="68"/>
      <c r="K7" s="68">
        <v>2</v>
      </c>
      <c r="L7" s="68">
        <v>1</v>
      </c>
    </row>
    <row r="8" spans="1:12" x14ac:dyDescent="0.35">
      <c r="A8" s="6" t="s">
        <v>10</v>
      </c>
      <c r="B8" s="68">
        <v>1</v>
      </c>
      <c r="C8" s="68">
        <v>1</v>
      </c>
      <c r="D8" s="68">
        <v>5</v>
      </c>
      <c r="E8" s="68">
        <v>2</v>
      </c>
      <c r="F8" s="68">
        <v>2</v>
      </c>
      <c r="G8" s="68">
        <v>3</v>
      </c>
      <c r="H8" s="68">
        <v>1</v>
      </c>
      <c r="I8" s="68">
        <v>1</v>
      </c>
      <c r="J8" s="68"/>
      <c r="K8" s="68">
        <v>2</v>
      </c>
      <c r="L8" s="68"/>
    </row>
    <row r="9" spans="1:12" x14ac:dyDescent="0.35">
      <c r="A9" s="6" t="s">
        <v>11</v>
      </c>
      <c r="B9" s="68"/>
      <c r="C9" s="68">
        <v>1</v>
      </c>
      <c r="D9" s="68">
        <v>3</v>
      </c>
      <c r="E9" s="68">
        <v>1</v>
      </c>
      <c r="F9" s="68">
        <v>3</v>
      </c>
      <c r="G9" s="68">
        <v>1</v>
      </c>
      <c r="H9" s="68">
        <v>1</v>
      </c>
      <c r="I9" s="68"/>
      <c r="J9" s="68">
        <v>1</v>
      </c>
      <c r="K9" s="68">
        <v>4</v>
      </c>
      <c r="L9" s="68"/>
    </row>
    <row r="10" spans="1:12" x14ac:dyDescent="0.35">
      <c r="A10" s="6" t="s">
        <v>12</v>
      </c>
      <c r="B10" s="68">
        <v>3</v>
      </c>
      <c r="C10" s="68">
        <v>2</v>
      </c>
      <c r="D10" s="68">
        <v>1</v>
      </c>
      <c r="E10" s="68"/>
      <c r="F10" s="68">
        <v>6</v>
      </c>
      <c r="G10" s="68"/>
      <c r="H10" s="68"/>
      <c r="I10" s="68"/>
      <c r="J10" s="68">
        <v>1</v>
      </c>
      <c r="K10" s="68">
        <v>1</v>
      </c>
      <c r="L10" s="68">
        <v>3</v>
      </c>
    </row>
    <row r="11" spans="1:12" x14ac:dyDescent="0.35">
      <c r="A11" s="6" t="s">
        <v>13</v>
      </c>
      <c r="B11" s="68">
        <v>2</v>
      </c>
      <c r="C11" s="68">
        <v>1</v>
      </c>
      <c r="D11" s="68"/>
      <c r="E11" s="68">
        <v>1</v>
      </c>
      <c r="F11" s="68">
        <v>1</v>
      </c>
      <c r="G11" s="68">
        <v>4</v>
      </c>
      <c r="H11" s="68"/>
      <c r="I11" s="68"/>
      <c r="J11" s="68">
        <v>1</v>
      </c>
      <c r="K11" s="68"/>
      <c r="L11" s="68"/>
    </row>
    <row r="12" spans="1:12" x14ac:dyDescent="0.35">
      <c r="A12" s="6" t="s">
        <v>14</v>
      </c>
      <c r="B12" s="68">
        <v>2</v>
      </c>
      <c r="C12" s="68">
        <v>1</v>
      </c>
      <c r="D12" s="68">
        <v>2</v>
      </c>
      <c r="E12" s="68">
        <v>1</v>
      </c>
      <c r="F12" s="68"/>
      <c r="G12" s="68"/>
      <c r="H12" s="68">
        <v>2</v>
      </c>
      <c r="I12" s="68">
        <v>2</v>
      </c>
      <c r="J12" s="68">
        <v>2</v>
      </c>
      <c r="K12" s="68"/>
      <c r="L12" s="68">
        <v>2</v>
      </c>
    </row>
    <row r="13" spans="1:12" x14ac:dyDescent="0.35">
      <c r="A13" s="6" t="s">
        <v>15</v>
      </c>
      <c r="B13" s="68">
        <v>2</v>
      </c>
      <c r="C13" s="68">
        <v>3</v>
      </c>
      <c r="D13" s="68">
        <v>1</v>
      </c>
      <c r="E13" s="68"/>
      <c r="F13" s="68"/>
      <c r="G13" s="68"/>
      <c r="H13" s="68">
        <v>5</v>
      </c>
      <c r="I13" s="68">
        <v>1</v>
      </c>
      <c r="J13" s="68">
        <v>1</v>
      </c>
      <c r="K13" s="68">
        <v>1</v>
      </c>
      <c r="L13" s="68">
        <v>1</v>
      </c>
    </row>
    <row r="14" spans="1:12" x14ac:dyDescent="0.35">
      <c r="A14" s="6" t="s">
        <v>16</v>
      </c>
      <c r="B14" s="68">
        <v>1</v>
      </c>
      <c r="C14" s="68">
        <v>4</v>
      </c>
      <c r="D14" s="68">
        <v>2</v>
      </c>
      <c r="E14" s="68">
        <v>2</v>
      </c>
      <c r="F14" s="68"/>
      <c r="G14" s="68">
        <v>2</v>
      </c>
      <c r="H14" s="68">
        <v>3</v>
      </c>
      <c r="I14" s="68">
        <v>2</v>
      </c>
      <c r="J14" s="68">
        <v>2</v>
      </c>
      <c r="K14" s="68"/>
      <c r="L14" s="68">
        <v>3</v>
      </c>
    </row>
    <row r="15" spans="1:12" ht="15" thickBot="1" x14ac:dyDescent="0.4">
      <c r="A15" s="28" t="s">
        <v>17</v>
      </c>
      <c r="B15" s="69">
        <v>2</v>
      </c>
      <c r="C15" s="69">
        <v>4</v>
      </c>
      <c r="D15" s="69">
        <v>3</v>
      </c>
      <c r="E15" s="69">
        <v>1</v>
      </c>
      <c r="F15" s="69">
        <v>4</v>
      </c>
      <c r="G15" s="69">
        <v>2</v>
      </c>
      <c r="H15" s="69">
        <v>2</v>
      </c>
      <c r="I15" s="69">
        <v>6</v>
      </c>
      <c r="J15" s="69">
        <v>2</v>
      </c>
      <c r="K15" s="69">
        <v>5</v>
      </c>
      <c r="L15" s="69">
        <v>2</v>
      </c>
    </row>
    <row r="16" spans="1:12" ht="15" thickBot="1" x14ac:dyDescent="0.4">
      <c r="A16" s="41" t="s">
        <v>35</v>
      </c>
      <c r="B16" s="70">
        <f t="shared" ref="B16:L16" si="0">SUM(B4:B15)</f>
        <v>27</v>
      </c>
      <c r="C16" s="70">
        <f t="shared" si="0"/>
        <v>24</v>
      </c>
      <c r="D16" s="70">
        <f t="shared" si="0"/>
        <v>29</v>
      </c>
      <c r="E16" s="70">
        <f t="shared" si="0"/>
        <v>12</v>
      </c>
      <c r="F16" s="70">
        <f t="shared" si="0"/>
        <v>17</v>
      </c>
      <c r="G16" s="70">
        <f t="shared" si="0"/>
        <v>18</v>
      </c>
      <c r="H16" s="70">
        <f t="shared" si="0"/>
        <v>18</v>
      </c>
      <c r="I16" s="70">
        <f t="shared" si="0"/>
        <v>24</v>
      </c>
      <c r="J16" s="70">
        <f t="shared" si="0"/>
        <v>13</v>
      </c>
      <c r="K16" s="70">
        <f t="shared" si="0"/>
        <v>22</v>
      </c>
      <c r="L16" s="70">
        <f t="shared" si="0"/>
        <v>14</v>
      </c>
    </row>
    <row r="18" spans="1:12" x14ac:dyDescent="0.35">
      <c r="A18" s="32"/>
      <c r="B18" s="40">
        <v>2010</v>
      </c>
      <c r="C18" s="40">
        <v>2011</v>
      </c>
      <c r="D18" s="40">
        <v>2012</v>
      </c>
      <c r="E18" s="40">
        <v>2013</v>
      </c>
      <c r="F18" s="40">
        <v>2014</v>
      </c>
      <c r="G18" s="40">
        <v>2015</v>
      </c>
      <c r="H18" s="40">
        <v>2016</v>
      </c>
      <c r="I18" s="40">
        <v>2017</v>
      </c>
      <c r="J18" s="40">
        <v>2018</v>
      </c>
      <c r="K18" s="40">
        <v>2019</v>
      </c>
      <c r="L18" s="40">
        <v>2020</v>
      </c>
    </row>
    <row r="19" spans="1:12" x14ac:dyDescent="0.35">
      <c r="A19" s="9" t="s">
        <v>5</v>
      </c>
      <c r="B19" s="96" t="s">
        <v>54</v>
      </c>
      <c r="C19" s="96"/>
      <c r="D19" s="96"/>
      <c r="E19" s="96"/>
      <c r="F19" s="96"/>
      <c r="G19" s="96"/>
      <c r="H19" s="97"/>
      <c r="I19" s="97"/>
      <c r="J19" s="97"/>
      <c r="K19" s="97"/>
      <c r="L19" s="97"/>
    </row>
    <row r="20" spans="1:12" x14ac:dyDescent="0.35">
      <c r="A20" s="6" t="s">
        <v>6</v>
      </c>
      <c r="B20" s="68"/>
      <c r="C20" s="68">
        <v>4</v>
      </c>
      <c r="D20" s="68">
        <v>2</v>
      </c>
      <c r="E20" s="68"/>
      <c r="F20" s="68">
        <v>1</v>
      </c>
      <c r="G20" s="68">
        <v>1</v>
      </c>
      <c r="H20" s="68"/>
      <c r="I20" s="68"/>
      <c r="J20" s="68"/>
      <c r="K20" s="68"/>
      <c r="L20" s="68">
        <v>2</v>
      </c>
    </row>
    <row r="21" spans="1:12" x14ac:dyDescent="0.35">
      <c r="A21" s="6" t="s">
        <v>7</v>
      </c>
      <c r="B21" s="68"/>
      <c r="C21" s="68">
        <v>5</v>
      </c>
      <c r="D21" s="68">
        <v>2</v>
      </c>
      <c r="E21" s="68"/>
      <c r="F21" s="68"/>
      <c r="G21" s="68">
        <v>1</v>
      </c>
      <c r="H21" s="68"/>
      <c r="I21" s="68"/>
      <c r="J21" s="68">
        <v>1</v>
      </c>
      <c r="K21" s="68"/>
      <c r="L21" s="68">
        <v>2</v>
      </c>
    </row>
    <row r="22" spans="1:12" x14ac:dyDescent="0.35">
      <c r="A22" s="6" t="s">
        <v>8</v>
      </c>
      <c r="B22" s="68">
        <v>2</v>
      </c>
      <c r="C22" s="68">
        <v>1</v>
      </c>
      <c r="D22" s="68">
        <v>4</v>
      </c>
      <c r="E22" s="68">
        <v>1</v>
      </c>
      <c r="F22" s="68"/>
      <c r="G22" s="68"/>
      <c r="H22" s="68">
        <v>1</v>
      </c>
      <c r="I22" s="68"/>
      <c r="J22" s="68"/>
      <c r="K22" s="68"/>
      <c r="L22" s="68">
        <v>3</v>
      </c>
    </row>
    <row r="23" spans="1:12" x14ac:dyDescent="0.35">
      <c r="A23" s="6" t="s">
        <v>9</v>
      </c>
      <c r="B23" s="68">
        <v>2</v>
      </c>
      <c r="C23" s="68">
        <v>2</v>
      </c>
      <c r="D23" s="68">
        <v>2</v>
      </c>
      <c r="E23" s="68">
        <v>2</v>
      </c>
      <c r="F23" s="68">
        <v>5</v>
      </c>
      <c r="G23" s="68">
        <v>1</v>
      </c>
      <c r="H23" s="68">
        <v>2</v>
      </c>
      <c r="I23" s="68">
        <v>1</v>
      </c>
      <c r="J23" s="68">
        <v>2</v>
      </c>
      <c r="K23" s="68">
        <v>2</v>
      </c>
      <c r="L23" s="68"/>
    </row>
    <row r="24" spans="1:12" x14ac:dyDescent="0.35">
      <c r="A24" s="6" t="s">
        <v>10</v>
      </c>
      <c r="B24" s="68">
        <v>3</v>
      </c>
      <c r="C24" s="68">
        <v>1</v>
      </c>
      <c r="D24" s="68">
        <v>1</v>
      </c>
      <c r="E24" s="68"/>
      <c r="F24" s="68">
        <v>2</v>
      </c>
      <c r="G24" s="68">
        <v>1</v>
      </c>
      <c r="H24" s="68"/>
      <c r="I24" s="68">
        <v>1</v>
      </c>
      <c r="J24" s="68">
        <v>2</v>
      </c>
      <c r="K24" s="68">
        <v>4</v>
      </c>
      <c r="L24" s="68"/>
    </row>
    <row r="25" spans="1:12" x14ac:dyDescent="0.35">
      <c r="A25" s="6" t="s">
        <v>11</v>
      </c>
      <c r="B25" s="68">
        <v>4</v>
      </c>
      <c r="C25" s="68"/>
      <c r="D25" s="68">
        <v>1</v>
      </c>
      <c r="E25" s="68">
        <v>1</v>
      </c>
      <c r="F25" s="68"/>
      <c r="G25" s="68">
        <v>1</v>
      </c>
      <c r="H25" s="68">
        <v>1</v>
      </c>
      <c r="I25" s="68">
        <v>1</v>
      </c>
      <c r="J25" s="68">
        <v>3</v>
      </c>
      <c r="K25" s="68">
        <v>3</v>
      </c>
      <c r="L25" s="68">
        <v>1</v>
      </c>
    </row>
    <row r="26" spans="1:12" x14ac:dyDescent="0.35">
      <c r="A26" s="6" t="s">
        <v>12</v>
      </c>
      <c r="B26" s="68">
        <v>6</v>
      </c>
      <c r="C26" s="68">
        <v>1</v>
      </c>
      <c r="D26" s="68">
        <v>1</v>
      </c>
      <c r="E26" s="68">
        <v>5</v>
      </c>
      <c r="F26" s="68">
        <v>2</v>
      </c>
      <c r="G26" s="68">
        <v>1</v>
      </c>
      <c r="H26" s="68">
        <v>6</v>
      </c>
      <c r="I26" s="68">
        <v>2</v>
      </c>
      <c r="J26" s="68">
        <v>2</v>
      </c>
      <c r="K26" s="68">
        <v>4</v>
      </c>
      <c r="L26" s="68">
        <v>4</v>
      </c>
    </row>
    <row r="27" spans="1:12" x14ac:dyDescent="0.35">
      <c r="A27" s="6" t="s">
        <v>13</v>
      </c>
      <c r="B27" s="68">
        <v>3</v>
      </c>
      <c r="C27" s="68">
        <v>5</v>
      </c>
      <c r="D27" s="68">
        <v>3</v>
      </c>
      <c r="E27" s="68">
        <v>6</v>
      </c>
      <c r="F27" s="68">
        <v>5</v>
      </c>
      <c r="G27" s="68">
        <v>4</v>
      </c>
      <c r="H27" s="68">
        <v>2</v>
      </c>
      <c r="I27" s="68">
        <v>5</v>
      </c>
      <c r="J27" s="68">
        <v>3</v>
      </c>
      <c r="K27" s="68">
        <v>4</v>
      </c>
      <c r="L27" s="68"/>
    </row>
    <row r="28" spans="1:12" x14ac:dyDescent="0.35">
      <c r="A28" s="6" t="s">
        <v>14</v>
      </c>
      <c r="B28" s="68">
        <v>1</v>
      </c>
      <c r="C28" s="68">
        <v>3</v>
      </c>
      <c r="D28" s="68">
        <v>1</v>
      </c>
      <c r="E28" s="68"/>
      <c r="F28" s="68"/>
      <c r="G28" s="68">
        <v>3</v>
      </c>
      <c r="H28" s="68">
        <v>3</v>
      </c>
      <c r="I28" s="68">
        <v>1</v>
      </c>
      <c r="J28" s="68">
        <v>4</v>
      </c>
      <c r="K28" s="68"/>
      <c r="L28" s="68">
        <v>3</v>
      </c>
    </row>
    <row r="29" spans="1:12" x14ac:dyDescent="0.35">
      <c r="A29" s="6" t="s">
        <v>15</v>
      </c>
      <c r="B29" s="68"/>
      <c r="C29" s="68">
        <v>3</v>
      </c>
      <c r="D29" s="68">
        <v>4</v>
      </c>
      <c r="E29" s="68">
        <v>1</v>
      </c>
      <c r="F29" s="68">
        <v>1</v>
      </c>
      <c r="G29" s="68">
        <v>1</v>
      </c>
      <c r="H29" s="68"/>
      <c r="I29" s="68">
        <v>2</v>
      </c>
      <c r="J29" s="68">
        <v>3</v>
      </c>
      <c r="K29" s="68"/>
      <c r="L29" s="68">
        <v>1</v>
      </c>
    </row>
    <row r="30" spans="1:12" x14ac:dyDescent="0.35">
      <c r="A30" s="6" t="s">
        <v>16</v>
      </c>
      <c r="B30" s="68"/>
      <c r="C30" s="68">
        <v>2</v>
      </c>
      <c r="D30" s="68">
        <v>1</v>
      </c>
      <c r="E30" s="68"/>
      <c r="F30" s="68"/>
      <c r="G30" s="68"/>
      <c r="H30" s="68">
        <v>1</v>
      </c>
      <c r="I30" s="68">
        <v>2</v>
      </c>
      <c r="J30" s="68"/>
      <c r="K30" s="68">
        <v>1</v>
      </c>
      <c r="L30" s="68">
        <v>2</v>
      </c>
    </row>
    <row r="31" spans="1:12" ht="15" thickBot="1" x14ac:dyDescent="0.4">
      <c r="A31" s="28" t="s">
        <v>17</v>
      </c>
      <c r="B31" s="69">
        <v>2</v>
      </c>
      <c r="C31" s="69">
        <v>2</v>
      </c>
      <c r="D31" s="69"/>
      <c r="E31" s="69"/>
      <c r="F31" s="69">
        <v>1</v>
      </c>
      <c r="G31" s="69"/>
      <c r="H31" s="69"/>
      <c r="I31" s="69"/>
      <c r="J31" s="69"/>
      <c r="K31" s="69">
        <v>1</v>
      </c>
      <c r="L31" s="69"/>
    </row>
    <row r="32" spans="1:12" ht="15" thickBot="1" x14ac:dyDescent="0.4">
      <c r="A32" s="41" t="s">
        <v>35</v>
      </c>
      <c r="B32" s="70">
        <f t="shared" ref="B32:L32" si="1">SUM(B20:B31)</f>
        <v>23</v>
      </c>
      <c r="C32" s="70">
        <f t="shared" si="1"/>
        <v>29</v>
      </c>
      <c r="D32" s="70">
        <f t="shared" si="1"/>
        <v>22</v>
      </c>
      <c r="E32" s="70">
        <f t="shared" si="1"/>
        <v>16</v>
      </c>
      <c r="F32" s="70">
        <f t="shared" si="1"/>
        <v>17</v>
      </c>
      <c r="G32" s="70">
        <f t="shared" si="1"/>
        <v>14</v>
      </c>
      <c r="H32" s="70">
        <f t="shared" si="1"/>
        <v>16</v>
      </c>
      <c r="I32" s="70">
        <f t="shared" si="1"/>
        <v>15</v>
      </c>
      <c r="J32" s="70">
        <f t="shared" si="1"/>
        <v>20</v>
      </c>
      <c r="K32" s="70">
        <f t="shared" si="1"/>
        <v>19</v>
      </c>
      <c r="L32" s="70">
        <f t="shared" si="1"/>
        <v>18</v>
      </c>
    </row>
  </sheetData>
  <mergeCells count="2">
    <mergeCell ref="B3:L3"/>
    <mergeCell ref="B19:L19"/>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2"/>
  <sheetViews>
    <sheetView workbookViewId="0">
      <selection activeCell="D34" sqref="D34"/>
    </sheetView>
  </sheetViews>
  <sheetFormatPr baseColWidth="10" defaultRowHeight="14.5" x14ac:dyDescent="0.35"/>
  <sheetData>
    <row r="1" spans="1:12" x14ac:dyDescent="0.35">
      <c r="A1" s="38" t="s">
        <v>93</v>
      </c>
    </row>
    <row r="2" spans="1:12" x14ac:dyDescent="0.35">
      <c r="A2" s="32"/>
      <c r="B2" s="40">
        <v>2010</v>
      </c>
      <c r="C2" s="40">
        <v>2011</v>
      </c>
      <c r="D2" s="40">
        <v>2012</v>
      </c>
      <c r="E2" s="40">
        <v>2013</v>
      </c>
      <c r="F2" s="40">
        <v>2014</v>
      </c>
      <c r="G2" s="40">
        <v>2015</v>
      </c>
      <c r="H2" s="40">
        <v>2016</v>
      </c>
      <c r="I2" s="40">
        <v>2017</v>
      </c>
      <c r="J2" s="40">
        <v>2018</v>
      </c>
      <c r="K2" s="40">
        <v>2019</v>
      </c>
      <c r="L2" s="40">
        <v>2020</v>
      </c>
    </row>
    <row r="3" spans="1:12" x14ac:dyDescent="0.35">
      <c r="A3" s="9" t="s">
        <v>5</v>
      </c>
      <c r="B3" s="96" t="s">
        <v>53</v>
      </c>
      <c r="C3" s="96"/>
      <c r="D3" s="96"/>
      <c r="E3" s="96"/>
      <c r="F3" s="96"/>
      <c r="G3" s="96"/>
      <c r="H3" s="97"/>
      <c r="I3" s="97"/>
      <c r="J3" s="97"/>
      <c r="K3" s="97"/>
      <c r="L3" s="97"/>
    </row>
    <row r="4" spans="1:12" x14ac:dyDescent="0.35">
      <c r="A4" s="6" t="s">
        <v>6</v>
      </c>
      <c r="B4" s="68">
        <v>2</v>
      </c>
      <c r="C4" s="68">
        <v>2</v>
      </c>
      <c r="D4" s="68">
        <v>1</v>
      </c>
      <c r="E4" s="68">
        <v>3</v>
      </c>
      <c r="F4" s="68">
        <v>2</v>
      </c>
      <c r="G4" s="68">
        <v>3</v>
      </c>
      <c r="H4" s="68">
        <v>4</v>
      </c>
      <c r="I4" s="68">
        <v>9</v>
      </c>
      <c r="J4" s="68">
        <v>2</v>
      </c>
      <c r="K4" s="68">
        <v>3</v>
      </c>
      <c r="L4" s="68">
        <v>0</v>
      </c>
    </row>
    <row r="5" spans="1:12" x14ac:dyDescent="0.35">
      <c r="A5" s="6" t="s">
        <v>7</v>
      </c>
      <c r="B5" s="68">
        <v>3</v>
      </c>
      <c r="C5" s="68">
        <v>3</v>
      </c>
      <c r="D5" s="68">
        <v>9</v>
      </c>
      <c r="E5" s="68">
        <v>1</v>
      </c>
      <c r="F5" s="68">
        <v>0</v>
      </c>
      <c r="G5" s="68">
        <v>0</v>
      </c>
      <c r="H5" s="68">
        <v>0</v>
      </c>
      <c r="I5" s="68">
        <v>1</v>
      </c>
      <c r="J5" s="68">
        <v>0</v>
      </c>
      <c r="K5" s="68">
        <v>4</v>
      </c>
      <c r="L5" s="68">
        <v>2</v>
      </c>
    </row>
    <row r="6" spans="1:12" x14ac:dyDescent="0.35">
      <c r="A6" s="6" t="s">
        <v>8</v>
      </c>
      <c r="B6" s="68">
        <v>2</v>
      </c>
      <c r="C6" s="68">
        <v>1</v>
      </c>
      <c r="D6" s="68">
        <v>4</v>
      </c>
      <c r="E6" s="68">
        <v>2</v>
      </c>
      <c r="F6" s="68">
        <v>0</v>
      </c>
      <c r="G6" s="68">
        <v>4</v>
      </c>
      <c r="H6" s="68">
        <v>1</v>
      </c>
      <c r="I6" s="68">
        <v>3</v>
      </c>
      <c r="J6" s="68">
        <v>1</v>
      </c>
      <c r="K6" s="68">
        <v>3</v>
      </c>
      <c r="L6" s="68">
        <v>0</v>
      </c>
    </row>
    <row r="7" spans="1:12" x14ac:dyDescent="0.35">
      <c r="A7" s="6" t="s">
        <v>9</v>
      </c>
      <c r="B7" s="68">
        <v>5</v>
      </c>
      <c r="C7" s="68">
        <v>2</v>
      </c>
      <c r="D7" s="68">
        <v>1</v>
      </c>
      <c r="E7" s="68">
        <v>2</v>
      </c>
      <c r="F7" s="68">
        <v>1</v>
      </c>
      <c r="G7" s="68">
        <v>2</v>
      </c>
      <c r="H7" s="68">
        <v>0</v>
      </c>
      <c r="I7" s="68">
        <v>1</v>
      </c>
      <c r="J7" s="68">
        <v>0</v>
      </c>
      <c r="K7" s="68">
        <v>2</v>
      </c>
      <c r="L7" s="68">
        <v>1</v>
      </c>
    </row>
    <row r="8" spans="1:12" x14ac:dyDescent="0.35">
      <c r="A8" s="6" t="s">
        <v>10</v>
      </c>
      <c r="B8" s="68">
        <v>1</v>
      </c>
      <c r="C8" s="68">
        <v>0</v>
      </c>
      <c r="D8" s="68">
        <v>5</v>
      </c>
      <c r="E8" s="68">
        <v>3</v>
      </c>
      <c r="F8" s="68">
        <v>3</v>
      </c>
      <c r="G8" s="68">
        <v>3</v>
      </c>
      <c r="H8" s="68">
        <v>1</v>
      </c>
      <c r="I8" s="68">
        <v>1</v>
      </c>
      <c r="J8" s="68">
        <v>2</v>
      </c>
      <c r="K8" s="68">
        <v>2</v>
      </c>
      <c r="L8" s="68">
        <v>0</v>
      </c>
    </row>
    <row r="9" spans="1:12" x14ac:dyDescent="0.35">
      <c r="A9" s="6" t="s">
        <v>11</v>
      </c>
      <c r="B9" s="68">
        <v>0</v>
      </c>
      <c r="C9" s="68">
        <v>0</v>
      </c>
      <c r="D9" s="68">
        <v>5</v>
      </c>
      <c r="E9" s="68">
        <v>2</v>
      </c>
      <c r="F9" s="68">
        <v>3</v>
      </c>
      <c r="G9" s="68">
        <v>4</v>
      </c>
      <c r="H9" s="68">
        <v>1</v>
      </c>
      <c r="I9" s="68">
        <v>0</v>
      </c>
      <c r="J9" s="68">
        <v>4</v>
      </c>
      <c r="K9" s="68">
        <v>5</v>
      </c>
      <c r="L9" s="68">
        <v>0</v>
      </c>
    </row>
    <row r="10" spans="1:12" x14ac:dyDescent="0.35">
      <c r="A10" s="6" t="s">
        <v>12</v>
      </c>
      <c r="B10" s="68">
        <v>3</v>
      </c>
      <c r="C10" s="68">
        <v>2</v>
      </c>
      <c r="D10" s="68">
        <v>1</v>
      </c>
      <c r="E10" s="68">
        <v>0</v>
      </c>
      <c r="F10" s="68">
        <v>6</v>
      </c>
      <c r="G10" s="68">
        <v>0</v>
      </c>
      <c r="H10" s="68">
        <v>0</v>
      </c>
      <c r="I10" s="68">
        <v>0</v>
      </c>
      <c r="J10" s="68">
        <v>2</v>
      </c>
      <c r="K10" s="68">
        <v>1</v>
      </c>
      <c r="L10" s="68">
        <v>4</v>
      </c>
    </row>
    <row r="11" spans="1:12" x14ac:dyDescent="0.35">
      <c r="A11" s="6" t="s">
        <v>13</v>
      </c>
      <c r="B11" s="68">
        <v>2</v>
      </c>
      <c r="C11" s="68">
        <v>0</v>
      </c>
      <c r="D11" s="68">
        <v>0</v>
      </c>
      <c r="E11" s="68">
        <v>1</v>
      </c>
      <c r="F11" s="68">
        <v>2</v>
      </c>
      <c r="G11" s="68">
        <v>4</v>
      </c>
      <c r="H11" s="68">
        <v>0</v>
      </c>
      <c r="I11" s="68">
        <v>2</v>
      </c>
      <c r="J11" s="68">
        <v>2</v>
      </c>
      <c r="K11" s="68">
        <v>2</v>
      </c>
      <c r="L11" s="68">
        <v>3</v>
      </c>
    </row>
    <row r="12" spans="1:12" x14ac:dyDescent="0.35">
      <c r="A12" s="6" t="s">
        <v>14</v>
      </c>
      <c r="B12" s="68">
        <v>3</v>
      </c>
      <c r="C12" s="68">
        <v>2</v>
      </c>
      <c r="D12" s="68">
        <v>2</v>
      </c>
      <c r="E12" s="68">
        <v>2</v>
      </c>
      <c r="F12" s="68">
        <v>1</v>
      </c>
      <c r="G12" s="68">
        <v>0</v>
      </c>
      <c r="H12" s="68">
        <v>2</v>
      </c>
      <c r="I12" s="68">
        <v>2</v>
      </c>
      <c r="J12" s="68">
        <v>2</v>
      </c>
      <c r="K12" s="68">
        <v>1</v>
      </c>
      <c r="L12" s="68">
        <v>6</v>
      </c>
    </row>
    <row r="13" spans="1:12" x14ac:dyDescent="0.35">
      <c r="A13" s="6" t="s">
        <v>15</v>
      </c>
      <c r="B13" s="68">
        <v>1</v>
      </c>
      <c r="C13" s="68">
        <v>3</v>
      </c>
      <c r="D13" s="68">
        <v>1</v>
      </c>
      <c r="E13" s="68">
        <v>2</v>
      </c>
      <c r="F13" s="68">
        <v>1</v>
      </c>
      <c r="G13" s="68">
        <v>0</v>
      </c>
      <c r="H13" s="68">
        <v>5</v>
      </c>
      <c r="I13" s="68">
        <v>1</v>
      </c>
      <c r="J13" s="68">
        <v>4</v>
      </c>
      <c r="K13" s="68">
        <v>1</v>
      </c>
      <c r="L13" s="68">
        <v>1</v>
      </c>
    </row>
    <row r="14" spans="1:12" x14ac:dyDescent="0.35">
      <c r="A14" s="6" t="s">
        <v>16</v>
      </c>
      <c r="B14" s="68">
        <v>1</v>
      </c>
      <c r="C14" s="68">
        <v>5</v>
      </c>
      <c r="D14" s="68">
        <v>2</v>
      </c>
      <c r="E14" s="68">
        <v>2</v>
      </c>
      <c r="F14" s="68">
        <v>0</v>
      </c>
      <c r="G14" s="68">
        <v>4</v>
      </c>
      <c r="H14" s="68">
        <v>3</v>
      </c>
      <c r="I14" s="68">
        <v>3</v>
      </c>
      <c r="J14" s="68">
        <v>6</v>
      </c>
      <c r="K14" s="68">
        <v>5</v>
      </c>
      <c r="L14" s="68">
        <v>4</v>
      </c>
    </row>
    <row r="15" spans="1:12" ht="15" thickBot="1" x14ac:dyDescent="0.4">
      <c r="A15" s="28" t="s">
        <v>17</v>
      </c>
      <c r="B15" s="69">
        <v>2</v>
      </c>
      <c r="C15" s="69">
        <v>4</v>
      </c>
      <c r="D15" s="69">
        <v>3</v>
      </c>
      <c r="E15" s="69">
        <v>1</v>
      </c>
      <c r="F15" s="69">
        <v>4</v>
      </c>
      <c r="G15" s="69">
        <v>3</v>
      </c>
      <c r="H15" s="69">
        <v>2</v>
      </c>
      <c r="I15" s="69">
        <v>6</v>
      </c>
      <c r="J15" s="69">
        <v>2</v>
      </c>
      <c r="K15" s="69">
        <v>0</v>
      </c>
      <c r="L15" s="69">
        <v>3</v>
      </c>
    </row>
    <row r="16" spans="1:12" ht="15" thickBot="1" x14ac:dyDescent="0.4">
      <c r="A16" s="41" t="s">
        <v>35</v>
      </c>
      <c r="B16" s="70">
        <f t="shared" ref="B16:L16" si="0">SUM(B4:B15)</f>
        <v>25</v>
      </c>
      <c r="C16" s="70">
        <f t="shared" si="0"/>
        <v>24</v>
      </c>
      <c r="D16" s="70">
        <f t="shared" si="0"/>
        <v>34</v>
      </c>
      <c r="E16" s="70">
        <f t="shared" si="0"/>
        <v>21</v>
      </c>
      <c r="F16" s="70">
        <f t="shared" si="0"/>
        <v>23</v>
      </c>
      <c r="G16" s="70">
        <f t="shared" si="0"/>
        <v>27</v>
      </c>
      <c r="H16" s="70">
        <f t="shared" si="0"/>
        <v>19</v>
      </c>
      <c r="I16" s="70">
        <f t="shared" si="0"/>
        <v>29</v>
      </c>
      <c r="J16" s="70">
        <f t="shared" si="0"/>
        <v>27</v>
      </c>
      <c r="K16" s="70">
        <f t="shared" si="0"/>
        <v>29</v>
      </c>
      <c r="L16" s="70">
        <f t="shared" si="0"/>
        <v>24</v>
      </c>
    </row>
    <row r="18" spans="1:12" x14ac:dyDescent="0.35">
      <c r="A18" s="32"/>
      <c r="B18" s="40">
        <v>2010</v>
      </c>
      <c r="C18" s="40">
        <v>2011</v>
      </c>
      <c r="D18" s="40">
        <v>2012</v>
      </c>
      <c r="E18" s="40">
        <v>2013</v>
      </c>
      <c r="F18" s="40">
        <v>2014</v>
      </c>
      <c r="G18" s="40">
        <v>2015</v>
      </c>
      <c r="H18" s="40">
        <v>2016</v>
      </c>
      <c r="I18" s="40">
        <v>2017</v>
      </c>
      <c r="J18" s="40">
        <v>2018</v>
      </c>
      <c r="K18" s="40">
        <v>2019</v>
      </c>
      <c r="L18" s="40">
        <v>2020</v>
      </c>
    </row>
    <row r="19" spans="1:12" x14ac:dyDescent="0.35">
      <c r="A19" s="9" t="s">
        <v>5</v>
      </c>
      <c r="B19" s="96" t="s">
        <v>54</v>
      </c>
      <c r="C19" s="96"/>
      <c r="D19" s="96"/>
      <c r="E19" s="96"/>
      <c r="F19" s="96"/>
      <c r="G19" s="96"/>
      <c r="H19" s="97"/>
      <c r="I19" s="97"/>
      <c r="J19" s="97"/>
      <c r="K19" s="97"/>
      <c r="L19" s="97"/>
    </row>
    <row r="20" spans="1:12" x14ac:dyDescent="0.35">
      <c r="A20" s="6" t="s">
        <v>6</v>
      </c>
      <c r="B20" s="68">
        <v>0</v>
      </c>
      <c r="C20" s="68">
        <v>6</v>
      </c>
      <c r="D20" s="68">
        <v>4</v>
      </c>
      <c r="E20" s="68">
        <v>6</v>
      </c>
      <c r="F20" s="68">
        <v>2</v>
      </c>
      <c r="G20" s="68">
        <v>2</v>
      </c>
      <c r="H20" s="68">
        <v>1</v>
      </c>
      <c r="I20" s="68">
        <v>0</v>
      </c>
      <c r="J20" s="68">
        <v>0</v>
      </c>
      <c r="K20" s="68">
        <v>0</v>
      </c>
      <c r="L20" s="68">
        <v>2</v>
      </c>
    </row>
    <row r="21" spans="1:12" x14ac:dyDescent="0.35">
      <c r="A21" s="6" t="s">
        <v>7</v>
      </c>
      <c r="B21" s="68">
        <v>0</v>
      </c>
      <c r="C21" s="68">
        <v>6</v>
      </c>
      <c r="D21" s="68">
        <v>2</v>
      </c>
      <c r="E21" s="68">
        <v>0</v>
      </c>
      <c r="F21" s="68">
        <v>3</v>
      </c>
      <c r="G21" s="68">
        <v>1</v>
      </c>
      <c r="H21" s="68">
        <v>0</v>
      </c>
      <c r="I21" s="68">
        <v>1</v>
      </c>
      <c r="J21" s="68">
        <v>1</v>
      </c>
      <c r="K21" s="68">
        <v>2</v>
      </c>
      <c r="L21" s="68">
        <v>6</v>
      </c>
    </row>
    <row r="22" spans="1:12" x14ac:dyDescent="0.35">
      <c r="A22" s="6" t="s">
        <v>8</v>
      </c>
      <c r="B22" s="68">
        <v>2</v>
      </c>
      <c r="C22" s="68">
        <v>5</v>
      </c>
      <c r="D22" s="68">
        <v>5</v>
      </c>
      <c r="E22" s="68">
        <v>7</v>
      </c>
      <c r="F22" s="68">
        <v>0</v>
      </c>
      <c r="G22" s="68">
        <v>0</v>
      </c>
      <c r="H22" s="68">
        <v>1</v>
      </c>
      <c r="I22" s="68">
        <v>0</v>
      </c>
      <c r="J22" s="68">
        <v>1</v>
      </c>
      <c r="K22" s="68">
        <v>1</v>
      </c>
      <c r="L22" s="68">
        <v>4</v>
      </c>
    </row>
    <row r="23" spans="1:12" x14ac:dyDescent="0.35">
      <c r="A23" s="6" t="s">
        <v>9</v>
      </c>
      <c r="B23" s="68">
        <v>2</v>
      </c>
      <c r="C23" s="68">
        <v>4</v>
      </c>
      <c r="D23" s="68">
        <v>2</v>
      </c>
      <c r="E23" s="68">
        <v>3</v>
      </c>
      <c r="F23" s="68">
        <v>7</v>
      </c>
      <c r="G23" s="68">
        <v>1</v>
      </c>
      <c r="H23" s="68">
        <v>2</v>
      </c>
      <c r="I23" s="68">
        <v>1</v>
      </c>
      <c r="J23" s="68">
        <v>2</v>
      </c>
      <c r="K23" s="68">
        <v>3</v>
      </c>
      <c r="L23" s="68">
        <v>1</v>
      </c>
    </row>
    <row r="24" spans="1:12" x14ac:dyDescent="0.35">
      <c r="A24" s="6" t="s">
        <v>10</v>
      </c>
      <c r="B24" s="68">
        <v>9</v>
      </c>
      <c r="C24" s="68">
        <v>3</v>
      </c>
      <c r="D24" s="68">
        <v>1</v>
      </c>
      <c r="E24" s="68">
        <v>0</v>
      </c>
      <c r="F24" s="68">
        <v>7</v>
      </c>
      <c r="G24" s="68">
        <v>2</v>
      </c>
      <c r="H24" s="68">
        <v>1</v>
      </c>
      <c r="I24" s="68">
        <v>1</v>
      </c>
      <c r="J24" s="68">
        <v>6</v>
      </c>
      <c r="K24" s="68">
        <v>5</v>
      </c>
      <c r="L24" s="68">
        <v>0</v>
      </c>
    </row>
    <row r="25" spans="1:12" x14ac:dyDescent="0.35">
      <c r="A25" s="6" t="s">
        <v>11</v>
      </c>
      <c r="B25" s="68">
        <v>6</v>
      </c>
      <c r="C25" s="68">
        <v>4</v>
      </c>
      <c r="D25" s="68">
        <v>3</v>
      </c>
      <c r="E25" s="68">
        <v>3</v>
      </c>
      <c r="F25" s="68">
        <v>2</v>
      </c>
      <c r="G25" s="68">
        <v>1</v>
      </c>
      <c r="H25" s="68">
        <v>1</v>
      </c>
      <c r="I25" s="68">
        <v>2</v>
      </c>
      <c r="J25" s="68">
        <v>5</v>
      </c>
      <c r="K25" s="68">
        <v>8</v>
      </c>
      <c r="L25" s="68">
        <v>1</v>
      </c>
    </row>
    <row r="26" spans="1:12" x14ac:dyDescent="0.35">
      <c r="A26" s="6" t="s">
        <v>12</v>
      </c>
      <c r="B26" s="68">
        <v>9</v>
      </c>
      <c r="C26" s="68">
        <v>2</v>
      </c>
      <c r="D26" s="68">
        <v>1</v>
      </c>
      <c r="E26" s="68">
        <v>7</v>
      </c>
      <c r="F26" s="68">
        <v>2</v>
      </c>
      <c r="G26" s="68">
        <v>3</v>
      </c>
      <c r="H26" s="68">
        <v>6</v>
      </c>
      <c r="I26" s="68">
        <v>2</v>
      </c>
      <c r="J26" s="68">
        <v>3</v>
      </c>
      <c r="K26" s="68">
        <v>5</v>
      </c>
      <c r="L26" s="68">
        <v>4</v>
      </c>
    </row>
    <row r="27" spans="1:12" x14ac:dyDescent="0.35">
      <c r="A27" s="6" t="s">
        <v>13</v>
      </c>
      <c r="B27" s="68">
        <v>3</v>
      </c>
      <c r="C27" s="68">
        <v>7</v>
      </c>
      <c r="D27" s="68">
        <v>3</v>
      </c>
      <c r="E27" s="68">
        <v>9</v>
      </c>
      <c r="F27" s="68">
        <v>5</v>
      </c>
      <c r="G27" s="68">
        <v>5</v>
      </c>
      <c r="H27" s="68">
        <v>2</v>
      </c>
      <c r="I27" s="68">
        <v>5</v>
      </c>
      <c r="J27" s="68">
        <v>4</v>
      </c>
      <c r="K27" s="68">
        <v>5</v>
      </c>
      <c r="L27" s="68">
        <v>0</v>
      </c>
    </row>
    <row r="28" spans="1:12" x14ac:dyDescent="0.35">
      <c r="A28" s="6" t="s">
        <v>14</v>
      </c>
      <c r="B28" s="68">
        <v>2</v>
      </c>
      <c r="C28" s="68">
        <v>4</v>
      </c>
      <c r="D28" s="68">
        <v>3</v>
      </c>
      <c r="E28" s="68">
        <v>3</v>
      </c>
      <c r="F28" s="68">
        <v>0</v>
      </c>
      <c r="G28" s="68">
        <v>4</v>
      </c>
      <c r="H28" s="68">
        <v>3</v>
      </c>
      <c r="I28" s="68">
        <v>1</v>
      </c>
      <c r="J28" s="68">
        <v>6</v>
      </c>
      <c r="K28" s="68">
        <v>0</v>
      </c>
      <c r="L28" s="68">
        <v>3</v>
      </c>
    </row>
    <row r="29" spans="1:12" x14ac:dyDescent="0.35">
      <c r="A29" s="6" t="s">
        <v>15</v>
      </c>
      <c r="B29" s="68">
        <v>2</v>
      </c>
      <c r="C29" s="68">
        <v>6</v>
      </c>
      <c r="D29" s="68">
        <v>4</v>
      </c>
      <c r="E29" s="68">
        <v>5</v>
      </c>
      <c r="F29" s="68">
        <v>3</v>
      </c>
      <c r="G29" s="68">
        <v>1</v>
      </c>
      <c r="H29" s="68">
        <v>0</v>
      </c>
      <c r="I29" s="68">
        <v>2</v>
      </c>
      <c r="J29" s="68">
        <v>8</v>
      </c>
      <c r="K29" s="68">
        <v>2</v>
      </c>
      <c r="L29" s="68">
        <v>1</v>
      </c>
    </row>
    <row r="30" spans="1:12" x14ac:dyDescent="0.35">
      <c r="A30" s="6" t="s">
        <v>16</v>
      </c>
      <c r="B30" s="68">
        <v>1</v>
      </c>
      <c r="C30" s="68">
        <v>5</v>
      </c>
      <c r="D30" s="68">
        <v>4</v>
      </c>
      <c r="E30" s="68">
        <v>0</v>
      </c>
      <c r="F30" s="68">
        <v>0</v>
      </c>
      <c r="G30" s="68">
        <v>0</v>
      </c>
      <c r="H30" s="68">
        <v>1</v>
      </c>
      <c r="I30" s="68">
        <v>2</v>
      </c>
      <c r="J30" s="68">
        <v>2</v>
      </c>
      <c r="K30" s="68">
        <v>0</v>
      </c>
      <c r="L30" s="68">
        <v>3</v>
      </c>
    </row>
    <row r="31" spans="1:12" ht="15" thickBot="1" x14ac:dyDescent="0.4">
      <c r="A31" s="28" t="s">
        <v>17</v>
      </c>
      <c r="B31" s="69">
        <v>2</v>
      </c>
      <c r="C31" s="69">
        <v>3</v>
      </c>
      <c r="D31" s="69">
        <v>1</v>
      </c>
      <c r="E31" s="69">
        <v>0</v>
      </c>
      <c r="F31" s="69">
        <v>1</v>
      </c>
      <c r="G31" s="69">
        <v>0</v>
      </c>
      <c r="H31" s="69">
        <v>0</v>
      </c>
      <c r="I31" s="69">
        <v>0</v>
      </c>
      <c r="J31" s="69">
        <v>1</v>
      </c>
      <c r="K31" s="69">
        <v>3</v>
      </c>
      <c r="L31" s="69">
        <v>0</v>
      </c>
    </row>
    <row r="32" spans="1:12" ht="15" thickBot="1" x14ac:dyDescent="0.4">
      <c r="A32" s="41" t="s">
        <v>35</v>
      </c>
      <c r="B32" s="70">
        <f t="shared" ref="B32:L32" si="1">SUM(B20:B31)</f>
        <v>38</v>
      </c>
      <c r="C32" s="70">
        <f t="shared" si="1"/>
        <v>55</v>
      </c>
      <c r="D32" s="70">
        <f t="shared" si="1"/>
        <v>33</v>
      </c>
      <c r="E32" s="70">
        <f t="shared" si="1"/>
        <v>43</v>
      </c>
      <c r="F32" s="70">
        <f t="shared" si="1"/>
        <v>32</v>
      </c>
      <c r="G32" s="70">
        <f t="shared" si="1"/>
        <v>20</v>
      </c>
      <c r="H32" s="70">
        <f t="shared" si="1"/>
        <v>18</v>
      </c>
      <c r="I32" s="70">
        <f t="shared" si="1"/>
        <v>17</v>
      </c>
      <c r="J32" s="70">
        <f t="shared" si="1"/>
        <v>39</v>
      </c>
      <c r="K32" s="70">
        <f t="shared" si="1"/>
        <v>34</v>
      </c>
      <c r="L32" s="70">
        <f t="shared" si="1"/>
        <v>25</v>
      </c>
    </row>
  </sheetData>
  <mergeCells count="2">
    <mergeCell ref="B3:L3"/>
    <mergeCell ref="B19:L1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vt:i4>
      </vt:variant>
    </vt:vector>
  </HeadingPairs>
  <TitlesOfParts>
    <vt:vector size="11" baseType="lpstr">
      <vt:lpstr>Tab. 1 (Jährliche Wassermengen)</vt:lpstr>
      <vt:lpstr>Tab. 2 (Monatl. Entnahmemengen)</vt:lpstr>
      <vt:lpstr>Tab. 3 (Tagesspitzenverbrauch)</vt:lpstr>
      <vt:lpstr>Tab. 4 (Einwohnerentwicklung)</vt:lpstr>
      <vt:lpstr>Tab. 5 (Netzlänge)</vt:lpstr>
      <vt:lpstr>Tab. 7 (Brunnenergiebigkeiten)</vt:lpstr>
      <vt:lpstr>Tab. 8 (Rohwasserqualität)</vt:lpstr>
      <vt:lpstr>Tab. 9 (Rohrbruchstatistik)</vt:lpstr>
      <vt:lpstr>Tab. 9 (Rohrbruchstatistik m.A)</vt:lpstr>
      <vt:lpstr>Allgemeine Fragen </vt:lpstr>
      <vt:lpstr>'Allgemeine Fragen '!Druckbereich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Hüsam Selina</dc:creator>
  <cp:lastModifiedBy>Gerigk Marcel</cp:lastModifiedBy>
  <cp:lastPrinted>2021-07-13T11:40:04Z</cp:lastPrinted>
  <dcterms:created xsi:type="dcterms:W3CDTF">2021-03-30T08:46:04Z</dcterms:created>
  <dcterms:modified xsi:type="dcterms:W3CDTF">2023-06-23T10:28:10Z</dcterms:modified>
</cp:coreProperties>
</file>