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g\Documents\DIO\Excel\"/>
    </mc:Choice>
  </mc:AlternateContent>
  <xr:revisionPtr revIDLastSave="0" documentId="8_{824A1AFF-3003-4091-9B3B-A1E9019E6B4F}" xr6:coauthVersionLast="47" xr6:coauthVersionMax="47" xr10:uidLastSave="{00000000-0000-0000-0000-000000000000}"/>
  <bookViews>
    <workbookView xWindow="22490" yWindow="2640" windowWidth="15940" windowHeight="15370" xr2:uid="{D1BC1E12-B0B3-4CB0-B8F6-32CC4A78566B}"/>
  </bookViews>
  <sheets>
    <sheet name="Planilha1" sheetId="1" r:id="rId1"/>
    <sheet name="Planilha2" sheetId="2" r:id="rId2"/>
  </sheets>
  <definedNames>
    <definedName name="Aporte">Planilha1!$C$17</definedName>
    <definedName name="rendimento">Planilha1!$C$13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36" i="1"/>
  <c r="D36" i="1" s="1"/>
  <c r="C37" i="1"/>
  <c r="C38" i="1"/>
  <c r="D38" i="1" s="1"/>
  <c r="C39" i="1"/>
  <c r="D39" i="1" s="1"/>
  <c r="C40" i="1"/>
  <c r="D40" i="1" s="1"/>
  <c r="C35" i="1"/>
  <c r="D35" i="1" s="1"/>
  <c r="A14" i="2"/>
  <c r="A15" i="2"/>
  <c r="A16" i="2"/>
  <c r="A17" i="2"/>
  <c r="A18" i="2"/>
  <c r="A19" i="2"/>
  <c r="A8" i="2"/>
  <c r="A9" i="2"/>
  <c r="A10" i="2"/>
  <c r="A11" i="2"/>
  <c r="A12" i="2"/>
  <c r="A13" i="2"/>
  <c r="A3" i="2"/>
  <c r="A4" i="2"/>
  <c r="A5" i="2"/>
  <c r="A6" i="2"/>
  <c r="A7" i="2"/>
  <c r="A2" i="2"/>
  <c r="D37" i="1"/>
  <c r="C14" i="1"/>
  <c r="C26" i="1" l="1"/>
  <c r="D26" i="1" s="1"/>
  <c r="C24" i="1"/>
  <c r="D24" i="1" s="1"/>
  <c r="C28" i="1"/>
  <c r="D28" i="1" s="1"/>
  <c r="C27" i="1"/>
  <c r="D27" i="1" s="1"/>
  <c r="C25" i="1"/>
  <c r="D25" i="1" s="1"/>
  <c r="D41" i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<sst xmlns="http://schemas.openxmlformats.org/spreadsheetml/2006/main" count="69" uniqueCount="34">
  <si>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</si>
  <si>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</si>
  <si>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mensal?</t>
  </si>
  <si>
    <t>Patrimônio acumulado?</t>
  </si>
  <si>
    <t>Dividendo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</si>
  <si>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</si>
  <si>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</si>
  <si>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</si>
  <si>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</si>
  <si>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</si>
  <si>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</si>
  <si>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</si>
  <si>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</si>
  <si>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</si>
  <si>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</t>
  </si>
  <si>
    <t>CONFIGURAÇÕES</t>
  </si>
  <si>
    <t>PERFIL</t>
  </si>
  <si>
    <t>Perfil</t>
  </si>
  <si>
    <t>Moderado</t>
  </si>
  <si>
    <t>Conservador</t>
  </si>
  <si>
    <t>Agressivo</t>
  </si>
  <si>
    <t>VALOR A SER INVESTIDO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</si>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</sst>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/>
      </right>
      <top style="medium">
        <color theme="0" tint="-0.24994659260841701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 tint="-0.24994659260841701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5" borderId="0" xfId="0" applyFont="1" applyFill="1"/>
    <xf numFmtId="0" fontId="5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4" fillId="0" borderId="7" xfId="0" applyFont="1" applyBorder="1" applyAlignment="1">
      <alignment horizontal="left" indent="3"/>
    </xf>
    <xf numFmtId="0" fontId="4" fillId="0" borderId="9" xfId="0" applyFont="1" applyBorder="1" applyAlignment="1">
      <alignment horizontal="left" indent="3"/>
    </xf>
    <xf numFmtId="0" fontId="4" fillId="0" borderId="11" xfId="0" applyFont="1" applyBorder="1" applyAlignment="1">
      <alignment horizontal="left" indent="3"/>
    </xf>
    <xf numFmtId="0" fontId="6" fillId="4" borderId="19" xfId="0" applyFont="1" applyFill="1" applyBorder="1" applyAlignment="1">
      <alignment horizontal="left" indent="3"/>
    </xf>
    <xf numFmtId="0" fontId="6" fillId="4" borderId="21" xfId="0" applyFont="1" applyFill="1" applyBorder="1" applyAlignment="1">
      <alignment horizontal="left" indent="3"/>
    </xf>
    <xf numFmtId="165" fontId="4" fillId="0" borderId="8" xfId="1" applyNumberFormat="1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8" fontId="6" fillId="4" borderId="20" xfId="0" applyNumberFormat="1" applyFont="1" applyFill="1" applyBorder="1" applyAlignment="1">
      <alignment horizontal="center"/>
    </xf>
    <xf numFmtId="8" fontId="6" fillId="4" borderId="22" xfId="0" applyNumberFormat="1" applyFont="1" applyFill="1" applyBorder="1" applyAlignment="1">
      <alignment horizontal="center"/>
    </xf>
    <xf numFmtId="8" fontId="4" fillId="0" borderId="18" xfId="0" applyNumberFormat="1" applyFont="1" applyBorder="1" applyAlignment="1">
      <alignment horizontal="center"/>
    </xf>
    <xf numFmtId="8" fontId="4" fillId="0" borderId="16" xfId="0" applyNumberFormat="1" applyFont="1" applyBorder="1" applyAlignment="1">
      <alignment horizontal="center"/>
    </xf>
    <xf numFmtId="8" fontId="4" fillId="0" borderId="17" xfId="0" applyNumberFormat="1" applyFont="1" applyBorder="1" applyAlignment="1">
      <alignment horizontal="center"/>
    </xf>
    <xf numFmtId="8" fontId="4" fillId="0" borderId="15" xfId="0" applyNumberFormat="1" applyFont="1" applyBorder="1" applyAlignment="1">
      <alignment horizontal="center"/>
    </xf>
    <xf numFmtId="8" fontId="4" fillId="0" borderId="10" xfId="0" applyNumberFormat="1" applyFont="1" applyBorder="1" applyAlignment="1">
      <alignment horizontal="center"/>
    </xf>
    <xf numFmtId="8" fontId="4" fillId="0" borderId="12" xfId="0" applyNumberFormat="1" applyFont="1" applyBorder="1" applyAlignment="1">
      <alignment horizontal="center"/>
    </xf>
    <xf numFmtId="0" fontId="7" fillId="2" borderId="0" xfId="2" applyFont="1" applyAlignment="1">
      <alignment horizontal="center"/>
    </xf>
    <xf numFmtId="0" fontId="7" fillId="2" borderId="0" xfId="2" applyFont="1" applyAlignment="1">
      <alignment horizontal="left" indent="10"/>
    </xf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9" fontId="0" fillId="0" borderId="0" xfId="0" applyNumberFormat="1"/>
    <xf numFmtId="0" fontId="0" fillId="0" borderId="14" xfId="0" applyBorder="1"/>
    <xf numFmtId="0" fontId="9" fillId="0" borderId="14" xfId="0" applyFont="1" applyBorder="1"/>
    <xf numFmtId="9" fontId="0" fillId="0" borderId="14" xfId="0" applyNumberFormat="1" applyBorder="1"/>
    <xf numFmtId="9" fontId="9" fillId="0" borderId="23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9" fillId="0" borderId="27" xfId="0" applyFont="1" applyBorder="1"/>
    <xf numFmtId="165" fontId="9" fillId="0" borderId="28" xfId="0" applyNumberFormat="1" applyFont="1" applyBorder="1"/>
    <xf numFmtId="0" fontId="9" fillId="0" borderId="29" xfId="0" applyFont="1" applyBorder="1"/>
    <xf numFmtId="165" fontId="9" fillId="0" borderId="30" xfId="0" applyNumberFormat="1" applyFont="1" applyBorder="1"/>
    <xf numFmtId="0" fontId="9" fillId="0" borderId="31" xfId="0" applyFont="1" applyBorder="1"/>
    <xf numFmtId="165" fontId="9" fillId="0" borderId="32" xfId="0" applyNumberFormat="1" applyFont="1" applyBorder="1"/>
    <xf numFmtId="0" fontId="9" fillId="7" borderId="3" xfId="0" applyFont="1" applyFill="1" applyBorder="1"/>
    <xf numFmtId="0" fontId="9" fillId="7" borderId="33" xfId="0" applyFont="1" applyFill="1" applyBorder="1"/>
    <xf numFmtId="165" fontId="8" fillId="7" borderId="4" xfId="0" applyNumberFormat="1" applyFont="1" applyFill="1" applyBorder="1"/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3A3-B66F-8AF0D279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16852</xdr:colOff>
      <xdr:row>9</xdr:row>
      <xdr:rowOff>31050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FA6175-0496-4D9A-A6DD-6024F10C68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609600" y="184150"/>
          <a:ext cx="6011252" cy="1504250"/>
        </a:xfrm>
        <a:prstGeom prst="rect">
          <a:avLst/>
        </a:prstGeom>
      </xdr:spPr>
    </xdr:pic>
    <xdr:clientData/>
  </xdr:twoCellAnchor>
  <xdr:twoCellAnchor>
    <xdr:from>
      <xdr:col>1</xdr:col>
      <xdr:colOff>15874</xdr:colOff>
      <xdr:row>43</xdr:row>
      <xdr:rowOff>0</xdr:rowOff>
    </xdr:from>
    <xdr:to>
      <xdr:col>4</xdr:col>
      <xdr:colOff>19049</xdr:colOff>
      <xdr:row>61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3197E2-8436-5F06-FC36-748AB1BDB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771B-479B-4DCF-8DD3-691B75519E33}">
  <dimension ref="A10:E41"/>
  <sheetViews>
    <sheetView tabSelected="1" topLeftCell="A32" workbookViewId="0">
      <selection activeCell="F51" sqref="F51"/>
    </sheetView>
  </sheetViews>
  <sheetFormatPr defaultRowHeight="14.5" x14ac:dyDescent="0.35"/>
  <cols>
    <col min="2" max="2" width="33.81640625" bestFit="1" customWidth="1"/>
    <col min="3" max="3" width="26.81640625" bestFit="1" customWidth="1"/>
    <col min="4" max="4" width="25.1796875" customWidth="1"/>
    <col min="5" max="5" width="19.26953125" bestFit="1" customWidth="1"/>
    <col min="6" max="6" width="11.54296875" customWidth="1"/>
  </cols>
  <sheetData>
    <row r="10" spans="2:3" ht="15" thickBot="1" x14ac:dyDescent="0.4"/>
    <row r="11" spans="2:3" ht="26" x14ac:dyDescent="0.35">
      <c r="B11" s="6" t="s">
        <v>15</v>
      </c>
      <c r="C11" s="7"/>
    </row>
    <row r="12" spans="2:3" ht="19" thickBot="1" x14ac:dyDescent="0.5">
      <c r="B12" s="9" t="s">
        <v>13</v>
      </c>
      <c r="C12" s="14">
        <v>5000</v>
      </c>
    </row>
    <row r="13" spans="2:3" ht="19" thickBot="1" x14ac:dyDescent="0.5">
      <c r="B13" s="10" t="s">
        <v>14</v>
      </c>
      <c r="C13" s="15">
        <v>0.01</v>
      </c>
    </row>
    <row r="14" spans="2:3" ht="19" thickBot="1" x14ac:dyDescent="0.5">
      <c r="B14" s="11" t="s">
        <v>33</v>
      </c>
      <c r="C14" s="16">
        <f>C12*30%</f>
        <v>1500</v>
      </c>
    </row>
    <row r="15" spans="2:3" ht="15" thickBot="1" x14ac:dyDescent="0.4"/>
    <row r="16" spans="2:3" ht="29.5" customHeight="1" x14ac:dyDescent="0.6">
      <c r="B16" s="1" t="s">
        <v>5</v>
      </c>
      <c r="C16" s="2"/>
    </row>
    <row r="17" spans="1:5" ht="19" thickBot="1" x14ac:dyDescent="0.5">
      <c r="B17" s="9" t="s">
        <v>0</v>
      </c>
      <c r="C17" s="17">
        <v>1260</v>
      </c>
    </row>
    <row r="18" spans="1:5" ht="19" thickBot="1" x14ac:dyDescent="0.5">
      <c r="B18" s="10" t="s">
        <v>1</v>
      </c>
      <c r="C18" s="18">
        <v>5</v>
      </c>
      <c r="E18" s="8"/>
    </row>
    <row r="19" spans="1:5" ht="19" thickBot="1" x14ac:dyDescent="0.5">
      <c r="B19" s="10" t="s">
        <v>2</v>
      </c>
      <c r="C19" s="19">
        <f>rendimento</f>
        <v>0.01</v>
      </c>
    </row>
    <row r="20" spans="1:5" ht="19" thickBot="1" x14ac:dyDescent="0.5">
      <c r="B20" s="12" t="s">
        <v>3</v>
      </c>
      <c r="C20" s="20">
        <f>FV(C19,C18*12,-C17)</f>
        <v>102903.78401907551</v>
      </c>
    </row>
    <row r="21" spans="1:5" ht="19" thickBot="1" x14ac:dyDescent="0.5">
      <c r="B21" s="13" t="s">
        <v>4</v>
      </c>
      <c r="C21" s="21">
        <f>C20*$C$13</f>
        <v>1029.0378401907551</v>
      </c>
    </row>
    <row r="22" spans="1:5" ht="15" thickBot="1" x14ac:dyDescent="0.4"/>
    <row r="23" spans="1:5" ht="26.5" thickBot="1" x14ac:dyDescent="0.65">
      <c r="B23" s="1" t="s">
        <v>11</v>
      </c>
      <c r="C23" s="4"/>
      <c r="D23" s="5" t="s">
        <v>12</v>
      </c>
    </row>
    <row r="24" spans="1:5" ht="19" thickBot="1" x14ac:dyDescent="0.5">
      <c r="A24" s="3">
        <v>2</v>
      </c>
      <c r="B24" s="9" t="s">
        <v>6</v>
      </c>
      <c r="C24" s="22">
        <f>FV($C$19,$A24*12,-$C$17)</f>
        <v>33986.565715021286</v>
      </c>
      <c r="D24" s="25">
        <f>C24*$C$13</f>
        <v>339.86565715021288</v>
      </c>
    </row>
    <row r="25" spans="1:5" ht="19" thickBot="1" x14ac:dyDescent="0.5">
      <c r="A25" s="3">
        <v>5</v>
      </c>
      <c r="B25" s="10" t="s">
        <v>7</v>
      </c>
      <c r="C25" s="23">
        <f t="shared" ref="C25:C28" si="0">FV($C$19,$A25*12,-$C$17)</f>
        <v>102903.78401907551</v>
      </c>
      <c r="D25" s="26">
        <f>C25*$C$13</f>
        <v>1029.0378401907551</v>
      </c>
    </row>
    <row r="26" spans="1:5" ht="19" thickBot="1" x14ac:dyDescent="0.5">
      <c r="A26" s="3">
        <v>10</v>
      </c>
      <c r="B26" s="10" t="s">
        <v>8</v>
      </c>
      <c r="C26" s="23">
        <f t="shared" si="0"/>
        <v>289848.74871628243</v>
      </c>
      <c r="D26" s="26">
        <f>C26*$C$13</f>
        <v>2898.4874871628244</v>
      </c>
    </row>
    <row r="27" spans="1:5" ht="19" thickBot="1" x14ac:dyDescent="0.5">
      <c r="A27" s="3">
        <v>20</v>
      </c>
      <c r="B27" s="10" t="s">
        <v>9</v>
      </c>
      <c r="C27" s="23">
        <f t="shared" si="0"/>
        <v>1246461.7603880775</v>
      </c>
      <c r="D27" s="26">
        <f>C27*$C$13</f>
        <v>12464.617603880775</v>
      </c>
    </row>
    <row r="28" spans="1:5" ht="19" thickBot="1" x14ac:dyDescent="0.5">
      <c r="A28" s="3">
        <v>30</v>
      </c>
      <c r="B28" s="11" t="s">
        <v>10</v>
      </c>
      <c r="C28" s="24">
        <f t="shared" si="0"/>
        <v>4403654.8072883179</v>
      </c>
      <c r="D28" s="27">
        <f>C28*$C$13</f>
        <v>44036.548072883183</v>
      </c>
    </row>
    <row r="31" spans="1:5" ht="21" x14ac:dyDescent="0.5">
      <c r="B31" s="29" t="s">
        <v>17</v>
      </c>
      <c r="C31" s="29"/>
      <c r="D31" s="28" t="s">
        <v>19</v>
      </c>
    </row>
    <row r="32" spans="1:5" ht="16" x14ac:dyDescent="0.4">
      <c r="B32" s="30" t="s">
        <v>21</v>
      </c>
      <c r="C32" s="30"/>
      <c r="D32" s="31">
        <v>1260</v>
      </c>
    </row>
    <row r="34" spans="2:4" ht="18.5" x14ac:dyDescent="0.45">
      <c r="B34" s="40" t="s">
        <v>22</v>
      </c>
      <c r="C34" s="41" t="s">
        <v>23</v>
      </c>
      <c r="D34" s="42" t="s">
        <v>24</v>
      </c>
    </row>
    <row r="35" spans="2:4" ht="16" x14ac:dyDescent="0.4">
      <c r="B35" s="43" t="s">
        <v>25</v>
      </c>
      <c r="C35" s="37">
        <f>VLOOKUP($D$31&amp;"-"&amp;B35,Planilha2!$A:$D,4,FALSE)</f>
        <v>0.3</v>
      </c>
      <c r="D35" s="44">
        <f>C35*$D$32</f>
        <v>378</v>
      </c>
    </row>
    <row r="36" spans="2:4" ht="16" x14ac:dyDescent="0.4">
      <c r="B36" s="45" t="s">
        <v>26</v>
      </c>
      <c r="C36" s="38">
        <f>VLOOKUP($D$31&amp;"-"&amp;B36,Planilha2!$A:$D,4,FALSE)</f>
        <v>0.5</v>
      </c>
      <c r="D36" s="46">
        <f t="shared" ref="D36:D40" si="1">C36*$D$32</f>
        <v>630</v>
      </c>
    </row>
    <row r="37" spans="2:4" ht="16" x14ac:dyDescent="0.4">
      <c r="B37" s="45" t="s">
        <v>27</v>
      </c>
      <c r="C37" s="38">
        <f>VLOOKUP($D$31&amp;"-"&amp;B37,Planilha2!$A:$D,4,FALSE)</f>
        <v>0.1</v>
      </c>
      <c r="D37" s="46">
        <f t="shared" si="1"/>
        <v>126</v>
      </c>
    </row>
    <row r="38" spans="2:4" ht="16" x14ac:dyDescent="0.4">
      <c r="B38" s="45" t="s">
        <v>28</v>
      </c>
      <c r="C38" s="38">
        <f>VLOOKUP($D$31&amp;"-"&amp;B38,Planilha2!$A:$D,4,FALSE)</f>
        <v>0.1</v>
      </c>
      <c r="D38" s="46">
        <f t="shared" si="1"/>
        <v>126</v>
      </c>
    </row>
    <row r="39" spans="2:4" ht="16" x14ac:dyDescent="0.4">
      <c r="B39" s="45" t="s">
        <v>29</v>
      </c>
      <c r="C39" s="38">
        <f>VLOOKUP($D$31&amp;"-"&amp;B39,Planilha2!$A:$D,4,FALSE)</f>
        <v>0</v>
      </c>
      <c r="D39" s="46">
        <f t="shared" si="1"/>
        <v>0</v>
      </c>
    </row>
    <row r="40" spans="2:4" ht="16" x14ac:dyDescent="0.4">
      <c r="B40" s="47" t="s">
        <v>30</v>
      </c>
      <c r="C40" s="39">
        <f>VLOOKUP($D$31&amp;"-"&amp;B40,Planilha2!$A:$D,4,FALSE)</f>
        <v>0</v>
      </c>
      <c r="D40" s="48">
        <f t="shared" si="1"/>
        <v>0</v>
      </c>
    </row>
    <row r="41" spans="2:4" ht="16" x14ac:dyDescent="0.4">
      <c r="B41" s="49"/>
      <c r="C41" s="50"/>
      <c r="D41" s="51">
        <f>SUM(D35:D40)</f>
        <v>1260</v>
      </c>
    </row>
  </sheetData>
  <mergeCells count="5">
    <mergeCell ref="B16:C16"/>
    <mergeCell ref="B23:C23"/>
    <mergeCell ref="B11:C11"/>
    <mergeCell ref="B31:C31"/>
    <mergeCell ref="B32:C32"/>
  </mergeCells>
  <dataValidations count="1">
    <dataValidation type="list" allowBlank="1" showInputMessage="1" showErrorMessage="1" sqref="D31" xr:uid="{A5D7D18F-6891-4898-8FA0-0A84BFDA8DA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7072-826C-45C8-BFAC-F6C4E52DB70A}">
  <dimension ref="A1:D19"/>
  <sheetViews>
    <sheetView workbookViewId="0">
      <selection activeCell="D12" sqref="D12"/>
    </sheetView>
  </sheetViews>
  <sheetFormatPr defaultRowHeight="14.5" x14ac:dyDescent="0.35"/>
  <cols>
    <col min="1" max="1" width="28.54296875" bestFit="1" customWidth="1"/>
    <col min="2" max="2" width="14.26953125" customWidth="1"/>
    <col min="3" max="3" width="21.453125" customWidth="1"/>
  </cols>
  <sheetData>
    <row r="1" spans="1:4" x14ac:dyDescent="0.35">
      <c r="A1" t="s">
        <v>32</v>
      </c>
      <c r="B1" t="s">
        <v>16</v>
      </c>
      <c r="C1" t="s">
        <v>22</v>
      </c>
      <c r="D1" t="s">
        <v>31</v>
      </c>
    </row>
    <row r="2" spans="1:4" ht="16" x14ac:dyDescent="0.4">
      <c r="A2" t="str">
        <f>B2&amp;"-"&amp;C2</f>
        <v>Conservador-PAPEL</v>
      </c>
      <c r="B2" t="s">
        <v>19</v>
      </c>
      <c r="C2" s="32" t="s">
        <v>25</v>
      </c>
      <c r="D2" s="33">
        <v>0.3</v>
      </c>
    </row>
    <row r="3" spans="1:4" ht="16" x14ac:dyDescent="0.4">
      <c r="A3" t="str">
        <f t="shared" ref="A3:A19" si="0">B3&amp;"-"&amp;C3</f>
        <v>Conservador-TIJOLO</v>
      </c>
      <c r="B3" t="s">
        <v>19</v>
      </c>
      <c r="C3" s="32" t="s">
        <v>26</v>
      </c>
      <c r="D3" s="33">
        <v>0.5</v>
      </c>
    </row>
    <row r="4" spans="1:4" ht="16" x14ac:dyDescent="0.4">
      <c r="A4" t="str">
        <f t="shared" si="0"/>
        <v>Conservador-HÍBRIDOS</v>
      </c>
      <c r="B4" t="s">
        <v>19</v>
      </c>
      <c r="C4" s="32" t="s">
        <v>27</v>
      </c>
      <c r="D4" s="33">
        <v>0.1</v>
      </c>
    </row>
    <row r="5" spans="1:4" ht="16" x14ac:dyDescent="0.4">
      <c r="A5" t="str">
        <f t="shared" si="0"/>
        <v>Conservador-FOFs</v>
      </c>
      <c r="B5" t="s">
        <v>19</v>
      </c>
      <c r="C5" s="32" t="s">
        <v>28</v>
      </c>
      <c r="D5" s="33">
        <v>0.1</v>
      </c>
    </row>
    <row r="6" spans="1:4" ht="16" x14ac:dyDescent="0.4">
      <c r="A6" t="str">
        <f t="shared" si="0"/>
        <v>Conservador-DESENVOLVIMENTO</v>
      </c>
      <c r="B6" t="s">
        <v>19</v>
      </c>
      <c r="C6" s="32" t="s">
        <v>29</v>
      </c>
      <c r="D6" s="33">
        <v>0</v>
      </c>
    </row>
    <row r="7" spans="1:4" ht="16.5" thickBot="1" x14ac:dyDescent="0.45">
      <c r="A7" s="34" t="str">
        <f t="shared" si="0"/>
        <v>Conservador-HOTELARIAS</v>
      </c>
      <c r="B7" s="34" t="s">
        <v>19</v>
      </c>
      <c r="C7" s="35" t="s">
        <v>30</v>
      </c>
      <c r="D7" s="36">
        <v>0</v>
      </c>
    </row>
    <row r="8" spans="1:4" ht="16" x14ac:dyDescent="0.4">
      <c r="A8" t="str">
        <f t="shared" si="0"/>
        <v>Moderado-PAPEL</v>
      </c>
      <c r="B8" t="s">
        <v>18</v>
      </c>
      <c r="C8" s="32" t="s">
        <v>25</v>
      </c>
      <c r="D8" s="33">
        <v>0.32</v>
      </c>
    </row>
    <row r="9" spans="1:4" ht="16" x14ac:dyDescent="0.4">
      <c r="A9" t="str">
        <f t="shared" si="0"/>
        <v>Moderado-TIJOLO</v>
      </c>
      <c r="B9" t="s">
        <v>18</v>
      </c>
      <c r="C9" s="32" t="s">
        <v>26</v>
      </c>
      <c r="D9" s="33">
        <v>0.35</v>
      </c>
    </row>
    <row r="10" spans="1:4" ht="16" x14ac:dyDescent="0.4">
      <c r="A10" t="str">
        <f t="shared" si="0"/>
        <v>Moderado-HÍBRIDOS</v>
      </c>
      <c r="B10" t="s">
        <v>18</v>
      </c>
      <c r="C10" s="32" t="s">
        <v>27</v>
      </c>
      <c r="D10" s="33">
        <v>0.08</v>
      </c>
    </row>
    <row r="11" spans="1:4" ht="16" x14ac:dyDescent="0.4">
      <c r="A11" t="str">
        <f t="shared" si="0"/>
        <v>Moderado-FOFs</v>
      </c>
      <c r="B11" t="s">
        <v>18</v>
      </c>
      <c r="C11" s="32" t="s">
        <v>28</v>
      </c>
      <c r="D11" s="33">
        <v>0.05</v>
      </c>
    </row>
    <row r="12" spans="1:4" ht="16" x14ac:dyDescent="0.4">
      <c r="A12" t="str">
        <f t="shared" si="0"/>
        <v>Moderado-DESENVOLVIMENTO</v>
      </c>
      <c r="B12" t="s">
        <v>18</v>
      </c>
      <c r="C12" s="32" t="s">
        <v>29</v>
      </c>
      <c r="D12" s="33">
        <v>0.1</v>
      </c>
    </row>
    <row r="13" spans="1:4" ht="16.5" thickBot="1" x14ac:dyDescent="0.45">
      <c r="A13" s="34" t="str">
        <f t="shared" si="0"/>
        <v>Moderado-HOTELARIAS</v>
      </c>
      <c r="B13" s="34" t="s">
        <v>18</v>
      </c>
      <c r="C13" s="35" t="s">
        <v>30</v>
      </c>
      <c r="D13" s="36">
        <v>0.1</v>
      </c>
    </row>
    <row r="14" spans="1:4" ht="16" x14ac:dyDescent="0.4">
      <c r="A14" t="str">
        <f t="shared" si="0"/>
        <v>Agressivo-PAPEL</v>
      </c>
      <c r="B14" t="s">
        <v>20</v>
      </c>
      <c r="C14" s="32" t="s">
        <v>25</v>
      </c>
      <c r="D14" s="33">
        <v>0.5</v>
      </c>
    </row>
    <row r="15" spans="1:4" ht="16" x14ac:dyDescent="0.4">
      <c r="A15" t="str">
        <f t="shared" si="0"/>
        <v>Agressivo-TIJOLO</v>
      </c>
      <c r="B15" t="s">
        <v>20</v>
      </c>
      <c r="C15" s="32" t="s">
        <v>26</v>
      </c>
      <c r="D15" s="33">
        <v>0.1</v>
      </c>
    </row>
    <row r="16" spans="1:4" ht="16" x14ac:dyDescent="0.4">
      <c r="A16" t="str">
        <f t="shared" si="0"/>
        <v>Agressivo-HÍBRIDOS</v>
      </c>
      <c r="B16" t="s">
        <v>20</v>
      </c>
      <c r="C16" s="32" t="s">
        <v>27</v>
      </c>
      <c r="D16" s="33">
        <v>0.05</v>
      </c>
    </row>
    <row r="17" spans="1:4" ht="16" x14ac:dyDescent="0.4">
      <c r="A17" t="str">
        <f t="shared" si="0"/>
        <v>Agressivo-FOFs</v>
      </c>
      <c r="B17" t="s">
        <v>20</v>
      </c>
      <c r="C17" s="32" t="s">
        <v>28</v>
      </c>
      <c r="D17" s="33">
        <v>0.05</v>
      </c>
    </row>
    <row r="18" spans="1:4" ht="16" x14ac:dyDescent="0.4">
      <c r="A18" t="str">
        <f t="shared" si="0"/>
        <v>Agressivo-DESENVOLVIMENTO</v>
      </c>
      <c r="B18" t="s">
        <v>20</v>
      </c>
      <c r="C18" s="32" t="s">
        <v>29</v>
      </c>
      <c r="D18" s="33">
        <v>0.2</v>
      </c>
    </row>
    <row r="19" spans="1:4" ht="16" x14ac:dyDescent="0.4">
      <c r="A19" t="str">
        <f t="shared" si="0"/>
        <v>Agressivo-HOTELARIAS</v>
      </c>
      <c r="B19" t="s">
        <v>20</v>
      </c>
      <c r="C19" s="32" t="s">
        <v>30</v>
      </c>
      <c r="D19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Aporte</vt:lpstr>
      <vt:lpstr>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Gama</dc:creator>
  <cp:lastModifiedBy>Luis Gama</cp:lastModifiedBy>
  <dcterms:created xsi:type="dcterms:W3CDTF">2025-06-24T23:05:02Z</dcterms:created>
  <dcterms:modified xsi:type="dcterms:W3CDTF">2025-06-25T01:16:31Z</dcterms:modified>
</cp:coreProperties>
</file>