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c3m-my.sharepoint.com/personal/100391000_alumnos_uc3m_es/Documents/ERA4TB_PBI/"/>
    </mc:Choice>
  </mc:AlternateContent>
  <xr:revisionPtr revIDLastSave="66" documentId="13_ncr:1_{EC728024-3068-43C7-9453-5ABBCB3507AE}" xr6:coauthVersionLast="47" xr6:coauthVersionMax="47" xr10:uidLastSave="{2B847ED6-5F2F-4411-BCF2-A9DCBC39A636}"/>
  <bookViews>
    <workbookView xWindow="-120" yWindow="-120" windowWidth="29040" windowHeight="15840" tabRatio="798" firstSheet="1" activeTab="1" xr2:uid="{0743EA92-D48A-45C9-BC5E-4FCADCEA87F6}"/>
  </bookViews>
  <sheets>
    <sheet name="GANTT PLANNED" sheetId="1" r:id="rId1"/>
    <sheet name="GANTT EXECUTED" sheetId="3" r:id="rId2"/>
    <sheet name="Link to specific APPs" sheetId="18" r:id="rId3"/>
  </sheets>
  <definedNames>
    <definedName name="_xlnm._FilterDatabase" localSheetId="1" hidden="1">'GANTT EXECUTED'!$A$3:$BO$152</definedName>
    <definedName name="_xlnm._FilterDatabase" localSheetId="0" hidden="1">'GANTT PLANNED'!$A$3:$BR$147</definedName>
    <definedName name="_xlnm._FilterDatabase" localSheetId="2" hidden="1">'Link to specific APPs'!$A$5:$C$17</definedName>
    <definedName name="_ftn1" localSheetId="1">'GANTT EXECUTED'!#REF!</definedName>
    <definedName name="_ftn1" localSheetId="0">'GANTT PLANNED'!#REF!</definedName>
    <definedName name="_ftnref1" localSheetId="1">'GANTT EXECUTED'!$D$73</definedName>
    <definedName name="_ftnref1" localSheetId="0">'GANTT PLANNED'!$D$70</definedName>
    <definedName name="_xlnm.Print_Area" localSheetId="2">'Link to specific APPs'!$A$5:$C$17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73" i="3" l="1"/>
  <c r="BB72" i="3"/>
  <c r="BB74" i="3"/>
  <c r="BB71" i="3"/>
  <c r="BN71" i="3"/>
  <c r="BM73" i="3"/>
  <c r="BL148" i="3"/>
  <c r="BK148" i="3"/>
  <c r="BJ148" i="3"/>
  <c r="BB148" i="3"/>
  <c r="BN148" i="3" s="1"/>
  <c r="BB147" i="3"/>
  <c r="BM147" i="3" s="1"/>
  <c r="BB7" i="3"/>
  <c r="BM7" i="3" s="1"/>
  <c r="BL16" i="3"/>
  <c r="BK16" i="3"/>
  <c r="BJ16" i="3"/>
  <c r="BB16" i="3"/>
  <c r="BN16" i="3" s="1"/>
  <c r="BB53" i="3"/>
  <c r="BB52" i="3"/>
  <c r="BB51" i="3"/>
  <c r="BB50" i="3"/>
  <c r="BB49" i="3"/>
  <c r="BB47" i="3"/>
  <c r="BN47" i="3" s="1"/>
  <c r="BB46" i="3"/>
  <c r="BB45" i="3"/>
  <c r="BB44" i="3"/>
  <c r="BB43" i="3"/>
  <c r="BB42" i="3"/>
  <c r="BN42" i="3" s="1"/>
  <c r="BB41" i="3"/>
  <c r="BB40" i="3"/>
  <c r="BB39" i="3"/>
  <c r="BB38" i="3"/>
  <c r="BB35" i="3"/>
  <c r="BB34" i="3"/>
  <c r="BB31" i="3"/>
  <c r="BB30" i="3"/>
  <c r="BM30" i="3" s="1"/>
  <c r="BB29" i="3"/>
  <c r="BB28" i="3"/>
  <c r="BB25" i="3"/>
  <c r="BN25" i="3" s="1"/>
  <c r="BB24" i="3"/>
  <c r="BM24" i="3" s="1"/>
  <c r="BB23" i="3"/>
  <c r="BB22" i="3"/>
  <c r="BB21" i="3"/>
  <c r="BB20" i="3"/>
  <c r="BN20" i="3" s="1"/>
  <c r="BB19" i="3"/>
  <c r="BB18" i="3"/>
  <c r="BB17" i="3"/>
  <c r="BB15" i="3"/>
  <c r="BN15" i="3" s="1"/>
  <c r="BB14" i="3"/>
  <c r="BN14" i="3" s="1"/>
  <c r="BB13" i="3"/>
  <c r="BB12" i="3"/>
  <c r="BN12" i="3" s="1"/>
  <c r="BB11" i="3"/>
  <c r="BB10" i="3"/>
  <c r="BB9" i="3"/>
  <c r="BB8" i="3"/>
  <c r="BB6" i="3"/>
  <c r="BB5" i="3"/>
  <c r="BL15" i="3"/>
  <c r="BK15" i="3"/>
  <c r="BJ15" i="3"/>
  <c r="BL14" i="3"/>
  <c r="BK14" i="3"/>
  <c r="BJ14" i="3"/>
  <c r="BL138" i="3"/>
  <c r="BK138" i="3"/>
  <c r="BJ138" i="3"/>
  <c r="BL137" i="3"/>
  <c r="BK137" i="3"/>
  <c r="BJ137" i="3"/>
  <c r="BB138" i="3"/>
  <c r="BN138" i="3" s="1"/>
  <c r="BB137" i="3"/>
  <c r="BN137" i="3" s="1"/>
  <c r="AG26" i="3"/>
  <c r="K26" i="3"/>
  <c r="H26" i="3"/>
  <c r="BL112" i="3"/>
  <c r="BK112" i="3"/>
  <c r="BJ112" i="3"/>
  <c r="BB112" i="3"/>
  <c r="BN112" i="3" s="1"/>
  <c r="BR68" i="1"/>
  <c r="BR69" i="1"/>
  <c r="BL72" i="3"/>
  <c r="BK72" i="3"/>
  <c r="BJ72" i="3"/>
  <c r="BN72" i="3"/>
  <c r="BB57" i="3"/>
  <c r="BN57" i="3" s="1"/>
  <c r="BR108" i="1"/>
  <c r="BR106" i="1"/>
  <c r="BR54" i="1"/>
  <c r="BR55" i="1"/>
  <c r="BL57" i="3"/>
  <c r="BK57" i="3"/>
  <c r="BJ57" i="3"/>
  <c r="BL111" i="3"/>
  <c r="BK111" i="3"/>
  <c r="BJ111" i="3"/>
  <c r="BL109" i="3"/>
  <c r="BK109" i="3"/>
  <c r="BJ109" i="3"/>
  <c r="BB111" i="3"/>
  <c r="BN111" i="3" s="1"/>
  <c r="BB109" i="3"/>
  <c r="BN109" i="3" s="1"/>
  <c r="BL20" i="3"/>
  <c r="BK20" i="3"/>
  <c r="BJ20" i="3"/>
  <c r="BR17" i="1"/>
  <c r="BL47" i="3"/>
  <c r="BK47" i="3"/>
  <c r="BJ47" i="3"/>
  <c r="BL42" i="3"/>
  <c r="BK42" i="3"/>
  <c r="BJ42" i="3"/>
  <c r="BL30" i="3"/>
  <c r="BK30" i="3"/>
  <c r="BJ30" i="3"/>
  <c r="BR44" i="1"/>
  <c r="BR39" i="1"/>
  <c r="BR27" i="1"/>
  <c r="BL12" i="3"/>
  <c r="BK12" i="3"/>
  <c r="BJ12" i="3"/>
  <c r="BR12" i="1"/>
  <c r="BL150" i="3"/>
  <c r="BK150" i="3"/>
  <c r="BJ150" i="3"/>
  <c r="BL149" i="3"/>
  <c r="BK149" i="3"/>
  <c r="BJ149" i="3"/>
  <c r="BL147" i="3"/>
  <c r="BK147" i="3"/>
  <c r="BJ147" i="3"/>
  <c r="BR145" i="1"/>
  <c r="BR144" i="1"/>
  <c r="BR142" i="1"/>
  <c r="BB150" i="3"/>
  <c r="BN150" i="3" s="1"/>
  <c r="BB149" i="3"/>
  <c r="BN149" i="3" s="1"/>
  <c r="BB125" i="3"/>
  <c r="BL71" i="3"/>
  <c r="BK71" i="3"/>
  <c r="BJ71" i="3"/>
  <c r="BK25" i="3"/>
  <c r="BK24" i="3"/>
  <c r="BJ25" i="3"/>
  <c r="BJ24" i="3"/>
  <c r="BL25" i="3"/>
  <c r="BL24" i="3"/>
  <c r="BA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J26" i="3"/>
  <c r="I26" i="3"/>
  <c r="I32" i="3" s="1"/>
  <c r="BR21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L9" i="3"/>
  <c r="BL110" i="3"/>
  <c r="BL103" i="3"/>
  <c r="X32" i="3" l="1"/>
  <c r="X36" i="3" s="1"/>
  <c r="BM148" i="3"/>
  <c r="BM71" i="3"/>
  <c r="BM16" i="3"/>
  <c r="BM14" i="3"/>
  <c r="BM15" i="3"/>
  <c r="BM137" i="3"/>
  <c r="BM138" i="3"/>
  <c r="BM112" i="3"/>
  <c r="BM57" i="3"/>
  <c r="BM72" i="3"/>
  <c r="BM111" i="3"/>
  <c r="BM109" i="3"/>
  <c r="BM20" i="3"/>
  <c r="BM42" i="3"/>
  <c r="BN30" i="3"/>
  <c r="BM47" i="3"/>
  <c r="BM149" i="3"/>
  <c r="BM12" i="3"/>
  <c r="BN147" i="3"/>
  <c r="BM150" i="3"/>
  <c r="BN24" i="3"/>
  <c r="BM25" i="3"/>
  <c r="BL5" i="3"/>
  <c r="BL6" i="3"/>
  <c r="BL128" i="3"/>
  <c r="BL127" i="3"/>
  <c r="BL126" i="3"/>
  <c r="BL125" i="3"/>
  <c r="BL119" i="3"/>
  <c r="BL108" i="3"/>
  <c r="BL87" i="3"/>
  <c r="BL79" i="3"/>
  <c r="BL75" i="3"/>
  <c r="BL74" i="3"/>
  <c r="BL73" i="3"/>
  <c r="BL70" i="3"/>
  <c r="BL60" i="3"/>
  <c r="BL59" i="3"/>
  <c r="BL58" i="3"/>
  <c r="BL53" i="3"/>
  <c r="BL52" i="3"/>
  <c r="BL51" i="3"/>
  <c r="BL50" i="3"/>
  <c r="BL49" i="3"/>
  <c r="BL46" i="3"/>
  <c r="BL45" i="3"/>
  <c r="BL44" i="3"/>
  <c r="BL43" i="3"/>
  <c r="BL41" i="3"/>
  <c r="BL40" i="3"/>
  <c r="BL39" i="3"/>
  <c r="BL38" i="3"/>
  <c r="BL35" i="3"/>
  <c r="BL34" i="3"/>
  <c r="BL31" i="3"/>
  <c r="BL29" i="3"/>
  <c r="BL28" i="3"/>
  <c r="BL23" i="3"/>
  <c r="BL22" i="3"/>
  <c r="BL21" i="3"/>
  <c r="BL19" i="3"/>
  <c r="BL18" i="3"/>
  <c r="BL17" i="3"/>
  <c r="BL13" i="3"/>
  <c r="BL11" i="3"/>
  <c r="BL10" i="3"/>
  <c r="BL8" i="3"/>
  <c r="BL7" i="3"/>
  <c r="BK128" i="3"/>
  <c r="BK127" i="3"/>
  <c r="BK126" i="3"/>
  <c r="BK125" i="3"/>
  <c r="BK119" i="3"/>
  <c r="BK110" i="3"/>
  <c r="BK108" i="3"/>
  <c r="BK103" i="3"/>
  <c r="BK87" i="3"/>
  <c r="BK79" i="3"/>
  <c r="BK75" i="3"/>
  <c r="BK74" i="3"/>
  <c r="BK73" i="3"/>
  <c r="BK70" i="3"/>
  <c r="BK60" i="3"/>
  <c r="BK59" i="3"/>
  <c r="BK58" i="3"/>
  <c r="BK53" i="3"/>
  <c r="BK52" i="3"/>
  <c r="BK51" i="3"/>
  <c r="BK50" i="3"/>
  <c r="BK49" i="3"/>
  <c r="BK46" i="3"/>
  <c r="BK45" i="3"/>
  <c r="BK44" i="3"/>
  <c r="BK43" i="3"/>
  <c r="BK41" i="3"/>
  <c r="BK40" i="3"/>
  <c r="BK39" i="3"/>
  <c r="BK38" i="3"/>
  <c r="BK35" i="3"/>
  <c r="BK34" i="3"/>
  <c r="BK31" i="3"/>
  <c r="BK29" i="3"/>
  <c r="BK28" i="3"/>
  <c r="BK23" i="3"/>
  <c r="BK22" i="3"/>
  <c r="BK21" i="3"/>
  <c r="BK19" i="3"/>
  <c r="BK18" i="3"/>
  <c r="BK17" i="3"/>
  <c r="BK13" i="3"/>
  <c r="BK11" i="3"/>
  <c r="BK10" i="3"/>
  <c r="BK9" i="3"/>
  <c r="BK8" i="3"/>
  <c r="BK7" i="3"/>
  <c r="BK6" i="3"/>
  <c r="BK5" i="3"/>
  <c r="BJ128" i="3"/>
  <c r="BJ127" i="3"/>
  <c r="BJ126" i="3"/>
  <c r="BJ125" i="3"/>
  <c r="BJ119" i="3"/>
  <c r="BJ110" i="3"/>
  <c r="BJ108" i="3"/>
  <c r="BJ103" i="3"/>
  <c r="BJ87" i="3"/>
  <c r="BJ79" i="3"/>
  <c r="BJ75" i="3"/>
  <c r="BJ74" i="3"/>
  <c r="BJ73" i="3"/>
  <c r="BJ70" i="3"/>
  <c r="BJ60" i="3"/>
  <c r="BJ59" i="3"/>
  <c r="BJ58" i="3"/>
  <c r="BJ53" i="3"/>
  <c r="BJ52" i="3"/>
  <c r="BJ51" i="3"/>
  <c r="BJ50" i="3"/>
  <c r="BJ49" i="3"/>
  <c r="BJ46" i="3"/>
  <c r="BJ45" i="3"/>
  <c r="BJ44" i="3"/>
  <c r="BJ43" i="3"/>
  <c r="BJ41" i="3"/>
  <c r="BJ40" i="3"/>
  <c r="BJ39" i="3"/>
  <c r="BJ38" i="3"/>
  <c r="BJ35" i="3"/>
  <c r="BJ34" i="3"/>
  <c r="BJ31" i="3"/>
  <c r="BJ29" i="3"/>
  <c r="BJ28" i="3"/>
  <c r="BJ23" i="3"/>
  <c r="BJ22" i="3"/>
  <c r="BJ21" i="3"/>
  <c r="BJ19" i="3"/>
  <c r="BJ18" i="3"/>
  <c r="BJ17" i="3"/>
  <c r="BJ13" i="3"/>
  <c r="BJ11" i="3"/>
  <c r="BJ10" i="3"/>
  <c r="BJ9" i="3"/>
  <c r="BJ8" i="3"/>
  <c r="BJ7" i="3"/>
  <c r="BJ6" i="3"/>
  <c r="BJ5" i="3"/>
  <c r="BR32" i="1" l="1"/>
  <c r="BR31" i="1"/>
  <c r="BQ32" i="1"/>
  <c r="BQ31" i="1"/>
  <c r="BQ25" i="1"/>
  <c r="BR25" i="1"/>
  <c r="BN5" i="3" l="1"/>
  <c r="BM5" i="3"/>
  <c r="BA32" i="3"/>
  <c r="BN35" i="3"/>
  <c r="BM35" i="3"/>
  <c r="BM34" i="3"/>
  <c r="BN34" i="3"/>
  <c r="BN125" i="3"/>
  <c r="BM125" i="3"/>
  <c r="BQ16" i="1"/>
  <c r="BA36" i="3" l="1"/>
  <c r="BA55" i="3" s="1"/>
  <c r="BR107" i="1"/>
  <c r="BR105" i="1"/>
  <c r="BB110" i="3"/>
  <c r="BB108" i="3"/>
  <c r="BA63" i="3" l="1"/>
  <c r="BN108" i="3"/>
  <c r="BM108" i="3"/>
  <c r="BM110" i="3"/>
  <c r="BN110" i="3"/>
  <c r="BR56" i="1"/>
  <c r="BR70" i="1"/>
  <c r="BR67" i="1"/>
  <c r="BB128" i="3" l="1"/>
  <c r="BB127" i="3"/>
  <c r="BB126" i="3"/>
  <c r="BB119" i="3"/>
  <c r="BB103" i="3"/>
  <c r="BB87" i="3"/>
  <c r="BB79" i="3"/>
  <c r="BB75" i="3"/>
  <c r="BB70" i="3"/>
  <c r="BR47" i="1"/>
  <c r="BQ47" i="1"/>
  <c r="BR124" i="1"/>
  <c r="BR123" i="1"/>
  <c r="BR122" i="1"/>
  <c r="BR121" i="1"/>
  <c r="BR115" i="1"/>
  <c r="BR100" i="1"/>
  <c r="BR84" i="1"/>
  <c r="BR76" i="1"/>
  <c r="BR72" i="1"/>
  <c r="BR71" i="1"/>
  <c r="BR57" i="1"/>
  <c r="BR50" i="1"/>
  <c r="BR49" i="1"/>
  <c r="BR48" i="1"/>
  <c r="BR46" i="1"/>
  <c r="BR43" i="1"/>
  <c r="BR42" i="1"/>
  <c r="BR41" i="1"/>
  <c r="BR40" i="1"/>
  <c r="BR38" i="1"/>
  <c r="BR37" i="1"/>
  <c r="BR36" i="1"/>
  <c r="BR35" i="1"/>
  <c r="BR28" i="1"/>
  <c r="BR26" i="1"/>
  <c r="BR20" i="1"/>
  <c r="BR19" i="1"/>
  <c r="BR18" i="1"/>
  <c r="BR16" i="1"/>
  <c r="BR15" i="1"/>
  <c r="BR14" i="1"/>
  <c r="BR13" i="1"/>
  <c r="BR11" i="1"/>
  <c r="BR10" i="1"/>
  <c r="BR9" i="1"/>
  <c r="BR8" i="1"/>
  <c r="BR7" i="1"/>
  <c r="BR6" i="1"/>
  <c r="BR5" i="1"/>
  <c r="BQ124" i="1"/>
  <c r="BQ123" i="1"/>
  <c r="BQ122" i="1"/>
  <c r="BQ121" i="1"/>
  <c r="BQ57" i="1"/>
  <c r="BQ56" i="1"/>
  <c r="BQ55" i="1"/>
  <c r="BQ49" i="1"/>
  <c r="BQ48" i="1"/>
  <c r="BQ46" i="1"/>
  <c r="BQ43" i="1"/>
  <c r="BQ42" i="1"/>
  <c r="BQ41" i="1"/>
  <c r="BQ40" i="1"/>
  <c r="BQ38" i="1"/>
  <c r="BQ37" i="1"/>
  <c r="BQ36" i="1"/>
  <c r="BQ35" i="1"/>
  <c r="BQ28" i="1"/>
  <c r="BQ26" i="1"/>
  <c r="BQ20" i="1"/>
  <c r="BQ19" i="1"/>
  <c r="BQ15" i="1"/>
  <c r="BQ14" i="1"/>
  <c r="BQ13" i="1"/>
  <c r="BQ11" i="1"/>
  <c r="BQ8" i="1"/>
  <c r="BQ7" i="1"/>
  <c r="BQ6" i="1"/>
  <c r="BN74" i="3" l="1"/>
  <c r="BM74" i="3"/>
  <c r="BN119" i="3"/>
  <c r="BM119" i="3"/>
  <c r="BM70" i="3"/>
  <c r="BN70" i="3"/>
  <c r="BM79" i="3"/>
  <c r="BN79" i="3"/>
  <c r="BM126" i="3"/>
  <c r="BN126" i="3"/>
  <c r="BN73" i="3"/>
  <c r="BN87" i="3"/>
  <c r="BM87" i="3"/>
  <c r="BM127" i="3"/>
  <c r="BN127" i="3"/>
  <c r="BN75" i="3"/>
  <c r="BM75" i="3"/>
  <c r="BN103" i="3"/>
  <c r="BM103" i="3"/>
  <c r="BN128" i="3"/>
  <c r="BM128" i="3"/>
  <c r="BB60" i="3" l="1"/>
  <c r="BB59" i="3"/>
  <c r="BB58" i="3"/>
  <c r="BB26" i="3" l="1"/>
  <c r="BN13" i="3"/>
  <c r="BM13" i="3"/>
  <c r="BN29" i="3"/>
  <c r="BM29" i="3"/>
  <c r="BM45" i="3"/>
  <c r="BN45" i="3"/>
  <c r="BM59" i="3"/>
  <c r="BN59" i="3"/>
  <c r="BM17" i="3"/>
  <c r="BN17" i="3"/>
  <c r="BN31" i="3"/>
  <c r="BM31" i="3"/>
  <c r="BN41" i="3"/>
  <c r="BM41" i="3"/>
  <c r="BN52" i="3"/>
  <c r="BM52" i="3"/>
  <c r="BM10" i="3"/>
  <c r="BN10" i="3"/>
  <c r="BM18" i="3"/>
  <c r="BN18" i="3"/>
  <c r="BM23" i="3"/>
  <c r="BN23" i="3"/>
  <c r="BN38" i="3"/>
  <c r="BM38" i="3"/>
  <c r="BN43" i="3"/>
  <c r="BM43" i="3"/>
  <c r="BN49" i="3"/>
  <c r="BM49" i="3"/>
  <c r="BN53" i="3"/>
  <c r="BM53" i="3"/>
  <c r="BN8" i="3"/>
  <c r="BM8" i="3"/>
  <c r="BN21" i="3"/>
  <c r="BM21" i="3"/>
  <c r="BM40" i="3"/>
  <c r="BN40" i="3"/>
  <c r="BM51" i="3"/>
  <c r="BN51" i="3"/>
  <c r="BM9" i="3"/>
  <c r="BN9" i="3"/>
  <c r="BM22" i="3"/>
  <c r="BN22" i="3"/>
  <c r="BN46" i="3"/>
  <c r="BM46" i="3"/>
  <c r="BN60" i="3"/>
  <c r="BM60" i="3"/>
  <c r="BM6" i="3"/>
  <c r="BN6" i="3"/>
  <c r="BN7" i="3"/>
  <c r="BN11" i="3"/>
  <c r="BM11" i="3"/>
  <c r="BN19" i="3"/>
  <c r="BM19" i="3"/>
  <c r="BN28" i="3"/>
  <c r="BM28" i="3"/>
  <c r="BN39" i="3"/>
  <c r="BM39" i="3"/>
  <c r="BM44" i="3"/>
  <c r="BN44" i="3"/>
  <c r="BN50" i="3"/>
  <c r="BM50" i="3"/>
  <c r="BN58" i="3"/>
  <c r="BM58" i="3"/>
  <c r="BB32" i="3" l="1"/>
  <c r="BB36" i="3" l="1"/>
  <c r="BB55" i="3" s="1"/>
  <c r="BB63" i="3" l="1"/>
  <c r="BB69" i="3" s="1"/>
  <c r="AW32" i="3" l="1"/>
  <c r="AV32" i="3"/>
  <c r="AU32" i="3"/>
  <c r="AT32" i="3"/>
  <c r="AS32" i="3"/>
  <c r="AR32" i="3"/>
  <c r="AQ32" i="3"/>
  <c r="AP32" i="3"/>
  <c r="AO32" i="3"/>
  <c r="AI32" i="3"/>
  <c r="AH32" i="3"/>
  <c r="AG32" i="3"/>
  <c r="AF32" i="3"/>
  <c r="AE32" i="3"/>
  <c r="AD32" i="3"/>
  <c r="AD36" i="3" s="1"/>
  <c r="AD55" i="3" s="1"/>
  <c r="AC32" i="3"/>
  <c r="AB32" i="3"/>
  <c r="AA32" i="3"/>
  <c r="Z32" i="3"/>
  <c r="Y32" i="3"/>
  <c r="W32" i="3"/>
  <c r="V32" i="3"/>
  <c r="V36" i="3" s="1"/>
  <c r="U32" i="3"/>
  <c r="T32" i="3"/>
  <c r="T36" i="3" s="1"/>
  <c r="S32" i="3"/>
  <c r="R32" i="3"/>
  <c r="Q32" i="3"/>
  <c r="P32" i="3"/>
  <c r="O32" i="3"/>
  <c r="N32" i="3"/>
  <c r="M32" i="3"/>
  <c r="L32" i="3"/>
  <c r="K32" i="3"/>
  <c r="K36" i="3" s="1"/>
  <c r="J32" i="3"/>
  <c r="H32" i="3"/>
  <c r="P36" i="3" l="1"/>
  <c r="P55" i="3"/>
  <c r="P69" i="3" s="1"/>
  <c r="P63" i="3"/>
  <c r="U36" i="3"/>
  <c r="V55" i="3"/>
  <c r="V63" i="3" s="1"/>
  <c r="T55" i="3"/>
  <c r="T69" i="3" s="1"/>
  <c r="X55" i="3"/>
  <c r="X69" i="3" s="1"/>
  <c r="X63" i="3"/>
  <c r="AA36" i="3"/>
  <c r="S36" i="3"/>
  <c r="O36" i="3"/>
  <c r="O55" i="3" s="1"/>
  <c r="Y36" i="3"/>
  <c r="Q36" i="3"/>
  <c r="Q55" i="3" s="1"/>
  <c r="AB36" i="3"/>
  <c r="AB55" i="3" s="1"/>
  <c r="AI36" i="3"/>
  <c r="AC36" i="3"/>
  <c r="AS36" i="3"/>
  <c r="AX32" i="3"/>
  <c r="W36" i="3"/>
  <c r="AT36" i="3"/>
  <c r="AT55" i="3" s="1"/>
  <c r="AH36" i="3"/>
  <c r="AH55" i="3" s="1"/>
  <c r="AH63" i="3" s="1"/>
  <c r="AJ32" i="3"/>
  <c r="AJ36" i="3" s="1"/>
  <c r="AJ55" i="3" s="1"/>
  <c r="AD63" i="3"/>
  <c r="AD69" i="3" s="1"/>
  <c r="H36" i="3"/>
  <c r="Z36" i="3"/>
  <c r="AU36" i="3"/>
  <c r="AU55" i="3" s="1"/>
  <c r="AV36" i="3"/>
  <c r="AV55" i="3" s="1"/>
  <c r="AK32" i="3"/>
  <c r="AE36" i="3"/>
  <c r="AE55" i="3" s="1"/>
  <c r="AG36" i="3"/>
  <c r="AG55" i="3" s="1"/>
  <c r="AG63" i="3" s="1"/>
  <c r="AG69" i="3" s="1"/>
  <c r="AP36" i="3"/>
  <c r="I36" i="3"/>
  <c r="M36" i="3"/>
  <c r="AW36" i="3"/>
  <c r="AW55" i="3" s="1"/>
  <c r="AL32" i="3"/>
  <c r="K55" i="3"/>
  <c r="K63" i="3" s="1"/>
  <c r="AR36" i="3"/>
  <c r="AR55" i="3" s="1"/>
  <c r="L36" i="3"/>
  <c r="AX36" i="3"/>
  <c r="AM32" i="3"/>
  <c r="AM36" i="3" s="1"/>
  <c r="L55" i="3"/>
  <c r="V69" i="3"/>
  <c r="R36" i="3"/>
  <c r="R55" i="3" s="1"/>
  <c r="AO36" i="3"/>
  <c r="AQ36" i="3"/>
  <c r="J36" i="3"/>
  <c r="N36" i="3"/>
  <c r="N55" i="3" s="1"/>
  <c r="AF36" i="3"/>
  <c r="AF55" i="3" s="1"/>
  <c r="AN32" i="3"/>
  <c r="AN36" i="3" s="1"/>
  <c r="M55" i="3"/>
  <c r="AS55" i="3"/>
  <c r="BI23" i="1"/>
  <c r="BH23" i="1"/>
  <c r="BG23" i="1"/>
  <c r="BF23" i="1"/>
  <c r="BE23" i="1"/>
  <c r="BD23" i="1"/>
  <c r="BD29" i="1" s="1"/>
  <c r="BC23" i="1"/>
  <c r="BC29" i="1" s="1"/>
  <c r="BB23" i="1"/>
  <c r="AY23" i="1"/>
  <c r="AY29" i="1" s="1"/>
  <c r="AZ18" i="1"/>
  <c r="BQ18" i="1" s="1"/>
  <c r="AZ5" i="1"/>
  <c r="AX29" i="1"/>
  <c r="AJ29" i="1"/>
  <c r="Q29" i="1"/>
  <c r="Q33" i="1" s="1"/>
  <c r="O29" i="1"/>
  <c r="O33" i="1" s="1"/>
  <c r="T29" i="1"/>
  <c r="S29" i="1"/>
  <c r="R29" i="1"/>
  <c r="AV29" i="1"/>
  <c r="AU29" i="1"/>
  <c r="AT29" i="1"/>
  <c r="AS29" i="1"/>
  <c r="AR29" i="1"/>
  <c r="AQ29" i="1"/>
  <c r="AP29" i="1"/>
  <c r="AO29" i="1"/>
  <c r="AN29" i="1"/>
  <c r="AM29" i="1"/>
  <c r="AL29" i="1"/>
  <c r="AI29" i="1"/>
  <c r="AH29" i="1"/>
  <c r="AE29" i="1"/>
  <c r="AD29" i="1"/>
  <c r="AC29" i="1"/>
  <c r="AB29" i="1"/>
  <c r="AA29" i="1"/>
  <c r="Z29" i="1"/>
  <c r="Y29" i="1"/>
  <c r="X29" i="1"/>
  <c r="W29" i="1"/>
  <c r="V29" i="1"/>
  <c r="U29" i="1"/>
  <c r="BA50" i="1"/>
  <c r="BQ50" i="1" s="1"/>
  <c r="BA10" i="1"/>
  <c r="BQ10" i="1" s="1"/>
  <c r="BA9" i="1"/>
  <c r="BQ9" i="1" s="1"/>
  <c r="T63" i="3" l="1"/>
  <c r="AB63" i="3"/>
  <c r="L63" i="3"/>
  <c r="M63" i="3"/>
  <c r="M69" i="3" s="1"/>
  <c r="Q63" i="3"/>
  <c r="Q69" i="3"/>
  <c r="AE63" i="3"/>
  <c r="AE69" i="3" s="1"/>
  <c r="O63" i="3"/>
  <c r="O69" i="3" s="1"/>
  <c r="AO55" i="3"/>
  <c r="AO63" i="3" s="1"/>
  <c r="AO69" i="3" s="1"/>
  <c r="U55" i="3"/>
  <c r="AB69" i="3"/>
  <c r="AU63" i="3"/>
  <c r="AU69" i="3" s="1"/>
  <c r="AS63" i="3"/>
  <c r="AS69" i="3" s="1"/>
  <c r="O52" i="1"/>
  <c r="AN63" i="3"/>
  <c r="Z55" i="3"/>
  <c r="Z63" i="3" s="1"/>
  <c r="Z69" i="3" s="1"/>
  <c r="AI55" i="3"/>
  <c r="AI69" i="3" s="1"/>
  <c r="L69" i="3"/>
  <c r="N63" i="3"/>
  <c r="N69" i="3" s="1"/>
  <c r="J55" i="3"/>
  <c r="J63" i="3" s="1"/>
  <c r="AA55" i="3"/>
  <c r="AA63" i="3" s="1"/>
  <c r="H55" i="3"/>
  <c r="H63" i="3" s="1"/>
  <c r="AM55" i="3"/>
  <c r="AM63" i="3" s="1"/>
  <c r="AM69" i="3" s="1"/>
  <c r="AL36" i="3"/>
  <c r="AL55" i="3" s="1"/>
  <c r="AR63" i="3"/>
  <c r="AR69" i="3" s="1"/>
  <c r="AQ55" i="3"/>
  <c r="AQ63" i="3" s="1"/>
  <c r="AQ69" i="3" s="1"/>
  <c r="I55" i="3"/>
  <c r="I63" i="3" s="1"/>
  <c r="AN55" i="3"/>
  <c r="AJ63" i="3"/>
  <c r="AJ69" i="3" s="1"/>
  <c r="AK36" i="3"/>
  <c r="AK55" i="3" s="1"/>
  <c r="AK63" i="3" s="1"/>
  <c r="Y55" i="3"/>
  <c r="K69" i="3"/>
  <c r="AV63" i="3"/>
  <c r="AV69" i="3" s="1"/>
  <c r="AT63" i="3"/>
  <c r="AT69" i="3" s="1"/>
  <c r="R63" i="3"/>
  <c r="R69" i="3" s="1"/>
  <c r="AC55" i="3"/>
  <c r="AC63" i="3" s="1"/>
  <c r="AH69" i="3"/>
  <c r="S55" i="3"/>
  <c r="AP55" i="3"/>
  <c r="AP63" i="3" s="1"/>
  <c r="AW63" i="3"/>
  <c r="AW69" i="3" s="1"/>
  <c r="AF63" i="3"/>
  <c r="AF69" i="3" s="1"/>
  <c r="W55" i="3"/>
  <c r="W63" i="3"/>
  <c r="AX55" i="3"/>
  <c r="AX63" i="3" s="1"/>
  <c r="W69" i="3"/>
  <c r="AH33" i="1"/>
  <c r="J29" i="1"/>
  <c r="J33" i="1" s="1"/>
  <c r="AI33" i="1"/>
  <c r="AK29" i="1"/>
  <c r="AK33" i="1" s="1"/>
  <c r="AK52" i="1" s="1"/>
  <c r="I29" i="1"/>
  <c r="R33" i="1"/>
  <c r="R52" i="1" s="1"/>
  <c r="R60" i="1" s="1"/>
  <c r="AN33" i="1"/>
  <c r="S33" i="1"/>
  <c r="S52" i="1" s="1"/>
  <c r="S60" i="1" s="1"/>
  <c r="X33" i="1"/>
  <c r="AO33" i="1"/>
  <c r="AO52" i="1" s="1"/>
  <c r="AO60" i="1" s="1"/>
  <c r="T33" i="1"/>
  <c r="T52" i="1" s="1"/>
  <c r="BB29" i="1"/>
  <c r="BB33" i="1" s="1"/>
  <c r="Y33" i="1"/>
  <c r="Y52" i="1" s="1"/>
  <c r="Y60" i="1" s="1"/>
  <c r="AL33" i="1"/>
  <c r="AL52" i="1" s="1"/>
  <c r="Z33" i="1"/>
  <c r="L29" i="1"/>
  <c r="L33" i="1" s="1"/>
  <c r="U33" i="1"/>
  <c r="U52" i="1" s="1"/>
  <c r="AP33" i="1"/>
  <c r="AP52" i="1" s="1"/>
  <c r="AA33" i="1"/>
  <c r="AA52" i="1" s="1"/>
  <c r="AA60" i="1" s="1"/>
  <c r="AR33" i="1"/>
  <c r="AR52" i="1" s="1"/>
  <c r="M29" i="1"/>
  <c r="Q52" i="1"/>
  <c r="Q60" i="1" s="1"/>
  <c r="Q66" i="1" s="1"/>
  <c r="O60" i="1"/>
  <c r="O66" i="1" s="1"/>
  <c r="BE29" i="1"/>
  <c r="BE33" i="1" s="1"/>
  <c r="V33" i="1"/>
  <c r="AQ33" i="1"/>
  <c r="AB33" i="1"/>
  <c r="AS33" i="1"/>
  <c r="N29" i="1"/>
  <c r="AY33" i="1"/>
  <c r="BF29" i="1"/>
  <c r="BF33" i="1" s="1"/>
  <c r="W33" i="1"/>
  <c r="AT33" i="1"/>
  <c r="AT52" i="1" s="1"/>
  <c r="AJ33" i="1"/>
  <c r="AJ52" i="1" s="1"/>
  <c r="BG29" i="1"/>
  <c r="BG33" i="1" s="1"/>
  <c r="BG52" i="1" s="1"/>
  <c r="AM33" i="1"/>
  <c r="AC33" i="1"/>
  <c r="AC52" i="1" s="1"/>
  <c r="AD33" i="1"/>
  <c r="AU33" i="1"/>
  <c r="P29" i="1"/>
  <c r="P33" i="1" s="1"/>
  <c r="AF29" i="1"/>
  <c r="AF33" i="1" s="1"/>
  <c r="AW29" i="1"/>
  <c r="AX33" i="1"/>
  <c r="BC33" i="1"/>
  <c r="BC52" i="1" s="1"/>
  <c r="BC60" i="1" s="1"/>
  <c r="BH29" i="1"/>
  <c r="K29" i="1"/>
  <c r="AE33" i="1"/>
  <c r="AV33" i="1"/>
  <c r="AG29" i="1"/>
  <c r="H29" i="1"/>
  <c r="H33" i="1" s="1"/>
  <c r="BD33" i="1"/>
  <c r="BD52" i="1" s="1"/>
  <c r="BI29" i="1"/>
  <c r="BI33" i="1" s="1"/>
  <c r="BA23" i="1"/>
  <c r="BQ5" i="1"/>
  <c r="AZ23" i="1"/>
  <c r="AI63" i="3" l="1"/>
  <c r="U63" i="3"/>
  <c r="U69" i="3" s="1"/>
  <c r="AN69" i="3"/>
  <c r="AL63" i="3"/>
  <c r="AL69" i="3" s="1"/>
  <c r="S63" i="3"/>
  <c r="S69" i="3" s="1"/>
  <c r="BD60" i="1"/>
  <c r="BD66" i="1"/>
  <c r="AH52" i="1"/>
  <c r="AH60" i="1" s="1"/>
  <c r="AH66" i="1" s="1"/>
  <c r="BF52" i="1"/>
  <c r="R66" i="1"/>
  <c r="P52" i="1"/>
  <c r="P60" i="1" s="1"/>
  <c r="AU52" i="1"/>
  <c r="AF52" i="1"/>
  <c r="AF60" i="1" s="1"/>
  <c r="AD52" i="1"/>
  <c r="T60" i="1"/>
  <c r="BF60" i="1"/>
  <c r="BF66" i="1" s="1"/>
  <c r="Y63" i="3"/>
  <c r="Y69" i="3" s="1"/>
  <c r="J69" i="3"/>
  <c r="AK69" i="3"/>
  <c r="AA69" i="3"/>
  <c r="AX69" i="3"/>
  <c r="I69" i="3"/>
  <c r="AC69" i="3"/>
  <c r="H69" i="3"/>
  <c r="AP69" i="3"/>
  <c r="BG60" i="1"/>
  <c r="BG66" i="1" s="1"/>
  <c r="BE52" i="1"/>
  <c r="BE60" i="1" s="1"/>
  <c r="BI52" i="1"/>
  <c r="L52" i="1"/>
  <c r="L60" i="1" s="1"/>
  <c r="Y66" i="1"/>
  <c r="AW33" i="1"/>
  <c r="M33" i="1"/>
  <c r="M52" i="1" s="1"/>
  <c r="AR60" i="1"/>
  <c r="AR66" i="1" s="1"/>
  <c r="V52" i="1"/>
  <c r="AK60" i="1"/>
  <c r="AK66" i="1" s="1"/>
  <c r="Z52" i="1"/>
  <c r="Z60" i="1" s="1"/>
  <c r="Z66" i="1" s="1"/>
  <c r="AJ60" i="1"/>
  <c r="AJ66" i="1" s="1"/>
  <c r="AC60" i="1"/>
  <c r="AC66" i="1" s="1"/>
  <c r="U60" i="1"/>
  <c r="U66" i="1" s="1"/>
  <c r="J52" i="1"/>
  <c r="J60" i="1" s="1"/>
  <c r="AM52" i="1"/>
  <c r="H52" i="1"/>
  <c r="H60" i="1" s="1"/>
  <c r="H66" i="1" s="1"/>
  <c r="S66" i="1"/>
  <c r="AV52" i="1"/>
  <c r="AV60" i="1" s="1"/>
  <c r="AV66" i="1" s="1"/>
  <c r="AG33" i="1"/>
  <c r="AA66" i="1"/>
  <c r="I33" i="1"/>
  <c r="W52" i="1"/>
  <c r="AX52" i="1"/>
  <c r="AI52" i="1"/>
  <c r="AI60" i="1" s="1"/>
  <c r="AT60" i="1"/>
  <c r="AT66" i="1" s="1"/>
  <c r="AE52" i="1"/>
  <c r="AE60" i="1" s="1"/>
  <c r="N33" i="1"/>
  <c r="AP60" i="1"/>
  <c r="AP66" i="1" s="1"/>
  <c r="K33" i="1"/>
  <c r="K52" i="1" s="1"/>
  <c r="K60" i="1" s="1"/>
  <c r="K66" i="1" s="1"/>
  <c r="BC66" i="1"/>
  <c r="AZ29" i="1"/>
  <c r="AZ33" i="1" s="1"/>
  <c r="BH33" i="1"/>
  <c r="AN52" i="1"/>
  <c r="AY52" i="1"/>
  <c r="AQ52" i="1"/>
  <c r="AL60" i="1"/>
  <c r="AL66" i="1" s="1"/>
  <c r="T66" i="1"/>
  <c r="AS52" i="1"/>
  <c r="X52" i="1"/>
  <c r="X60" i="1" s="1"/>
  <c r="BA29" i="1"/>
  <c r="BB52" i="1"/>
  <c r="BB60" i="1" s="1"/>
  <c r="AB52" i="1"/>
  <c r="AB60" i="1" s="1"/>
  <c r="AB66" i="1" s="1"/>
  <c r="AO66" i="1"/>
  <c r="P66" i="1" l="1"/>
  <c r="L66" i="1"/>
  <c r="AU60" i="1"/>
  <c r="AU66" i="1" s="1"/>
  <c r="BE66" i="1"/>
  <c r="AX60" i="1"/>
  <c r="AX66" i="1" s="1"/>
  <c r="AD60" i="1"/>
  <c r="AD66" i="1" s="1"/>
  <c r="AF66" i="1"/>
  <c r="BI60" i="1"/>
  <c r="BI66" i="1" s="1"/>
  <c r="AS60" i="1"/>
  <c r="AS66" i="1" s="1"/>
  <c r="AM60" i="1"/>
  <c r="AM66" i="1" s="1"/>
  <c r="M60" i="1"/>
  <c r="M66" i="1" s="1"/>
  <c r="V66" i="1"/>
  <c r="AQ60" i="1"/>
  <c r="AQ66" i="1" s="1"/>
  <c r="AE66" i="1"/>
  <c r="BB66" i="1"/>
  <c r="J66" i="1"/>
  <c r="AI66" i="1"/>
  <c r="AZ52" i="1"/>
  <c r="AN60" i="1"/>
  <c r="AN66" i="1" s="1"/>
  <c r="X66" i="1"/>
  <c r="BA33" i="1"/>
  <c r="W60" i="1"/>
  <c r="W66" i="1" s="1"/>
  <c r="V60" i="1"/>
  <c r="I52" i="1"/>
  <c r="I60" i="1" s="1"/>
  <c r="AZ60" i="1"/>
  <c r="AZ66" i="1" s="1"/>
  <c r="AY60" i="1"/>
  <c r="AY66" i="1" s="1"/>
  <c r="AG52" i="1"/>
  <c r="AG60" i="1" s="1"/>
  <c r="AG66" i="1" s="1"/>
  <c r="BH52" i="1"/>
  <c r="BH60" i="1" s="1"/>
  <c r="BH66" i="1" s="1"/>
  <c r="N52" i="1"/>
  <c r="N60" i="1" s="1"/>
  <c r="N66" i="1" s="1"/>
  <c r="AW52" i="1"/>
  <c r="AW60" i="1" s="1"/>
  <c r="BA52" i="1" l="1"/>
  <c r="BA60" i="1" s="1"/>
  <c r="I66" i="1"/>
  <c r="AW66" i="1"/>
  <c r="BA6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tc={D8894F3F-D5E9-433A-AD07-BA8E371B646C}</author>
    <author>Estefania Callado</author>
    <author>tc={42594226-C14B-4808-B3B9-83962549C335}</author>
  </authors>
  <commentList>
    <comment ref="D18" authorId="0" shapeId="0" xr:uid="{D8894F3F-D5E9-433A-AD07-BA8E371B646C}">
      <text>
        <t>[Threaded comment]
Your version of Excel allows you to read this threaded comment; however, any edits to it will get removed if the file is opened in a newer version of Excel. Learn more: https://go.microsoft.com/fwlink/?linkid=870924
Comment:
    Action 1 (Module 1.3.4). Prediction of the exposure-response in humans using preclinical data plus human PK in vitro PK/PD studies (HFS-TB) (UNIZAR). Timeline TBC but estimated on the second half of 2021</t>
      </text>
    </comment>
    <comment ref="BK107" authorId="1" shapeId="0" xr:uid="{E2A26C47-0268-4C95-9AFE-46C39F442655}">
      <text>
        <r>
          <rPr>
            <b/>
            <sz val="9"/>
            <color indexed="81"/>
            <rFont val="Tahoma"/>
            <family val="2"/>
          </rPr>
          <t>Estefania Callado:</t>
        </r>
        <r>
          <rPr>
            <sz val="9"/>
            <color indexed="81"/>
            <rFont val="Tahoma"/>
            <family val="2"/>
          </rPr>
          <t xml:space="preserve">
Vendor amended</t>
        </r>
      </text>
    </comment>
    <comment ref="BK111" authorId="1" shapeId="0" xr:uid="{175CF51E-FB3E-4470-A143-4B07F1A1AD98}">
      <text>
        <r>
          <rPr>
            <b/>
            <sz val="9"/>
            <color indexed="81"/>
            <rFont val="Tahoma"/>
            <family val="2"/>
          </rPr>
          <t>Estefania Callado:</t>
        </r>
        <r>
          <rPr>
            <sz val="9"/>
            <color indexed="81"/>
            <rFont val="Tahoma"/>
            <family val="2"/>
          </rPr>
          <t xml:space="preserve">
Vendor amended</t>
        </r>
      </text>
    </comment>
    <comment ref="M121" authorId="2" shapeId="0" xr:uid="{42594226-C14B-4808-B3B9-83962549C335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Specific timelines for SAD and MAD missing, so termination date TBC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Estefania Callado</author>
    <author>tc={EF4921D0-6ACD-4719-9211-0C63CCDD29E4}</author>
  </authors>
  <commentList>
    <comment ref="AI111" authorId="0" shapeId="0" xr:uid="{0585CD31-F21E-4149-9F2A-9B036D8E7625}">
      <text>
        <r>
          <rPr>
            <b/>
            <sz val="9"/>
            <color indexed="81"/>
            <rFont val="Tahoma"/>
            <family val="2"/>
          </rPr>
          <t>Estefania Callado:</t>
        </r>
        <r>
          <rPr>
            <sz val="9"/>
            <color indexed="81"/>
            <rFont val="Tahoma"/>
            <family val="2"/>
          </rPr>
          <t xml:space="preserve">
10 months; but postponed start date from Nov21 to around Sept22</t>
        </r>
      </text>
    </comment>
    <comment ref="M125" authorId="0" shapeId="0" xr:uid="{A1CFFE0A-1EF1-4410-ABA5-EBB5AA2AB8DD}">
      <text>
        <r>
          <rPr>
            <b/>
            <sz val="9"/>
            <color indexed="81"/>
            <rFont val="Tahoma"/>
            <family val="2"/>
          </rPr>
          <t>Estefania Callado:</t>
        </r>
        <r>
          <rPr>
            <sz val="9"/>
            <color indexed="81"/>
            <rFont val="Tahoma"/>
            <family val="2"/>
          </rPr>
          <t xml:space="preserve">
FSFVisit: 30/10/20
FSFD: 25/11/20</t>
        </r>
      </text>
    </comment>
    <comment ref="W125" authorId="0" shapeId="0" xr:uid="{110442DD-9257-4839-AD73-6B5C83E9B0BD}">
      <text>
        <r>
          <rPr>
            <b/>
            <sz val="9"/>
            <color indexed="81"/>
            <rFont val="Tahoma"/>
            <family val="2"/>
          </rPr>
          <t>Estefania Callado:</t>
        </r>
        <r>
          <rPr>
            <sz val="9"/>
            <color indexed="81"/>
            <rFont val="Tahoma"/>
            <family val="2"/>
          </rPr>
          <t xml:space="preserve">
SAD/MAD transition on Q3 2021</t>
        </r>
      </text>
    </comment>
    <comment ref="X125" authorId="1" shapeId="0" xr:uid="{EF4921D0-6ACD-4719-9211-0C63CCDD29E4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Finalization of Cohort 3 from the SAD and study transferred to a unit in Cambrige and study funded by GSK in-kind</t>
      </text>
    </comment>
    <comment ref="N127" authorId="0" shapeId="0" xr:uid="{EA34BD0A-209A-48FA-86D1-217F642BE3E3}">
      <text>
        <r>
          <rPr>
            <b/>
            <sz val="9"/>
            <color indexed="81"/>
            <rFont val="Tahoma"/>
            <family val="2"/>
          </rPr>
          <t>Estefania Callado:</t>
        </r>
        <r>
          <rPr>
            <sz val="9"/>
            <color indexed="81"/>
            <rFont val="Tahoma"/>
            <family val="2"/>
          </rPr>
          <t xml:space="preserve">
FSFD 1st Dec 2020</t>
        </r>
      </text>
    </comment>
  </commentList>
</comments>
</file>

<file path=xl/sharedStrings.xml><?xml version="1.0" encoding="utf-8"?>
<sst xmlns="http://schemas.openxmlformats.org/spreadsheetml/2006/main" count="1681" uniqueCount="678">
  <si>
    <t>Total PM - Partner</t>
  </si>
  <si>
    <t>VENDOR</t>
  </si>
  <si>
    <t>Job ID</t>
  </si>
  <si>
    <t>WP</t>
  </si>
  <si>
    <t>Mod.nº</t>
  </si>
  <si>
    <t>Module Name</t>
  </si>
  <si>
    <t>APP</t>
  </si>
  <si>
    <t>AO</t>
  </si>
  <si>
    <t>Molecule</t>
  </si>
  <si>
    <t>2.IPP</t>
  </si>
  <si>
    <t xml:space="preserve">3.UNIZAR </t>
  </si>
  <si>
    <t>4.IPL</t>
  </si>
  <si>
    <t>6.FZB</t>
  </si>
  <si>
    <t>7.IM4TB</t>
  </si>
  <si>
    <t>15.UHC</t>
  </si>
  <si>
    <t>16.UNIPD</t>
  </si>
  <si>
    <t>17.UNIPV</t>
  </si>
  <si>
    <t>20. SCI</t>
  </si>
  <si>
    <t>22.BAR</t>
  </si>
  <si>
    <t>23.QPS</t>
  </si>
  <si>
    <t>WuXi</t>
  </si>
  <si>
    <t>Covance</t>
  </si>
  <si>
    <t>Aptuit</t>
  </si>
  <si>
    <t>QPS</t>
  </si>
  <si>
    <t>Sequani</t>
  </si>
  <si>
    <t>Ardena Oss</t>
  </si>
  <si>
    <t>Beneficiary/Provider</t>
  </si>
  <si>
    <t>PM</t>
  </si>
  <si>
    <t>Months</t>
  </si>
  <si>
    <t>WP2</t>
  </si>
  <si>
    <t>In vitro activity against Mycobacterium tuberculosis</t>
  </si>
  <si>
    <t xml:space="preserve">TBA587-APP2-M1.1-UNIZAR </t>
  </si>
  <si>
    <t>1.1</t>
  </si>
  <si>
    <t>Standard Extracellular assays (capacity n &gt; 1000)</t>
  </si>
  <si>
    <t>APP2</t>
  </si>
  <si>
    <t>TBA</t>
  </si>
  <si>
    <t>TBA587-APP2-M1.1-UNIPV</t>
  </si>
  <si>
    <t xml:space="preserve">GSK286-APP2-M1.1-UNIZAR </t>
  </si>
  <si>
    <t>GSK</t>
  </si>
  <si>
    <t>GSK839-APP3-M1.1-IPL</t>
  </si>
  <si>
    <t>APP3</t>
  </si>
  <si>
    <t>MPL447-APP1-M1.1-IPL-01</t>
  </si>
  <si>
    <t>Standard Extracellular assays (capacity n &gt; 1000) - Action 4</t>
  </si>
  <si>
    <t>APP1</t>
  </si>
  <si>
    <t>MPL</t>
  </si>
  <si>
    <t>MPL447-APP1-M1.1-IPL-02</t>
  </si>
  <si>
    <t>Standard Extracellular assays (capacity n &gt; 1000) - Action 5</t>
  </si>
  <si>
    <t xml:space="preserve">MPL447-APP1-M1.1-UNIZAR </t>
  </si>
  <si>
    <t>Standard Extracellular assays (capacity n &gt; 1000) - Action 6</t>
  </si>
  <si>
    <t>DDU209-APP3-M1.1-IPL</t>
  </si>
  <si>
    <t>DDU</t>
  </si>
  <si>
    <t>GSK286-APP2-M1.2-UHC</t>
  </si>
  <si>
    <t>1.2</t>
  </si>
  <si>
    <t>Intracellular assays</t>
  </si>
  <si>
    <t>MPL447-APP1-M1.3.2-UNIPD</t>
  </si>
  <si>
    <t>1.3.2</t>
  </si>
  <si>
    <t>Alternative in vitro assays - Ex vivo human model of infection based on Granuloma Like Structures (GLSs)</t>
  </si>
  <si>
    <t>TBA587-APP2-M1.3.2-UNIPD</t>
  </si>
  <si>
    <t>MPL447-APP1-M1.3.3-UHC</t>
  </si>
  <si>
    <t>1.3.3</t>
  </si>
  <si>
    <t>Alternative in vitro assays - Artificial Caseum Assay (ACA)</t>
  </si>
  <si>
    <t>MPL447-APP1-M1.3.3-IPL</t>
  </si>
  <si>
    <t xml:space="preserve">TBA587-APP2-M1.3.4-UNIZAR </t>
  </si>
  <si>
    <t>1.3.4</t>
  </si>
  <si>
    <r>
      <t xml:space="preserve">Alternative </t>
    </r>
    <r>
      <rPr>
        <i/>
        <sz val="11"/>
        <rFont val="Calibri"/>
        <family val="2"/>
        <scheme val="minor"/>
      </rPr>
      <t>in vitro</t>
    </r>
    <r>
      <rPr>
        <sz val="11"/>
        <rFont val="Calibri"/>
        <family val="2"/>
        <scheme val="minor"/>
      </rPr>
      <t xml:space="preserve"> assays - Hollow Fber system for TB (HFS-TB)</t>
    </r>
  </si>
  <si>
    <t xml:space="preserve">GSK286-APP2-M1.3.4-UNIZAR </t>
  </si>
  <si>
    <t xml:space="preserve">MPL447-APP1-M1.3.4-UNIZAR </t>
  </si>
  <si>
    <t>TBA587-APP3-M1-FZB</t>
  </si>
  <si>
    <t xml:space="preserve">TBA587-APP3-M1-UNIZAR </t>
  </si>
  <si>
    <t>T</t>
  </si>
  <si>
    <t>TOTAL ACTIVITY MODULE 1</t>
  </si>
  <si>
    <t>SUBTOTAL</t>
  </si>
  <si>
    <t>Mutation Rate</t>
  </si>
  <si>
    <t>TBA587-APP2-M2.1-UNIPV</t>
  </si>
  <si>
    <t>2.1</t>
  </si>
  <si>
    <t>Frequency of Resistance assays</t>
  </si>
  <si>
    <t>TBA587-APP2-M2.1-IPL</t>
  </si>
  <si>
    <t>DDU209-APP3-M2.1-IPP</t>
  </si>
  <si>
    <t>MPL447-APP1-M2.1.1-IPP</t>
  </si>
  <si>
    <t>2.1.1</t>
  </si>
  <si>
    <t>Frequency of Resistance assays - Standard in vitro fluctuation analysis (FA)</t>
  </si>
  <si>
    <t>TOTAL ACTIVITY MODULE 2</t>
  </si>
  <si>
    <t>MDR/XDR</t>
  </si>
  <si>
    <t>MPL447-APP2-M3.1-FZB</t>
  </si>
  <si>
    <t>3.1</t>
  </si>
  <si>
    <t>Standard Extracellular assays</t>
  </si>
  <si>
    <t>MPL447-APP2-M3,1-UNIZAR</t>
  </si>
  <si>
    <t>3.UNIZAR</t>
  </si>
  <si>
    <t>TOTAL ACTIVITY MODULE 3</t>
  </si>
  <si>
    <t>MoA</t>
  </si>
  <si>
    <t>TBA587-APP2-M4.1-BAR</t>
  </si>
  <si>
    <t>4.1</t>
  </si>
  <si>
    <t xml:space="preserve">Omics technologies </t>
  </si>
  <si>
    <t>GSK286-APP2-M4.1-BAR</t>
  </si>
  <si>
    <t>MPL447-APP1-M4.1-BAR-01</t>
  </si>
  <si>
    <t>Omics technologies - Action 8</t>
  </si>
  <si>
    <t>MPL447-APP1-M4.1-BAR-02</t>
  </si>
  <si>
    <t>Omics technologies - Action 10</t>
  </si>
  <si>
    <t>DDU209-APP3-M4.1-IPP</t>
  </si>
  <si>
    <t>TBA587-APP2-M4.2-FZB</t>
  </si>
  <si>
    <t>4.2</t>
  </si>
  <si>
    <r>
      <t>Drug resistance, genomics &amp; evolution assays</t>
    </r>
    <r>
      <rPr>
        <sz val="11"/>
        <color rgb="FF002060"/>
        <rFont val="Calibri"/>
        <family val="2"/>
        <scheme val="minor"/>
      </rPr>
      <t xml:space="preserve"> </t>
    </r>
  </si>
  <si>
    <t>GSK286-APP2-M4.2-IPL</t>
  </si>
  <si>
    <t>GSK286-APP2-M4.2-UNIPV</t>
  </si>
  <si>
    <t>MPL447-APP1-M4.2-UNIPV</t>
  </si>
  <si>
    <t>DDU209-APP3-M4.2-FZB</t>
  </si>
  <si>
    <t>4.3</t>
  </si>
  <si>
    <t>Molecular biology &amp; biochemistry</t>
  </si>
  <si>
    <t>MPL447-APP1-M4.3.1-UNIPD</t>
  </si>
  <si>
    <t>4.3.1</t>
  </si>
  <si>
    <t>Molecular biology &amp; biochemistry - Molecular biology</t>
  </si>
  <si>
    <t>MPL447-APP1-M4.3.1-UNIPV</t>
  </si>
  <si>
    <t>GSK839-APP3-M4.3.2-UNIPV</t>
  </si>
  <si>
    <t>4.3.2</t>
  </si>
  <si>
    <t>Molecular biology &amp; biochemistry - Biochemistry</t>
  </si>
  <si>
    <t>MPL447-APP1-M4.3.2-UNIPV</t>
  </si>
  <si>
    <t>Molecular biology &amp; biochemistry - Biochemistry - Action 12</t>
  </si>
  <si>
    <t>MPL447-APP1-M4.3.2-IPL</t>
  </si>
  <si>
    <t>Molecular biology &amp; biochemistry - Biochemistry - Action 13</t>
  </si>
  <si>
    <t>4.4</t>
  </si>
  <si>
    <r>
      <t>MOA for HPI/virulence assays</t>
    </r>
    <r>
      <rPr>
        <sz val="11"/>
        <color rgb="FF002060"/>
        <rFont val="Calibri"/>
        <family val="2"/>
        <scheme val="minor"/>
      </rPr>
      <t xml:space="preserve"> </t>
    </r>
  </si>
  <si>
    <t>TOTAL ACTIVITY MODULE 4</t>
  </si>
  <si>
    <t>WP3</t>
  </si>
  <si>
    <t>In vivo activity against M.tb</t>
  </si>
  <si>
    <t>MPL447-APP3-M5-EUROFINS</t>
  </si>
  <si>
    <t>MPL447</t>
  </si>
  <si>
    <t>EUROFINS</t>
  </si>
  <si>
    <t>MPL447-APP1-M5.1- SCI</t>
  </si>
  <si>
    <t>5.1</t>
  </si>
  <si>
    <t>A 1-2 log reduction in Chronic and Acute BALB/c models, respectively, at non-toxic dosing (Action 1. Acute dose ranging study in BALB/c mice)</t>
  </si>
  <si>
    <t>MPL447-APP1-M5.1-IPP</t>
  </si>
  <si>
    <t>A 1-2 log reduction in Chronic and Acute BALB/c models, respectively, at non-toxic dosing (Action 2. Chronic dose ranging study in BALB/c mice)</t>
  </si>
  <si>
    <t>MPL447-APP1-M5.1-FZB</t>
  </si>
  <si>
    <t>A 1-2 log reduction in Chronic and Acute BALB/c models, respectively, at non-toxic dosing (Action 3. Chronic dose ranging study in C3HeB/FeJ mice)</t>
  </si>
  <si>
    <t>Other mouse models</t>
  </si>
  <si>
    <t>Biomarkers</t>
  </si>
  <si>
    <t>TOTAL ACTIVITY MODULE 5</t>
  </si>
  <si>
    <t>In vitro / in vivo PK</t>
  </si>
  <si>
    <t>6.1</t>
  </si>
  <si>
    <t>In vitro intrinsic clearance to give confidence in a human efficacious dose (&lt;1000 mg efficacious dose)</t>
  </si>
  <si>
    <t>6.2</t>
  </si>
  <si>
    <t xml:space="preserve">Evidence supporting lack of reactive metabolites </t>
  </si>
  <si>
    <t>6.3</t>
  </si>
  <si>
    <t>PK parameters determined in at least one rodent and one non-rodent animal</t>
  </si>
  <si>
    <t>6.4</t>
  </si>
  <si>
    <t xml:space="preserve"> Bioavailability of &gt;30% using solid form and a suitable formulation to support safety studies </t>
  </si>
  <si>
    <t>TOTAL ACTIVITY MODULE 6</t>
  </si>
  <si>
    <t>MPL447-APP1-M7-Ardena Oss</t>
  </si>
  <si>
    <t>WP6</t>
  </si>
  <si>
    <t>Pharma Development</t>
  </si>
  <si>
    <t>X</t>
  </si>
  <si>
    <t>DDU209-APP2-M7.1- IOS</t>
  </si>
  <si>
    <t>7.1</t>
  </si>
  <si>
    <t>API - Lead Optimisation (e.g. Route scouting, salt screen (polymorph, solubility, stability), physical stability (incl. forced deg.)</t>
  </si>
  <si>
    <t>21. IOS</t>
  </si>
  <si>
    <t>MPL447-APP3-M8-EUROFINS</t>
  </si>
  <si>
    <t>In vitro tox (non-GLP)</t>
  </si>
  <si>
    <t>DDU209-APP1-M9-Charles River France</t>
  </si>
  <si>
    <t>In vivo tox (non-GLP)</t>
  </si>
  <si>
    <t>Charles River France</t>
  </si>
  <si>
    <t>DDU384-APP1-M9-Sequani</t>
  </si>
  <si>
    <t>MPL447-APP1-M9-Charles River France</t>
  </si>
  <si>
    <t>9.1</t>
  </si>
  <si>
    <t xml:space="preserve">Formulation development for Toxicology in support to GLP Tox </t>
  </si>
  <si>
    <t>9.2</t>
  </si>
  <si>
    <t>MTD/DRF in rodent</t>
  </si>
  <si>
    <t>9.3</t>
  </si>
  <si>
    <t>Additional tox. studies depending on each molecule</t>
  </si>
  <si>
    <t>MPL447-APP1-M10-Ardena Oss</t>
  </si>
  <si>
    <t>CMC: API (Non-GMP)</t>
  </si>
  <si>
    <t>10.1</t>
  </si>
  <si>
    <t>Resynthesis API</t>
  </si>
  <si>
    <t>API-Process Development</t>
  </si>
  <si>
    <t>API-Phase I/II analytical program</t>
  </si>
  <si>
    <t xml:space="preserve">Development Stability Studies </t>
  </si>
  <si>
    <t>Scale up API-0.5/1kg non-GMP manufacture (for use in tox program/formulation development)</t>
  </si>
  <si>
    <t xml:space="preserve">API-PGI assessment </t>
  </si>
  <si>
    <t xml:space="preserve">API (GMP) </t>
  </si>
  <si>
    <t>GSK839-APP1-M11.1-WuXi</t>
  </si>
  <si>
    <t>11.1</t>
  </si>
  <si>
    <t>API-1kg API cGMP manufacture</t>
  </si>
  <si>
    <t>API-Development for scale-up of API (pilot plant manufacture)</t>
  </si>
  <si>
    <t>API-Large scale synthesis of API (5-10kg)</t>
  </si>
  <si>
    <t>API-raw material procurement (10kg) (halfway through dev program)</t>
  </si>
  <si>
    <t>API-analytical method re-development/validation</t>
  </si>
  <si>
    <t>API-stability study for large scale batch</t>
  </si>
  <si>
    <t>API-Particle size control (incl potential micronisation)</t>
  </si>
  <si>
    <t>API-Impurity/degradant identification</t>
  </si>
  <si>
    <t>API-Impurity/degradant synthesis (as required)</t>
  </si>
  <si>
    <t>API-analytical re-tests after 1 year non GMP</t>
  </si>
  <si>
    <t>In vitro DMPK (GLP) [2]</t>
  </si>
  <si>
    <t>12.1</t>
  </si>
  <si>
    <t xml:space="preserve">Route and Synthesis of Radio or Stable Labelled Compound </t>
  </si>
  <si>
    <t>12.2</t>
  </si>
  <si>
    <t>ADME profiling + in vitro DDI risk assessment</t>
  </si>
  <si>
    <t>12.3</t>
  </si>
  <si>
    <t>Non-Rodent PK study</t>
  </si>
  <si>
    <t>12.4</t>
  </si>
  <si>
    <t>DMPK to support 2 species</t>
  </si>
  <si>
    <t>12.5</t>
  </si>
  <si>
    <t>In vitro Metabolism- Cross species comparison</t>
  </si>
  <si>
    <t>GSK839-APP2-M13-Covance</t>
  </si>
  <si>
    <t>In vitro Tox (GLP)</t>
  </si>
  <si>
    <t>x</t>
  </si>
  <si>
    <t>13.1</t>
  </si>
  <si>
    <t>hERG Assay</t>
  </si>
  <si>
    <t>Ames Assay</t>
  </si>
  <si>
    <t>Lymphoma Mouse Study (MLA) (or HLPA)</t>
  </si>
  <si>
    <t>13.2</t>
  </si>
  <si>
    <t xml:space="preserve">GLP tox bioanalysis: Bioassay &amp; dose/formulation analysis method development/validation, dose stability </t>
  </si>
  <si>
    <t>GSK839-APP2-M14-Aptuit</t>
  </si>
  <si>
    <t>In vivo Tox (GLP) Rats</t>
  </si>
  <si>
    <t>GSK286-APP3-M14-Covance-01</t>
  </si>
  <si>
    <t>GSK286</t>
  </si>
  <si>
    <t>GSK839-APP2-M14-Covance</t>
  </si>
  <si>
    <t>In vivo Tox (GLP) Minipigs</t>
  </si>
  <si>
    <t>GSK286-APP3-M14-Covance-02</t>
  </si>
  <si>
    <t>In vivo Tox (GLP) Cyno</t>
  </si>
  <si>
    <t>14.1</t>
  </si>
  <si>
    <t xml:space="preserve">CNS (Irwin rat) Study </t>
  </si>
  <si>
    <t>14.2</t>
  </si>
  <si>
    <t>Respiratory (rat)</t>
  </si>
  <si>
    <t>14.3</t>
  </si>
  <si>
    <t xml:space="preserve">Cardiovascular Non-Rodent </t>
  </si>
  <si>
    <t>14.4</t>
  </si>
  <si>
    <t>Non rodent DRF</t>
  </si>
  <si>
    <t>14.5</t>
  </si>
  <si>
    <t xml:space="preserve">14- or 28-day Repeat dose </t>
  </si>
  <si>
    <t>14.6</t>
  </si>
  <si>
    <t>GSK839-APP2-M15-Aptuit</t>
  </si>
  <si>
    <t>CMC: Clinical Process Development (DP)</t>
  </si>
  <si>
    <t>15.1</t>
  </si>
  <si>
    <t xml:space="preserve"> Phase 1 Formulation and Analytical Development </t>
  </si>
  <si>
    <t>15.2</t>
  </si>
  <si>
    <t xml:space="preserve">Clinical Trial Manufacture &amp; Bulk Test - Release for PhI </t>
  </si>
  <si>
    <t>15.3</t>
  </si>
  <si>
    <t xml:space="preserve">Clinical Packaging and Supply- if required </t>
  </si>
  <si>
    <t>WP7</t>
  </si>
  <si>
    <t>Regulatory. CTA submission-Approval</t>
  </si>
  <si>
    <t>16.1</t>
  </si>
  <si>
    <t>Documentation preparation for IMPD and Protocol</t>
  </si>
  <si>
    <t>GSK286-APP1-M17-QPS</t>
  </si>
  <si>
    <t>FTIH SAD+MAD</t>
  </si>
  <si>
    <t>TBA587-APP1-M17-QPS</t>
  </si>
  <si>
    <t>TBA587-APP1-M17.1-QPS-01</t>
  </si>
  <si>
    <t>17.1</t>
  </si>
  <si>
    <t>Single ascending dose trial</t>
  </si>
  <si>
    <t>TBA587-APP1-M17.1-QPS-02</t>
  </si>
  <si>
    <t>Multiple ascending dose trial</t>
  </si>
  <si>
    <t>Final Report FTIH</t>
  </si>
  <si>
    <t>17.2</t>
  </si>
  <si>
    <t xml:space="preserve">PK and PK-PD modelling (single drug and “combos”) </t>
  </si>
  <si>
    <t>FTIH COMBOS</t>
  </si>
  <si>
    <t>18.1</t>
  </si>
  <si>
    <t>Drug-Drug interaction trial</t>
  </si>
  <si>
    <t>18.2</t>
  </si>
  <si>
    <t xml:space="preserve">PK and PK-PD modelling </t>
  </si>
  <si>
    <t>WP4</t>
  </si>
  <si>
    <t>Imaging</t>
  </si>
  <si>
    <t>Dynamic PK/PD single cell time-lapse microscopy for Mtb</t>
  </si>
  <si>
    <t>19.1.1</t>
  </si>
  <si>
    <t>Time-Lapse Microscopy</t>
  </si>
  <si>
    <t>19.1.2</t>
  </si>
  <si>
    <t>Optimal dosing strategy</t>
  </si>
  <si>
    <t>MALDI-MS analysis of healthy or sterilized tissue</t>
  </si>
  <si>
    <t>19.2.1</t>
  </si>
  <si>
    <t>Pharmacokinetics - Drug and related metabolites biodistribution and quantification</t>
  </si>
  <si>
    <t>19.2.2</t>
  </si>
  <si>
    <t>Pharmacodynamics - Comparative analysis</t>
  </si>
  <si>
    <t>PET/CT MICE</t>
  </si>
  <si>
    <t>19.3.1</t>
  </si>
  <si>
    <t>PET/CT implementation</t>
  </si>
  <si>
    <t>19.3.2</t>
  </si>
  <si>
    <t>Longitudinal study</t>
  </si>
  <si>
    <t>19.3.3</t>
  </si>
  <si>
    <t>Post-processing</t>
  </si>
  <si>
    <t>BENCH1-M19.4-CEA</t>
  </si>
  <si>
    <t>BSL3 for PET/CT in TB infected NHP</t>
  </si>
  <si>
    <t>BENCH1</t>
  </si>
  <si>
    <t>10.CEA</t>
  </si>
  <si>
    <t>19.4.1</t>
  </si>
  <si>
    <t>PK studies</t>
  </si>
  <si>
    <t>BENCH2-M19.4.2-CEA</t>
  </si>
  <si>
    <t>19.4.2</t>
  </si>
  <si>
    <t>Efficacy studies</t>
  </si>
  <si>
    <t>BENCH2</t>
  </si>
  <si>
    <t>BENCH3-M19.4.2-PHE</t>
  </si>
  <si>
    <t>BENCH3</t>
  </si>
  <si>
    <t>13.PHE</t>
  </si>
  <si>
    <t>19.4.3</t>
  </si>
  <si>
    <t>Scan</t>
  </si>
  <si>
    <t>Radiomics analysis</t>
  </si>
  <si>
    <t>Original Start</t>
  </si>
  <si>
    <t>Original End</t>
  </si>
  <si>
    <t>Planned Start</t>
  </si>
  <si>
    <t>Planned end</t>
  </si>
  <si>
    <t>Start</t>
  </si>
  <si>
    <t>End</t>
  </si>
  <si>
    <t>Reporting</t>
  </si>
  <si>
    <t>Start State</t>
  </si>
  <si>
    <t>End state</t>
  </si>
  <si>
    <t>Consumed Months</t>
  </si>
  <si>
    <t>Completion Executed (%)</t>
  </si>
  <si>
    <t>Completion Target (%)</t>
  </si>
  <si>
    <t>Follow-up document</t>
  </si>
  <si>
    <t>SIGNED</t>
  </si>
  <si>
    <t>Ongoing</t>
  </si>
  <si>
    <t>DDU209</t>
  </si>
  <si>
    <t>1.1.3</t>
  </si>
  <si>
    <t>CPP1</t>
  </si>
  <si>
    <t>06.FZB</t>
  </si>
  <si>
    <t>20.SCI</t>
  </si>
  <si>
    <t>Concluded/final report sent to WP1 for uploading</t>
  </si>
  <si>
    <t>21.IOS</t>
  </si>
  <si>
    <t>CRL</t>
  </si>
  <si>
    <t>DDU384</t>
  </si>
  <si>
    <t>Concluded</t>
  </si>
  <si>
    <t>APP4</t>
  </si>
  <si>
    <t>14.EPFL</t>
  </si>
  <si>
    <t>BENCH4-M19.4.1-PHE</t>
  </si>
  <si>
    <t>BENCH4</t>
  </si>
  <si>
    <t>Molecule/APP</t>
  </si>
  <si>
    <t>Asset Owner</t>
  </si>
  <si>
    <t xml:space="preserve">Link to the Specific APP </t>
  </si>
  <si>
    <t xml:space="preserve">AMT Meetings </t>
  </si>
  <si>
    <t>APP1_GSK286</t>
  </si>
  <si>
    <t>Link to APP1_GSK286 (WP7)</t>
  </si>
  <si>
    <t>Monthly WP7 Meetings (30min)</t>
  </si>
  <si>
    <t>APP2_GSK286</t>
  </si>
  <si>
    <t>Link to APP2_GSK286 (WP2)</t>
  </si>
  <si>
    <t>Monthly WP2 Meetings (1h)</t>
  </si>
  <si>
    <t>APP3_GSK286</t>
  </si>
  <si>
    <t>Link to APP3_GSK286 (WP6)</t>
  </si>
  <si>
    <t>Update regularly by e-mail</t>
  </si>
  <si>
    <t>APP4_GSK286</t>
  </si>
  <si>
    <t>Link to APP4_GSK286 (WP6)</t>
  </si>
  <si>
    <t>APP1_GSK839</t>
  </si>
  <si>
    <t>Link to APP1_GSK839 (WP6)</t>
  </si>
  <si>
    <t>APP2_GSK839</t>
  </si>
  <si>
    <t>Link to APP2_GSK839 (WP6)</t>
  </si>
  <si>
    <t>APP3_GSK839</t>
  </si>
  <si>
    <t>Link to APP3_GSK839 (WP2)</t>
  </si>
  <si>
    <t>APP4_GSK839</t>
  </si>
  <si>
    <t>Link to APP4_GSK839 (WP4)</t>
  </si>
  <si>
    <t>TBD</t>
  </si>
  <si>
    <t>APP1_TBA587</t>
  </si>
  <si>
    <t>Link to APP1_TBA587 (WP7)</t>
  </si>
  <si>
    <t>APP2_TBA587</t>
  </si>
  <si>
    <t>Link to APP2_TBA587 (WP2)</t>
  </si>
  <si>
    <t>Monthly WP2 Meetings (1.5h)</t>
  </si>
  <si>
    <t>APP3_TBA587</t>
  </si>
  <si>
    <t>Link to APP3_TBA587 (WP2)</t>
  </si>
  <si>
    <t>APP1_MPL-447</t>
  </si>
  <si>
    <t>Link to APP1_MPL447 (WP2, 3, 6)</t>
  </si>
  <si>
    <t>Monthly AWP2 Meetings (1.5h)</t>
  </si>
  <si>
    <t>APP2_MPL-447</t>
  </si>
  <si>
    <t>Link to APP2_MPL447 (WP2)</t>
  </si>
  <si>
    <t>Monthly WP3 Meetings (1.5h)</t>
  </si>
  <si>
    <t>APP3_MPL-447</t>
  </si>
  <si>
    <t>Link to APP3_MPL447 (WP3, 6)</t>
  </si>
  <si>
    <t>Monthly WP6 Meetings (1h)</t>
  </si>
  <si>
    <t>APP2_DDU209</t>
  </si>
  <si>
    <t>Link to APP2_DDU209 (WP6)</t>
  </si>
  <si>
    <t>Monthly WP6 Meetings (45h)</t>
  </si>
  <si>
    <t>APP3_DDU209</t>
  </si>
  <si>
    <t>Link to APP3 DDU209 (WP2)</t>
  </si>
  <si>
    <t>Monthly WP2 Meetings (45h)</t>
  </si>
  <si>
    <t>N/A</t>
  </si>
  <si>
    <t>Link to BENCH1 CEA</t>
  </si>
  <si>
    <t>Link to BENCH2 CEA</t>
  </si>
  <si>
    <t>Link to BENCH23 CEA</t>
  </si>
  <si>
    <t>GSK, TBA, DDU</t>
  </si>
  <si>
    <t>Link to CPP1</t>
  </si>
  <si>
    <t>Monthly CPP1 Meetings (1h)</t>
  </si>
  <si>
    <t>TOTAL: 11h AMT MONTHLY</t>
  </si>
  <si>
    <t>R</t>
  </si>
  <si>
    <t>?</t>
  </si>
  <si>
    <t>s</t>
  </si>
  <si>
    <t>Aborted</t>
  </si>
  <si>
    <t>Concluded - Report to WP1 pending</t>
  </si>
  <si>
    <t>Module 1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</si>
  <si>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</si>
  <si>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</si>
  <si>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</si>
  <si>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</si>
  <si>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</si>
  <si>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</si>
  <si>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</si>
  <si>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</si>
  <si>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Module 10</t>
  </si>
  <si>
    <t>Module 11</t>
  </si>
  <si>
    <t>Module 12</t>
  </si>
  <si>
    <t>Module 13</t>
  </si>
  <si>
    <t>Module 14</t>
  </si>
  <si>
    <t>Module 15</t>
  </si>
  <si>
    <t>Module 16</t>
  </si>
  <si>
    <t>Module 17</t>
  </si>
  <si>
    <t>Module 18</t>
  </si>
  <si>
    <t>Module 19</t>
  </si>
  <si>
    <t>Module 20</t>
  </si>
  <si>
    <t>Module 21</t>
  </si>
  <si>
    <t>Module 22</t>
  </si>
  <si>
    <t>Module 23</t>
  </si>
  <si>
    <t>Module 24</t>
  </si>
  <si>
    <t>Module 25</t>
  </si>
  <si>
    <t>Module 26</t>
  </si>
  <si>
    <t>Module 27</t>
  </si>
  <si>
    <t>Module 28</t>
  </si>
  <si>
    <t>Module 29</t>
  </si>
  <si>
    <t>Module 30</t>
  </si>
  <si>
    <t>Module 31</t>
  </si>
  <si>
    <t>Module 32</t>
  </si>
  <si>
    <t>Module 33</t>
  </si>
  <si>
    <t>Module 34</t>
  </si>
  <si>
    <t>Module 35</t>
  </si>
  <si>
    <t>Module 36</t>
  </si>
  <si>
    <t>Module 37</t>
  </si>
  <si>
    <t>Module 38</t>
  </si>
  <si>
    <t>Module 39</t>
  </si>
  <si>
    <t>Module 40</t>
  </si>
  <si>
    <t>Module 41</t>
  </si>
  <si>
    <t>Module 42</t>
  </si>
  <si>
    <t>Module 43</t>
  </si>
  <si>
    <t>Module 44</t>
  </si>
  <si>
    <t>Module 45</t>
  </si>
  <si>
    <t>Module 46</t>
  </si>
  <si>
    <t>Module 47</t>
  </si>
  <si>
    <t>Module 48</t>
  </si>
  <si>
    <t>Module 49</t>
  </si>
  <si>
    <t>Module 50</t>
  </si>
  <si>
    <t>Module 51</t>
  </si>
  <si>
    <t>Module 52</t>
  </si>
  <si>
    <t>Module 53</t>
  </si>
  <si>
    <t>Module 54</t>
  </si>
  <si>
    <t>Module 55</t>
  </si>
  <si>
    <t>Module 56</t>
  </si>
  <si>
    <t>Module 57</t>
  </si>
  <si>
    <t>Module 58</t>
  </si>
  <si>
    <t>Module 59</t>
  </si>
  <si>
    <t>Module 60</t>
  </si>
  <si>
    <t>Module 61</t>
  </si>
  <si>
    <t>Module 62</t>
  </si>
  <si>
    <t>Module 63</t>
  </si>
  <si>
    <t>Module 64</t>
  </si>
  <si>
    <t>Module 65</t>
  </si>
  <si>
    <t>Module 66</t>
  </si>
  <si>
    <t>Module 67</t>
  </si>
  <si>
    <t>Module 68</t>
  </si>
  <si>
    <t>Module 69</t>
  </si>
  <si>
    <t>Module 70</t>
  </si>
  <si>
    <t>Module 71</t>
  </si>
  <si>
    <t>Module 72</t>
  </si>
  <si>
    <t>Module 73</t>
  </si>
  <si>
    <t>Module 74</t>
  </si>
  <si>
    <t>Module 75</t>
  </si>
  <si>
    <t>Module 76</t>
  </si>
  <si>
    <t>Module 77</t>
  </si>
  <si>
    <t>Module 78</t>
  </si>
  <si>
    <t>Module 79</t>
  </si>
  <si>
    <t>Module 80</t>
  </si>
  <si>
    <t>Module 81</t>
  </si>
  <si>
    <t>Module 82</t>
  </si>
  <si>
    <t>Module 83</t>
  </si>
  <si>
    <t>Module 84</t>
  </si>
  <si>
    <t>Module 85</t>
  </si>
  <si>
    <t>Module 86</t>
  </si>
  <si>
    <t>Module 87</t>
  </si>
  <si>
    <t>Module 88</t>
  </si>
  <si>
    <t>Module 89</t>
  </si>
  <si>
    <t>Module 90</t>
  </si>
  <si>
    <t>Module 91</t>
  </si>
  <si>
    <t>Module 92</t>
  </si>
  <si>
    <t>Module 93</t>
  </si>
  <si>
    <t>Module 94</t>
  </si>
  <si>
    <t>Module 95</t>
  </si>
  <si>
    <t>Module 96</t>
  </si>
  <si>
    <t>Module 97</t>
  </si>
  <si>
    <t>Module 98</t>
  </si>
  <si>
    <t>Module 99</t>
  </si>
  <si>
    <t>Module 100</t>
  </si>
  <si>
    <t>Module 101</t>
  </si>
  <si>
    <t>Module 102</t>
  </si>
  <si>
    <t>Module 103</t>
  </si>
  <si>
    <t>Module 104</t>
  </si>
  <si>
    <t>Module 105</t>
  </si>
  <si>
    <t>Module 106</t>
  </si>
  <si>
    <t>Module 107</t>
  </si>
  <si>
    <t>Module 108</t>
  </si>
  <si>
    <t>Module 109</t>
  </si>
  <si>
    <t>Module 110</t>
  </si>
  <si>
    <t>Module 111</t>
  </si>
  <si>
    <t>Module 112</t>
  </si>
  <si>
    <t>Module 113</t>
  </si>
  <si>
    <t>Module 114</t>
  </si>
  <si>
    <t>Module 115</t>
  </si>
  <si>
    <t>Module 116</t>
  </si>
  <si>
    <t>Module 117</t>
  </si>
  <si>
    <t>Module 118</t>
  </si>
  <si>
    <t>Module 119</t>
  </si>
  <si>
    <t>Module 120</t>
  </si>
  <si>
    <t>Module 121</t>
  </si>
  <si>
    <t>Module 122</t>
  </si>
  <si>
    <t>Module 123</t>
  </si>
  <si>
    <t>Module 124</t>
  </si>
  <si>
    <t>Module 125</t>
  </si>
  <si>
    <t>Module 126</t>
  </si>
  <si>
    <t>Module 127</t>
  </si>
  <si>
    <t>Module 128</t>
  </si>
  <si>
    <t>Module 129</t>
  </si>
  <si>
    <t>Module 130</t>
  </si>
  <si>
    <t>Module 131</t>
  </si>
  <si>
    <t>Module 132</t>
  </si>
  <si>
    <t>Module 133</t>
  </si>
  <si>
    <t>Module 134</t>
  </si>
  <si>
    <t>Module 135</t>
  </si>
  <si>
    <t>Module 136</t>
  </si>
  <si>
    <t>Module 137</t>
  </si>
  <si>
    <t>Module 138</t>
  </si>
  <si>
    <t>Module 139</t>
  </si>
  <si>
    <t>Module 140</t>
  </si>
  <si>
    <t>Module 141</t>
  </si>
  <si>
    <t>Module 142</t>
  </si>
  <si>
    <t>Module 143</t>
  </si>
  <si>
    <t>Module 144</t>
  </si>
  <si>
    <t>Module 145</t>
  </si>
  <si>
    <t>Module 146</t>
  </si>
  <si>
    <t>Module 147</t>
  </si>
  <si>
    <t>Module 148</t>
  </si>
  <si>
    <t>Module 149</t>
  </si>
  <si>
    <t>Job 1</t>
  </si>
  <si>
    <t>Job 2</t>
  </si>
  <si>
    <t>Job 3</t>
  </si>
  <si>
    <t>Job 4</t>
  </si>
  <si>
    <t>Job 5</t>
  </si>
  <si>
    <t>Job 6</t>
  </si>
  <si>
    <t>Job 7</t>
  </si>
  <si>
    <t>Job 8</t>
  </si>
  <si>
    <t>Job 9</t>
  </si>
  <si>
    <t>Job 10</t>
  </si>
  <si>
    <t>Job 11</t>
  </si>
  <si>
    <t>Job 12</t>
  </si>
  <si>
    <t>Job 13</t>
  </si>
  <si>
    <t>Job 14</t>
  </si>
  <si>
    <t>Job 15</t>
  </si>
  <si>
    <t>Job 16</t>
  </si>
  <si>
    <t>Job 17</t>
  </si>
  <si>
    <t>Job 18</t>
  </si>
  <si>
    <t>Job 19</t>
  </si>
  <si>
    <t>Job 20</t>
  </si>
  <si>
    <t>Job 21</t>
  </si>
  <si>
    <t>Job 22</t>
  </si>
  <si>
    <t>Job 23</t>
  </si>
  <si>
    <t>Job 24</t>
  </si>
  <si>
    <t>Job 25</t>
  </si>
  <si>
    <t>Job 26</t>
  </si>
  <si>
    <t>Job 27</t>
  </si>
  <si>
    <t>Job 28</t>
  </si>
  <si>
    <t>Job 29</t>
  </si>
  <si>
    <t>Job 30</t>
  </si>
  <si>
    <t>Job 31</t>
  </si>
  <si>
    <t>Job 32</t>
  </si>
  <si>
    <t>Job 33</t>
  </si>
  <si>
    <t>Job 34</t>
  </si>
  <si>
    <t>Job 35</t>
  </si>
  <si>
    <t>Job 36</t>
  </si>
  <si>
    <t>Job 37</t>
  </si>
  <si>
    <t>Job 38</t>
  </si>
  <si>
    <t>Job 39</t>
  </si>
  <si>
    <t>Job 40</t>
  </si>
  <si>
    <t>Job 41</t>
  </si>
  <si>
    <t>Job 42</t>
  </si>
  <si>
    <t>Job 43</t>
  </si>
  <si>
    <t>Job 44</t>
  </si>
  <si>
    <t>Job 45</t>
  </si>
  <si>
    <t>Job 46</t>
  </si>
  <si>
    <t>Job 47</t>
  </si>
  <si>
    <t>Job 48</t>
  </si>
  <si>
    <t>Job 49</t>
  </si>
  <si>
    <t>Job 50</t>
  </si>
  <si>
    <t>Job 51</t>
  </si>
  <si>
    <t>Job 52</t>
  </si>
  <si>
    <t>Job 53</t>
  </si>
  <si>
    <t>Job 54</t>
  </si>
  <si>
    <t>Job 55</t>
  </si>
  <si>
    <t>Job 56</t>
  </si>
  <si>
    <t>Job 57</t>
  </si>
  <si>
    <t>Job 58</t>
  </si>
  <si>
    <t>Job 59</t>
  </si>
  <si>
    <t>Job 60</t>
  </si>
  <si>
    <t>Job 61</t>
  </si>
  <si>
    <t>Job 62</t>
  </si>
  <si>
    <t>Job 63</t>
  </si>
  <si>
    <t>Job 64</t>
  </si>
  <si>
    <t>Job 65</t>
  </si>
  <si>
    <t>Job 66</t>
  </si>
  <si>
    <t>Job 67</t>
  </si>
  <si>
    <t>Job 68</t>
  </si>
  <si>
    <t>Job 69</t>
  </si>
  <si>
    <t>Job 70</t>
  </si>
  <si>
    <t>Job 71</t>
  </si>
  <si>
    <t>BAT</t>
  </si>
  <si>
    <t>KSG</t>
  </si>
  <si>
    <t>KSG286</t>
  </si>
  <si>
    <t>KSG839</t>
  </si>
  <si>
    <t>BAT587</t>
  </si>
  <si>
    <t>CNN447</t>
  </si>
  <si>
    <t xml:space="preserve">03.ZARA </t>
  </si>
  <si>
    <t>03.ZARA</t>
  </si>
  <si>
    <t>17.PVT</t>
  </si>
  <si>
    <t>ERU</t>
  </si>
  <si>
    <t>PASS</t>
  </si>
  <si>
    <t>COSM</t>
  </si>
  <si>
    <t>CHN</t>
  </si>
  <si>
    <t>https://uc3m-my.sharepoint.com/personal/100391000_alumnos_uc3m_es/Documents/ERA4TB_PBI/Follow-up-fake.docx?web=1</t>
  </si>
  <si>
    <t>https://uc3m-my.sharepoint.com/personal/100391000_alumnos_uc3m_es/Documents/ERA4TB_PBI/Follow-up-fake.docx?web=2</t>
  </si>
  <si>
    <t>https://uc3m-my.sharepoint.com/personal/100391000_alumnos_uc3m_es/Documents/ERA4TB_PBI/Follow-up-fake.docx?web=4</t>
  </si>
  <si>
    <t>https://uc3m-my.sharepoint.com/personal/100391000_alumnos_uc3m_es/Documents/ERA4TB_PBI/Follow-up-fake.docx?web=5</t>
  </si>
  <si>
    <t>https://uc3m-my.sharepoint.com/personal/100391000_alumnos_uc3m_es/Documents/ERA4TB_PBI/Follow-up-fake.docx?web=6</t>
  </si>
  <si>
    <t>https://uc3m-my.sharepoint.com/personal/100391000_alumnos_uc3m_es/Documents/ERA4TB_PBI/Follow-up-fake.docx?web=7</t>
  </si>
  <si>
    <t>https://uc3m-my.sharepoint.com/personal/100391000_alumnos_uc3m_es/Documents/ERA4TB_PBI/Follow-up-fake.docx?web=8</t>
  </si>
  <si>
    <t>https://uc3m-my.sharepoint.com/personal/100391000_alumnos_uc3m_es/Documents/ERA4TB_PBI/Follow-up-fake.docx?web=9</t>
  </si>
  <si>
    <t>https://uc3m-my.sharepoint.com/personal/100391000_alumnos_uc3m_es/Documents/ERA4TB_PBI/Follow-up-fake.docx?web=10</t>
  </si>
  <si>
    <t>https://uc3m-my.sharepoint.com/personal/100391000_alumnos_uc3m_es/Documents/ERA4TB_PBI/Follow-up-fake.docx?web=11</t>
  </si>
  <si>
    <t>https://uc3m-my.sharepoint.com/personal/100391000_alumnos_uc3m_es/Documents/ERA4TB_PBI/Follow-up-fake.docx?web=12</t>
  </si>
  <si>
    <t>https://uc3m-my.sharepoint.com/personal/100391000_alumnos_uc3m_es/Documents/ERA4TB_PBI/Follow-up-fake.docx?web=13</t>
  </si>
  <si>
    <t>https://uc3m-my.sharepoint.com/personal/100391000_alumnos_uc3m_es/Documents/ERA4TB_PBI/Follow-up-fake.docx?web=16</t>
  </si>
  <si>
    <t>https://uc3m-my.sharepoint.com/personal/100391000_alumnos_uc3m_es/Documents/ERA4TB_PBI/Follow-up-fake.docx?web=17</t>
  </si>
  <si>
    <t>https://uc3m-my.sharepoint.com/personal/100391000_alumnos_uc3m_es/Documents/ERA4TB_PBI/Follow-up-fake.docx?web=19</t>
  </si>
  <si>
    <t>https://uc3m-my.sharepoint.com/personal/100391000_alumnos_uc3m_es/Documents/ERA4TB_PBI/Follow-up-fake.docx?web=20</t>
  </si>
  <si>
    <t>https://uc3m-my.sharepoint.com/personal/100391000_alumnos_uc3m_es/Documents/ERA4TB_PBI/Follow-up-fake.docx?web=21</t>
  </si>
  <si>
    <t>https://uc3m-my.sharepoint.com/personal/100391000_alumnos_uc3m_es/Documents/ERA4TB_PBI/Follow-up-fake.docx?web=22</t>
  </si>
  <si>
    <t>https://uc3m-my.sharepoint.com/personal/100391000_alumnos_uc3m_es/Documents/ERA4TB_PBI/Follow-up-fake.docx?web=23</t>
  </si>
  <si>
    <t>https://uc3m-my.sharepoint.com/personal/100391000_alumnos_uc3m_es/Documents/ERA4TB_PBI/Follow-up-fake.docx?web=24</t>
  </si>
  <si>
    <t>https://uc3m-my.sharepoint.com/personal/100391000_alumnos_uc3m_es/Documents/ERA4TB_PBI/Follow-up-fake.docx?web=26</t>
  </si>
  <si>
    <t>https://uc3m-my.sharepoint.com/personal/100391000_alumnos_uc3m_es/Documents/ERA4TB_PBI/Follow-up-fake.docx?web=27</t>
  </si>
  <si>
    <t>https://uc3m-my.sharepoint.com/personal/100391000_alumnos_uc3m_es/Documents/ERA4TB_PBI/Follow-up-fake.docx?web=28</t>
  </si>
  <si>
    <t>https://uc3m-my.sharepoint.com/personal/100391000_alumnos_uc3m_es/Documents/ERA4TB_PBI/Follow-up-fake.docx?web=29</t>
  </si>
  <si>
    <t>https://uc3m-my.sharepoint.com/personal/100391000_alumnos_uc3m_es/Documents/ERA4TB_PBI/Follow-up-fake.docx?web=30</t>
  </si>
  <si>
    <t>https://uc3m-my.sharepoint.com/personal/100391000_alumnos_uc3m_es/Documents/ERA4TB_PBI/Follow-up-fake.docx?web=31</t>
  </si>
  <si>
    <t>https://uc3m-my.sharepoint.com/personal/100391000_alumnos_uc3m_es/Documents/ERA4TB_PBI/Follow-up-fake.docx?web=32</t>
  </si>
  <si>
    <t>https://uc3m-my.sharepoint.com/personal/100391000_alumnos_uc3m_es/Documents/ERA4TB_PBI/Follow-up-fake.docx?web=33</t>
  </si>
  <si>
    <t>https://uc3m-my.sharepoint.com/personal/100391000_alumnos_uc3m_es/Documents/ERA4TB_PBI/Follow-up-fake.docx?web=34</t>
  </si>
  <si>
    <t>https://uc3m-my.sharepoint.com/personal/100391000_alumnos_uc3m_es/Documents/ERA4TB_PBI/Follow-up-fake.docx?web=35</t>
  </si>
  <si>
    <t>https://uc3m-my.sharepoint.com/personal/100391000_alumnos_uc3m_es/Documents/ERA4TB_PBI/Follow-up-fake.docx?web=36</t>
  </si>
  <si>
    <t>https://uc3m-my.sharepoint.com/personal/100391000_alumnos_uc3m_es/Documents/ERA4TB_PBI/Follow-up-fake.docx?web=37</t>
  </si>
  <si>
    <t>https://uc3m-my.sharepoint.com/personal/100391000_alumnos_uc3m_es/Documents/ERA4TB_PBI/Follow-up-fake.docx?web=38</t>
  </si>
  <si>
    <t>https://uc3m-my.sharepoint.com/personal/100391000_alumnos_uc3m_es/Documents/ERA4TB_PBI/Follow-up-fake.docx?web=39</t>
  </si>
  <si>
    <t>https://uc3m-my.sharepoint.com/personal/100391000_alumnos_uc3m_es/Documents/ERA4TB_PBI/Follow-up-fake.docx?web=40</t>
  </si>
  <si>
    <t>https://uc3m-my.sharepoint.com/personal/100391000_alumnos_uc3m_es/Documents/ERA4TB_PBI/Follow-up-fake.docx?web=41</t>
  </si>
  <si>
    <t>https://uc3m-my.sharepoint.com/personal/100391000_alumnos_uc3m_es/Documents/ERA4TB_PBI/Follow-up-fake.docx?web=42</t>
  </si>
  <si>
    <t>https://uc3m-my.sharepoint.com/personal/100391000_alumnos_uc3m_es/Documents/ERA4TB_PBI/Follow-up-fake.docx?web=43</t>
  </si>
  <si>
    <t>https://uc3m-my.sharepoint.com/personal/100391000_alumnos_uc3m_es/Documents/ERA4TB_PBI/Follow-up-fake.docx?web=44</t>
  </si>
  <si>
    <t>https://uc3m-my.sharepoint.com/personal/100391000_alumnos_uc3m_es/Documents/ERA4TB_PBI/Follow-up-fake.docx?web=45</t>
  </si>
  <si>
    <t>https://uc3m-my.sharepoint.com/personal/100391000_alumnos_uc3m_es/Documents/ERA4TB_PBI/Follow-up-fake.docx?web=46</t>
  </si>
  <si>
    <t>https://uc3m-my.sharepoint.com/personal/100391000_alumnos_uc3m_es/Documents/ERA4TB_PBI/Follow-up-fake.docx?web=52</t>
  </si>
  <si>
    <t>https://uc3m-my.sharepoint.com/personal/100391000_alumnos_uc3m_es/Documents/ERA4TB_PBI/Follow-up-fake.docx?web=57</t>
  </si>
  <si>
    <t>https://uc3m-my.sharepoint.com/personal/100391000_alumnos_uc3m_es/Documents/ERA4TB_PBI/Follow-up-fake.docx?web=58</t>
  </si>
  <si>
    <t>https://uc3m-my.sharepoint.com/personal/100391000_alumnos_uc3m_es/Documents/ERA4TB_PBI/Follow-up-fake.docx?web=59</t>
  </si>
  <si>
    <t>https://uc3m-my.sharepoint.com/personal/100391000_alumnos_uc3m_es/Documents/ERA4TB_PBI/Follow-up-fake.docx?web=60</t>
  </si>
  <si>
    <t>https://uc3m-my.sharepoint.com/personal/100391000_alumnos_uc3m_es/Documents/ERA4TB_PBI/Follow-up-fake.docx?web=61</t>
  </si>
  <si>
    <t>https://uc3m-my.sharepoint.com/personal/100391000_alumnos_uc3m_es/Documents/ERA4TB_PBI/Follow-up-fake.docx?web=68</t>
  </si>
  <si>
    <t>https://uc3m-my.sharepoint.com/personal/100391000_alumnos_uc3m_es/Documents/ERA4TB_PBI/Follow-up-fake.docx?web=74</t>
  </si>
  <si>
    <t>https://uc3m-my.sharepoint.com/personal/100391000_alumnos_uc3m_es/Documents/ERA4TB_PBI/Follow-up-fake.docx?web=75</t>
  </si>
  <si>
    <t>https://uc3m-my.sharepoint.com/personal/100391000_alumnos_uc3m_es/Documents/ERA4TB_PBI/Follow-up-fake.docx?web=76</t>
  </si>
  <si>
    <t>https://uc3m-my.sharepoint.com/personal/100391000_alumnos_uc3m_es/Documents/ERA4TB_PBI/Follow-up-fake.docx?web=77</t>
  </si>
  <si>
    <t>https://uc3m-my.sharepoint.com/personal/100391000_alumnos_uc3m_es/Documents/ERA4TB_PBI/Follow-up-fake.docx?web=86</t>
  </si>
  <si>
    <t>https://uc3m-my.sharepoint.com/personal/100391000_alumnos_uc3m_es/Documents/ERA4TB_PBI/Follow-up-fake.docx?web=87</t>
  </si>
  <si>
    <t>https://uc3m-my.sharepoint.com/personal/100391000_alumnos_uc3m_es/Documents/ERA4TB_PBI/Follow-up-fake.docx?web=96</t>
  </si>
  <si>
    <t>https://uc3m-my.sharepoint.com/personal/100391000_alumnos_uc3m_es/Documents/ERA4TB_PBI/Follow-up-fake.docx?web=97</t>
  </si>
  <si>
    <t>https://uc3m-my.sharepoint.com/personal/100391000_alumnos_uc3m_es/Documents/ERA4TB_PBI/Follow-up-fake.docx?web=98</t>
  </si>
  <si>
    <t>https://uc3m-my.sharepoint.com/personal/100391000_alumnos_uc3m_es/Documents/ERA4TB_PBI/Follow-up-fake.docx?web=99</t>
  </si>
  <si>
    <t>https://uc3m-my.sharepoint.com/personal/100391000_alumnos_uc3m_es/Documents/ERA4TB_PBI/Follow-up-fake.docx?web=0</t>
  </si>
  <si>
    <t>RMS</t>
  </si>
  <si>
    <t>23.PPW</t>
  </si>
  <si>
    <t>MLB</t>
  </si>
  <si>
    <t>16.PCP</t>
  </si>
  <si>
    <t>02.PCW</t>
  </si>
  <si>
    <t>04.NBC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</si>
</sst>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\ _€_-;\-* #,##0.00\ _€_-;_-* &quot;-&quot;??\ _€_-;_-@_-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  <font>
      <strike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</font>
    <font>
      <strike/>
      <sz val="9"/>
      <name val="Calibri"/>
      <family val="2"/>
      <scheme val="minor"/>
    </font>
    <font>
      <sz val="9"/>
      <color rgb="FF002060"/>
      <name val="Calibri"/>
      <family val="2"/>
      <scheme val="minor"/>
    </font>
    <font>
      <strike/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3D1"/>
        <bgColor indexed="64"/>
      </patternFill>
    </fill>
    <fill>
      <patternFill patternType="solid">
        <fgColor rgb="FF62983E"/>
        <bgColor indexed="64"/>
      </patternFill>
    </fill>
    <fill>
      <patternFill patternType="solid">
        <fgColor rgb="FFD46112"/>
        <bgColor indexed="64"/>
      </patternFill>
    </fill>
    <fill>
      <patternFill patternType="solid">
        <fgColor rgb="FFD09A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7" tint="0.39997558519241921"/>
        <bgColor theme="0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EBFA3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D46112"/>
        <bgColor theme="0"/>
      </patternFill>
    </fill>
    <fill>
      <patternFill patternType="solid">
        <fgColor theme="4" tint="-0.249977111117893"/>
        <bgColor theme="0"/>
      </patternFill>
    </fill>
    <fill>
      <patternFill patternType="solid">
        <fgColor theme="4" tint="-0.499984740745262"/>
        <bgColor theme="0"/>
      </patternFill>
    </fill>
    <fill>
      <patternFill patternType="solid">
        <fgColor theme="0" tint="-0.499984740745262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9" tint="-0.249977111117893"/>
        <bgColor theme="0"/>
      </patternFill>
    </fill>
    <fill>
      <patternFill patternType="solid">
        <fgColor theme="7" tint="-0.499984740745262"/>
        <bgColor theme="0"/>
      </patternFill>
    </fill>
    <fill>
      <patternFill patternType="solid">
        <fgColor theme="9" tint="-0.499984740745262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165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4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11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7" fillId="8" borderId="0" xfId="0" applyFont="1" applyFill="1" applyAlignment="1">
      <alignment horizontal="center" wrapText="1"/>
    </xf>
    <xf numFmtId="0" fontId="0" fillId="0" borderId="4" xfId="0" applyBorder="1" applyAlignment="1">
      <alignment horizontal="center"/>
    </xf>
    <xf numFmtId="0" fontId="4" fillId="8" borderId="0" xfId="0" applyFont="1" applyFill="1"/>
    <xf numFmtId="0" fontId="4" fillId="9" borderId="0" xfId="0" applyFont="1" applyFill="1"/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2" fillId="3" borderId="0" xfId="0" applyFont="1" applyFill="1"/>
    <xf numFmtId="0" fontId="1" fillId="3" borderId="0" xfId="0" applyFont="1" applyFill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wrapText="1"/>
    </xf>
    <xf numFmtId="1" fontId="7" fillId="3" borderId="0" xfId="0" applyNumberFormat="1" applyFont="1" applyFill="1" applyAlignment="1">
      <alignment horizontal="center"/>
    </xf>
    <xf numFmtId="0" fontId="8" fillId="12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9" borderId="5" xfId="0" applyFont="1" applyFill="1" applyBorder="1" applyAlignment="1">
      <alignment horizontal="center" wrapText="1"/>
    </xf>
    <xf numFmtId="0" fontId="7" fillId="10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7" fillId="12" borderId="5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0" fillId="10" borderId="0" xfId="0" applyFont="1" applyFill="1" applyAlignment="1">
      <alignment horizontal="center"/>
    </xf>
    <xf numFmtId="0" fontId="10" fillId="10" borderId="5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9" borderId="4" xfId="0" applyFont="1" applyFill="1" applyBorder="1" applyAlignment="1">
      <alignment horizontal="center" wrapText="1"/>
    </xf>
    <xf numFmtId="0" fontId="7" fillId="9" borderId="4" xfId="0" applyFont="1" applyFill="1" applyBorder="1" applyAlignment="1">
      <alignment wrapText="1"/>
    </xf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7" fillId="9" borderId="0" xfId="0" applyFont="1" applyFill="1"/>
    <xf numFmtId="0" fontId="7" fillId="7" borderId="4" xfId="0" applyFont="1" applyFill="1" applyBorder="1"/>
    <xf numFmtId="0" fontId="7" fillId="7" borderId="0" xfId="0" applyFont="1" applyFill="1"/>
    <xf numFmtId="0" fontId="7" fillId="10" borderId="0" xfId="0" applyFont="1" applyFill="1"/>
    <xf numFmtId="0" fontId="7" fillId="10" borderId="5" xfId="0" applyFont="1" applyFill="1" applyBorder="1"/>
    <xf numFmtId="0" fontId="7" fillId="10" borderId="4" xfId="0" applyFont="1" applyFill="1" applyBorder="1"/>
    <xf numFmtId="0" fontId="7" fillId="6" borderId="4" xfId="0" applyFont="1" applyFill="1" applyBorder="1"/>
    <xf numFmtId="0" fontId="7" fillId="6" borderId="0" xfId="0" applyFont="1" applyFill="1"/>
    <xf numFmtId="0" fontId="7" fillId="8" borderId="0" xfId="0" applyFont="1" applyFill="1"/>
    <xf numFmtId="0" fontId="7" fillId="8" borderId="5" xfId="0" applyFont="1" applyFill="1" applyBorder="1"/>
    <xf numFmtId="0" fontId="7" fillId="8" borderId="4" xfId="0" applyFont="1" applyFill="1" applyBorder="1"/>
    <xf numFmtId="0" fontId="1" fillId="0" borderId="0" xfId="0" applyFont="1" applyAlignment="1">
      <alignment vertical="center"/>
    </xf>
    <xf numFmtId="0" fontId="4" fillId="0" borderId="0" xfId="0" applyFont="1" applyAlignment="1">
      <alignment horizontal="right" vertical="top"/>
    </xf>
    <xf numFmtId="0" fontId="8" fillId="13" borderId="0" xfId="0" applyFont="1" applyFill="1" applyAlignment="1">
      <alignment horizontal="left" vertical="center"/>
    </xf>
    <xf numFmtId="0" fontId="7" fillId="13" borderId="5" xfId="0" applyFont="1" applyFill="1" applyBorder="1"/>
    <xf numFmtId="0" fontId="7" fillId="13" borderId="4" xfId="0" applyFont="1" applyFill="1" applyBorder="1"/>
    <xf numFmtId="0" fontId="7" fillId="13" borderId="0" xfId="0" applyFont="1" applyFill="1"/>
    <xf numFmtId="0" fontId="8" fillId="14" borderId="0" xfId="0" applyFont="1" applyFill="1" applyAlignment="1">
      <alignment horizontal="left" vertical="center"/>
    </xf>
    <xf numFmtId="0" fontId="7" fillId="14" borderId="5" xfId="0" applyFont="1" applyFill="1" applyBorder="1"/>
    <xf numFmtId="0" fontId="7" fillId="14" borderId="4" xfId="0" applyFont="1" applyFill="1" applyBorder="1"/>
    <xf numFmtId="0" fontId="7" fillId="14" borderId="0" xfId="0" applyFont="1" applyFill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/>
    </xf>
    <xf numFmtId="0" fontId="7" fillId="12" borderId="0" xfId="0" applyFont="1" applyFill="1"/>
    <xf numFmtId="0" fontId="7" fillId="12" borderId="5" xfId="0" applyFont="1" applyFill="1" applyBorder="1"/>
    <xf numFmtId="0" fontId="7" fillId="12" borderId="4" xfId="0" applyFont="1" applyFill="1" applyBorder="1"/>
    <xf numFmtId="0" fontId="0" fillId="0" borderId="0" xfId="0" applyAlignment="1">
      <alignment horizontal="left"/>
    </xf>
    <xf numFmtId="0" fontId="1" fillId="15" borderId="0" xfId="0" applyFont="1" applyFill="1" applyAlignment="1">
      <alignment horizontal="center"/>
    </xf>
    <xf numFmtId="0" fontId="1" fillId="15" borderId="7" xfId="0" applyFont="1" applyFill="1" applyBorder="1" applyAlignment="1">
      <alignment horizontal="left"/>
    </xf>
    <xf numFmtId="0" fontId="0" fillId="16" borderId="0" xfId="0" applyFill="1"/>
    <xf numFmtId="0" fontId="0" fillId="16" borderId="7" xfId="0" applyFill="1" applyBorder="1" applyAlignment="1">
      <alignment horizontal="left"/>
    </xf>
    <xf numFmtId="0" fontId="1" fillId="16" borderId="0" xfId="0" applyFont="1" applyFill="1" applyAlignment="1">
      <alignment horizontal="center"/>
    </xf>
    <xf numFmtId="0" fontId="1" fillId="15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" fillId="15" borderId="7" xfId="0" applyFont="1" applyFill="1" applyBorder="1"/>
    <xf numFmtId="0" fontId="1" fillId="15" borderId="7" xfId="0" applyFont="1" applyFill="1" applyBorder="1" applyAlignment="1">
      <alignment wrapText="1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wrapText="1"/>
    </xf>
    <xf numFmtId="0" fontId="7" fillId="0" borderId="5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14" fillId="9" borderId="0" xfId="0" applyFont="1" applyFill="1" applyAlignment="1">
      <alignment horizontal="center"/>
    </xf>
    <xf numFmtId="0" fontId="15" fillId="15" borderId="0" xfId="0" applyFont="1" applyFill="1" applyAlignment="1">
      <alignment horizontal="center"/>
    </xf>
    <xf numFmtId="0" fontId="15" fillId="15" borderId="5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4" fontId="17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/>
    </xf>
    <xf numFmtId="0" fontId="1" fillId="2" borderId="2" xfId="0" applyFont="1" applyFill="1" applyBorder="1"/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0" fontId="4" fillId="9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0" fillId="0" borderId="7" xfId="0" applyBorder="1"/>
    <xf numFmtId="0" fontId="14" fillId="9" borderId="0" xfId="0" applyFont="1" applyFill="1"/>
    <xf numFmtId="0" fontId="14" fillId="0" borderId="0" xfId="0" applyFont="1"/>
    <xf numFmtId="0" fontId="21" fillId="17" borderId="0" xfId="0" applyFont="1" applyFill="1" applyAlignment="1">
      <alignment horizontal="center"/>
    </xf>
    <xf numFmtId="0" fontId="15" fillId="17" borderId="4" xfId="0" applyFont="1" applyFill="1" applyBorder="1" applyAlignment="1">
      <alignment horizontal="center"/>
    </xf>
    <xf numFmtId="0" fontId="15" fillId="17" borderId="0" xfId="0" applyFont="1" applyFill="1" applyAlignment="1">
      <alignment horizontal="center"/>
    </xf>
    <xf numFmtId="0" fontId="15" fillId="17" borderId="5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4" fillId="0" borderId="4" xfId="0" applyFont="1" applyBorder="1"/>
    <xf numFmtId="0" fontId="1" fillId="18" borderId="0" xfId="0" applyFont="1" applyFill="1" applyAlignment="1">
      <alignment horizontal="center"/>
    </xf>
    <xf numFmtId="0" fontId="9" fillId="18" borderId="4" xfId="0" applyFont="1" applyFill="1" applyBorder="1" applyAlignment="1">
      <alignment horizontal="center"/>
    </xf>
    <xf numFmtId="0" fontId="9" fillId="18" borderId="0" xfId="0" applyFont="1" applyFill="1" applyAlignment="1">
      <alignment horizontal="center"/>
    </xf>
    <xf numFmtId="0" fontId="9" fillId="18" borderId="5" xfId="0" applyFont="1" applyFill="1" applyBorder="1" applyAlignment="1">
      <alignment horizontal="center"/>
    </xf>
    <xf numFmtId="1" fontId="0" fillId="18" borderId="0" xfId="0" applyNumberFormat="1" applyFill="1" applyAlignment="1">
      <alignment horizontal="center"/>
    </xf>
    <xf numFmtId="14" fontId="0" fillId="18" borderId="0" xfId="0" applyNumberFormat="1" applyFill="1" applyAlignment="1">
      <alignment horizontal="left"/>
    </xf>
    <xf numFmtId="14" fontId="17" fillId="18" borderId="0" xfId="0" applyNumberFormat="1" applyFont="1" applyFill="1" applyAlignment="1">
      <alignment horizontal="left"/>
    </xf>
    <xf numFmtId="0" fontId="0" fillId="18" borderId="4" xfId="0" applyFill="1" applyBorder="1" applyAlignment="1">
      <alignment horizontal="center"/>
    </xf>
    <xf numFmtId="1" fontId="7" fillId="18" borderId="0" xfId="0" applyNumberFormat="1" applyFont="1" applyFill="1" applyAlignment="1">
      <alignment horizontal="center"/>
    </xf>
    <xf numFmtId="0" fontId="0" fillId="0" borderId="13" xfId="0" applyBorder="1" applyAlignment="1">
      <alignment horizontal="center"/>
    </xf>
    <xf numFmtId="0" fontId="15" fillId="0" borderId="0" xfId="0" applyFont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4" fontId="3" fillId="0" borderId="0" xfId="0" applyNumberFormat="1" applyFont="1" applyAlignment="1">
      <alignment horizontal="left"/>
    </xf>
    <xf numFmtId="0" fontId="0" fillId="20" borderId="0" xfId="0" applyFill="1"/>
    <xf numFmtId="0" fontId="0" fillId="20" borderId="5" xfId="0" applyFill="1" applyBorder="1"/>
    <xf numFmtId="0" fontId="0" fillId="21" borderId="0" xfId="0" applyFill="1"/>
    <xf numFmtId="0" fontId="0" fillId="21" borderId="5" xfId="0" applyFill="1" applyBorder="1"/>
    <xf numFmtId="0" fontId="24" fillId="19" borderId="0" xfId="0" applyFont="1" applyFill="1"/>
    <xf numFmtId="0" fontId="0" fillId="19" borderId="0" xfId="0" applyFill="1"/>
    <xf numFmtId="0" fontId="0" fillId="19" borderId="5" xfId="0" applyFill="1" applyBorder="1"/>
    <xf numFmtId="0" fontId="0" fillId="19" borderId="4" xfId="0" applyFill="1" applyBorder="1"/>
    <xf numFmtId="0" fontId="7" fillId="13" borderId="0" xfId="0" applyFont="1" applyFill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 vertical="top"/>
    </xf>
    <xf numFmtId="0" fontId="1" fillId="18" borderId="0" xfId="0" applyFont="1" applyFill="1"/>
    <xf numFmtId="9" fontId="0" fillId="0" borderId="0" xfId="4" applyFont="1" applyFill="1" applyBorder="1" applyAlignment="1"/>
    <xf numFmtId="9" fontId="4" fillId="0" borderId="0" xfId="4" applyFont="1" applyFill="1" applyBorder="1" applyAlignment="1"/>
    <xf numFmtId="0" fontId="7" fillId="9" borderId="5" xfId="0" applyFont="1" applyFill="1" applyBorder="1"/>
    <xf numFmtId="0" fontId="7" fillId="9" borderId="4" xfId="0" applyFont="1" applyFill="1" applyBorder="1"/>
    <xf numFmtId="9" fontId="19" fillId="0" borderId="0" xfId="3" applyNumberFormat="1" applyFill="1" applyBorder="1" applyAlignment="1"/>
    <xf numFmtId="0" fontId="14" fillId="22" borderId="0" xfId="0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21" fillId="15" borderId="0" xfId="0" applyFont="1" applyFill="1" applyAlignment="1">
      <alignment horizontal="center"/>
    </xf>
    <xf numFmtId="14" fontId="4" fillId="0" borderId="0" xfId="0" applyNumberFormat="1" applyFont="1" applyAlignment="1">
      <alignment horizontal="left"/>
    </xf>
    <xf numFmtId="49" fontId="21" fillId="15" borderId="0" xfId="0" applyNumberFormat="1" applyFont="1" applyFill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0" fillId="9" borderId="0" xfId="0" applyFont="1" applyFill="1" applyAlignment="1">
      <alignment horizontal="center"/>
    </xf>
    <xf numFmtId="0" fontId="10" fillId="22" borderId="0" xfId="0" applyFont="1" applyFill="1" applyAlignment="1">
      <alignment horizontal="center"/>
    </xf>
    <xf numFmtId="0" fontId="21" fillId="17" borderId="4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21" fillId="15" borderId="5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14" fontId="27" fillId="0" borderId="0" xfId="0" applyNumberFormat="1" applyFont="1" applyAlignment="1">
      <alignment horizontal="left"/>
    </xf>
    <xf numFmtId="14" fontId="1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4" fillId="23" borderId="0" xfId="0" applyFont="1" applyFill="1"/>
    <xf numFmtId="0" fontId="10" fillId="24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1" fillId="0" borderId="5" xfId="0" applyFont="1" applyBorder="1" applyAlignment="1">
      <alignment horizontal="center"/>
    </xf>
    <xf numFmtId="0" fontId="1" fillId="25" borderId="0" xfId="0" applyFont="1" applyFill="1" applyAlignment="1">
      <alignment horizontal="center"/>
    </xf>
    <xf numFmtId="49" fontId="1" fillId="25" borderId="0" xfId="0" applyNumberFormat="1" applyFont="1" applyFill="1"/>
    <xf numFmtId="0" fontId="1" fillId="25" borderId="0" xfId="0" applyFont="1" applyFill="1" applyAlignment="1">
      <alignment wrapText="1"/>
    </xf>
    <xf numFmtId="0" fontId="1" fillId="25" borderId="0" xfId="0" applyFont="1" applyFill="1"/>
    <xf numFmtId="0" fontId="1" fillId="25" borderId="0" xfId="0" applyFont="1" applyFill="1" applyAlignment="1">
      <alignment horizontal="left"/>
    </xf>
    <xf numFmtId="0" fontId="0" fillId="25" borderId="0" xfId="0" applyFill="1"/>
    <xf numFmtId="0" fontId="0" fillId="25" borderId="0" xfId="0" applyFill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8" borderId="2" xfId="0" applyFont="1" applyFill="1" applyBorder="1" applyAlignment="1">
      <alignment horizontal="center"/>
    </xf>
    <xf numFmtId="0" fontId="1" fillId="28" borderId="3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1" fillId="29" borderId="2" xfId="0" applyFont="1" applyFill="1" applyBorder="1" applyAlignment="1">
      <alignment horizontal="center"/>
    </xf>
    <xf numFmtId="0" fontId="1" fillId="29" borderId="3" xfId="0" applyFont="1" applyFill="1" applyBorder="1" applyAlignment="1">
      <alignment horizontal="center"/>
    </xf>
    <xf numFmtId="49" fontId="1" fillId="18" borderId="0" xfId="0" applyNumberFormat="1" applyFont="1" applyFill="1" applyAlignment="1">
      <alignment horizontal="right"/>
    </xf>
    <xf numFmtId="0" fontId="1" fillId="18" borderId="0" xfId="0" applyFont="1" applyFill="1" applyAlignment="1">
      <alignment horizontal="left"/>
    </xf>
    <xf numFmtId="49" fontId="0" fillId="0" borderId="0" xfId="0" applyNumberForma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right"/>
    </xf>
    <xf numFmtId="0" fontId="3" fillId="24" borderId="0" xfId="0" applyFont="1" applyFill="1" applyAlignment="1">
      <alignment horizontal="left" vertical="center"/>
    </xf>
    <xf numFmtId="0" fontId="2" fillId="18" borderId="0" xfId="0" applyFont="1" applyFill="1"/>
    <xf numFmtId="0" fontId="2" fillId="18" borderId="0" xfId="0" applyFont="1" applyFill="1" applyAlignment="1">
      <alignment horizontal="left"/>
    </xf>
    <xf numFmtId="49" fontId="0" fillId="0" borderId="0" xfId="0" applyNumberFormat="1" applyAlignment="1">
      <alignment horizontal="right" vertical="top"/>
    </xf>
    <xf numFmtId="0" fontId="2" fillId="0" borderId="0" xfId="0" applyFont="1"/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right" vertical="top"/>
    </xf>
    <xf numFmtId="49" fontId="1" fillId="0" borderId="0" xfId="0" applyNumberFormat="1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7" xfId="0" applyNumberFormat="1" applyBorder="1" applyAlignment="1">
      <alignment horizontal="right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right" vertical="center"/>
    </xf>
    <xf numFmtId="49" fontId="0" fillId="25" borderId="0" xfId="0" applyNumberFormat="1" applyFill="1" applyAlignment="1">
      <alignment horizontal="right"/>
    </xf>
    <xf numFmtId="0" fontId="0" fillId="25" borderId="0" xfId="0" applyFill="1" applyAlignment="1">
      <alignment wrapText="1"/>
    </xf>
    <xf numFmtId="0" fontId="0" fillId="25" borderId="0" xfId="0" applyFill="1" applyAlignment="1">
      <alignment horizontal="left"/>
    </xf>
    <xf numFmtId="14" fontId="0" fillId="25" borderId="0" xfId="0" applyNumberForma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49" fontId="0" fillId="25" borderId="0" xfId="0" applyNumberFormat="1" applyFill="1" applyAlignment="1">
      <alignment horizontal="center" vertical="center"/>
    </xf>
    <xf numFmtId="0" fontId="0" fillId="25" borderId="0" xfId="0" applyFill="1" applyAlignment="1">
      <alignment horizontal="center" vertical="center" wrapText="1"/>
    </xf>
    <xf numFmtId="0" fontId="1" fillId="27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18" fillId="35" borderId="12" xfId="0" applyFont="1" applyFill="1" applyBorder="1" applyAlignment="1">
      <alignment horizontal="center" vertical="center" wrapText="1"/>
    </xf>
    <xf numFmtId="0" fontId="26" fillId="36" borderId="12" xfId="0" applyFont="1" applyFill="1" applyBorder="1" applyAlignment="1">
      <alignment horizontal="center" vertical="center" wrapText="1"/>
    </xf>
    <xf numFmtId="0" fontId="19" fillId="37" borderId="12" xfId="3" applyFill="1" applyBorder="1" applyAlignment="1">
      <alignment horizontal="center" vertical="center" wrapText="1"/>
    </xf>
    <xf numFmtId="0" fontId="20" fillId="36" borderId="12" xfId="0" applyFont="1" applyFill="1" applyBorder="1" applyAlignment="1">
      <alignment horizontal="center" vertical="center"/>
    </xf>
    <xf numFmtId="0" fontId="26" fillId="38" borderId="12" xfId="0" applyFont="1" applyFill="1" applyBorder="1" applyAlignment="1">
      <alignment horizontal="center" vertical="center"/>
    </xf>
    <xf numFmtId="0" fontId="26" fillId="39" borderId="12" xfId="0" applyFont="1" applyFill="1" applyBorder="1" applyAlignment="1">
      <alignment horizontal="center" vertical="center"/>
    </xf>
    <xf numFmtId="0" fontId="20" fillId="40" borderId="12" xfId="0" applyFont="1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 wrapText="1"/>
    </xf>
    <xf numFmtId="0" fontId="20" fillId="41" borderId="12" xfId="0" applyFont="1" applyFill="1" applyBorder="1" applyAlignment="1">
      <alignment horizontal="center" vertical="center"/>
    </xf>
    <xf numFmtId="0" fontId="19" fillId="25" borderId="12" xfId="3" applyFill="1" applyBorder="1" applyAlignment="1">
      <alignment horizontal="center" vertical="center"/>
    </xf>
    <xf numFmtId="0" fontId="26" fillId="42" borderId="12" xfId="0" applyFont="1" applyFill="1" applyBorder="1" applyAlignment="1">
      <alignment horizontal="center" vertical="center"/>
    </xf>
    <xf numFmtId="0" fontId="26" fillId="43" borderId="12" xfId="0" applyFont="1" applyFill="1" applyBorder="1" applyAlignment="1">
      <alignment horizontal="center" vertical="center"/>
    </xf>
    <xf numFmtId="0" fontId="26" fillId="44" borderId="12" xfId="0" applyFont="1" applyFill="1" applyBorder="1" applyAlignment="1">
      <alignment horizontal="center" vertical="center"/>
    </xf>
    <xf numFmtId="0" fontId="28" fillId="45" borderId="12" xfId="0" applyFont="1" applyFill="1" applyBorder="1" applyAlignment="1">
      <alignment horizontal="center" vertical="center"/>
    </xf>
    <xf numFmtId="0" fontId="25" fillId="25" borderId="0" xfId="0" applyFont="1" applyFill="1" applyAlignment="1">
      <alignment horizontal="center"/>
    </xf>
    <xf numFmtId="164" fontId="0" fillId="25" borderId="0" xfId="0" applyNumberFormat="1" applyFill="1"/>
    <xf numFmtId="0" fontId="3" fillId="30" borderId="0" xfId="0" applyFont="1" applyFill="1" applyAlignment="1">
      <alignment horizontal="left" vertical="center"/>
    </xf>
    <xf numFmtId="0" fontId="10" fillId="30" borderId="0" xfId="0" applyFont="1" applyFill="1" applyAlignment="1">
      <alignment horizontal="center"/>
    </xf>
    <xf numFmtId="0" fontId="14" fillId="30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0" borderId="5" xfId="0" applyFont="1" applyFill="1" applyBorder="1" applyAlignment="1">
      <alignment horizontal="center"/>
    </xf>
    <xf numFmtId="0" fontId="7" fillId="30" borderId="0" xfId="0" applyFont="1" applyFill="1"/>
    <xf numFmtId="0" fontId="7" fillId="30" borderId="5" xfId="0" applyFont="1" applyFill="1" applyBorder="1"/>
    <xf numFmtId="0" fontId="7" fillId="30" borderId="4" xfId="0" applyFont="1" applyFill="1" applyBorder="1"/>
    <xf numFmtId="0" fontId="3" fillId="31" borderId="0" xfId="0" applyFont="1" applyFill="1" applyAlignment="1">
      <alignment horizontal="left" vertical="center"/>
    </xf>
    <xf numFmtId="0" fontId="3" fillId="31" borderId="5" xfId="0" applyFont="1" applyFill="1" applyBorder="1" applyAlignment="1">
      <alignment horizontal="left" vertical="center"/>
    </xf>
    <xf numFmtId="0" fontId="4" fillId="31" borderId="0" xfId="0" applyFont="1" applyFill="1"/>
    <xf numFmtId="0" fontId="7" fillId="31" borderId="0" xfId="0" applyFont="1" applyFill="1" applyAlignment="1">
      <alignment horizontal="center"/>
    </xf>
    <xf numFmtId="0" fontId="14" fillId="31" borderId="0" xfId="0" applyFont="1" applyFill="1" applyAlignment="1">
      <alignment horizontal="center"/>
    </xf>
    <xf numFmtId="0" fontId="14" fillId="31" borderId="5" xfId="0" applyFont="1" applyFill="1" applyBorder="1" applyAlignment="1">
      <alignment horizontal="center"/>
    </xf>
    <xf numFmtId="0" fontId="10" fillId="31" borderId="5" xfId="0" applyFont="1" applyFill="1" applyBorder="1" applyAlignment="1">
      <alignment horizontal="center"/>
    </xf>
    <xf numFmtId="0" fontId="10" fillId="31" borderId="4" xfId="0" applyFont="1" applyFill="1" applyBorder="1" applyAlignment="1">
      <alignment horizontal="center"/>
    </xf>
    <xf numFmtId="0" fontId="10" fillId="31" borderId="0" xfId="0" applyFont="1" applyFill="1" applyAlignment="1">
      <alignment horizontal="center"/>
    </xf>
    <xf numFmtId="0" fontId="7" fillId="31" borderId="5" xfId="0" applyFont="1" applyFill="1" applyBorder="1" applyAlignment="1">
      <alignment horizontal="center"/>
    </xf>
    <xf numFmtId="0" fontId="7" fillId="31" borderId="4" xfId="0" applyFont="1" applyFill="1" applyBorder="1" applyAlignment="1">
      <alignment horizontal="center"/>
    </xf>
    <xf numFmtId="0" fontId="14" fillId="31" borderId="4" xfId="0" applyFont="1" applyFill="1" applyBorder="1" applyAlignment="1">
      <alignment horizontal="center"/>
    </xf>
    <xf numFmtId="0" fontId="7" fillId="31" borderId="5" xfId="0" applyFont="1" applyFill="1" applyBorder="1"/>
    <xf numFmtId="0" fontId="7" fillId="31" borderId="4" xfId="0" applyFont="1" applyFill="1" applyBorder="1"/>
    <xf numFmtId="0" fontId="7" fillId="31" borderId="0" xfId="0" applyFont="1" applyFill="1"/>
    <xf numFmtId="0" fontId="7" fillId="17" borderId="0" xfId="0" applyFont="1" applyFill="1"/>
    <xf numFmtId="0" fontId="8" fillId="23" borderId="0" xfId="0" applyFont="1" applyFill="1" applyAlignment="1">
      <alignment horizontal="left" vertical="center"/>
    </xf>
    <xf numFmtId="0" fontId="14" fillId="23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14" fillId="23" borderId="5" xfId="0" applyFont="1" applyFill="1" applyBorder="1" applyAlignment="1">
      <alignment horizontal="center"/>
    </xf>
    <xf numFmtId="0" fontId="7" fillId="23" borderId="5" xfId="0" applyFont="1" applyFill="1" applyBorder="1" applyAlignment="1">
      <alignment horizontal="center"/>
    </xf>
    <xf numFmtId="0" fontId="7" fillId="23" borderId="0" xfId="0" applyFont="1" applyFill="1"/>
    <xf numFmtId="0" fontId="10" fillId="23" borderId="0" xfId="0" applyFont="1" applyFill="1" applyAlignment="1">
      <alignment horizontal="center"/>
    </xf>
    <xf numFmtId="0" fontId="7" fillId="15" borderId="0" xfId="0" applyFont="1" applyFill="1"/>
    <xf numFmtId="0" fontId="7" fillId="15" borderId="5" xfId="0" applyFont="1" applyFill="1" applyBorder="1"/>
    <xf numFmtId="0" fontId="7" fillId="15" borderId="4" xfId="0" applyFont="1" applyFill="1" applyBorder="1"/>
    <xf numFmtId="0" fontId="10" fillId="32" borderId="0" xfId="0" applyFont="1" applyFill="1" applyAlignment="1">
      <alignment horizontal="center"/>
    </xf>
    <xf numFmtId="0" fontId="14" fillId="32" borderId="0" xfId="0" applyFont="1" applyFill="1" applyAlignment="1">
      <alignment horizontal="center"/>
    </xf>
    <xf numFmtId="0" fontId="7" fillId="32" borderId="0" xfId="0" applyFont="1" applyFill="1" applyAlignment="1">
      <alignment horizontal="center"/>
    </xf>
    <xf numFmtId="0" fontId="7" fillId="32" borderId="0" xfId="0" applyFont="1" applyFill="1"/>
    <xf numFmtId="0" fontId="7" fillId="32" borderId="5" xfId="0" applyFont="1" applyFill="1" applyBorder="1" applyAlignment="1">
      <alignment horizontal="center"/>
    </xf>
    <xf numFmtId="0" fontId="7" fillId="32" borderId="4" xfId="0" applyFont="1" applyFill="1" applyBorder="1" applyAlignment="1">
      <alignment horizontal="center"/>
    </xf>
    <xf numFmtId="0" fontId="15" fillId="32" borderId="4" xfId="0" applyFont="1" applyFill="1" applyBorder="1"/>
    <xf numFmtId="0" fontId="15" fillId="32" borderId="0" xfId="0" applyFont="1" applyFill="1"/>
    <xf numFmtId="1" fontId="23" fillId="32" borderId="0" xfId="0" applyNumberFormat="1" applyFont="1" applyFill="1"/>
    <xf numFmtId="0" fontId="3" fillId="32" borderId="0" xfId="0" applyFont="1" applyFill="1" applyAlignment="1">
      <alignment horizontal="left" vertical="center"/>
    </xf>
    <xf numFmtId="0" fontId="8" fillId="32" borderId="0" xfId="0" applyFont="1" applyFill="1" applyAlignment="1">
      <alignment horizontal="left" vertical="center"/>
    </xf>
    <xf numFmtId="0" fontId="8" fillId="33" borderId="0" xfId="0" applyFont="1" applyFill="1" applyAlignment="1">
      <alignment horizontal="left" vertical="center"/>
    </xf>
    <xf numFmtId="0" fontId="15" fillId="33" borderId="4" xfId="0" applyFont="1" applyFill="1" applyBorder="1"/>
    <xf numFmtId="0" fontId="15" fillId="33" borderId="0" xfId="0" applyFont="1" applyFill="1"/>
    <xf numFmtId="0" fontId="21" fillId="18" borderId="0" xfId="0" applyFont="1" applyFill="1" applyAlignment="1">
      <alignment horizontal="center"/>
    </xf>
    <xf numFmtId="0" fontId="15" fillId="18" borderId="0" xfId="0" applyFont="1" applyFill="1" applyAlignment="1">
      <alignment horizontal="center"/>
    </xf>
    <xf numFmtId="0" fontId="15" fillId="18" borderId="5" xfId="0" applyFont="1" applyFill="1" applyBorder="1" applyAlignment="1">
      <alignment horizontal="center"/>
    </xf>
    <xf numFmtId="0" fontId="0" fillId="34" borderId="0" xfId="0" applyFill="1"/>
    <xf numFmtId="0" fontId="0" fillId="34" borderId="5" xfId="0" applyFill="1" applyBorder="1"/>
    <xf numFmtId="0" fontId="24" fillId="21" borderId="0" xfId="0" applyFont="1" applyFill="1"/>
    <xf numFmtId="0" fontId="0" fillId="21" borderId="4" xfId="0" applyFill="1" applyBorder="1"/>
    <xf numFmtId="0" fontId="26" fillId="46" borderId="12" xfId="0" applyFont="1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 wrapText="1"/>
    </xf>
    <xf numFmtId="0" fontId="14" fillId="9" borderId="0" xfId="0" applyFont="1" applyFill="1" applyBorder="1"/>
    <xf numFmtId="0" fontId="2" fillId="0" borderId="0" xfId="0" applyFont="1" applyAlignment="1">
      <alignment horizontal="center"/>
    </xf>
    <xf numFmtId="0" fontId="14" fillId="32" borderId="4" xfId="0" applyFont="1" applyFill="1" applyBorder="1" applyAlignment="1">
      <alignment horizontal="center"/>
    </xf>
    <xf numFmtId="0" fontId="14" fillId="30" borderId="5" xfId="0" applyFont="1" applyFill="1" applyBorder="1" applyAlignment="1">
      <alignment horizontal="center"/>
    </xf>
    <xf numFmtId="0" fontId="7" fillId="47" borderId="0" xfId="0" applyFont="1" applyFill="1" applyAlignment="1">
      <alignment horizontal="center"/>
    </xf>
    <xf numFmtId="0" fontId="14" fillId="48" borderId="0" xfId="0" applyFont="1" applyFill="1" applyAlignment="1">
      <alignment horizontal="center"/>
    </xf>
    <xf numFmtId="14" fontId="17" fillId="0" borderId="0" xfId="0" applyNumberFormat="1" applyFont="1" applyFill="1" applyAlignment="1">
      <alignment horizontal="left"/>
    </xf>
    <xf numFmtId="0" fontId="0" fillId="0" borderId="0" xfId="0" applyBorder="1"/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0" xfId="0" applyFont="1" applyBorder="1"/>
    <xf numFmtId="0" fontId="15" fillId="17" borderId="0" xfId="0" applyFont="1" applyFill="1" applyBorder="1" applyAlignment="1">
      <alignment horizontal="center"/>
    </xf>
    <xf numFmtId="0" fontId="10" fillId="31" borderId="0" xfId="0" applyFont="1" applyFill="1" applyBorder="1" applyAlignment="1">
      <alignment horizontal="center"/>
    </xf>
    <xf numFmtId="0" fontId="21" fillId="17" borderId="0" xfId="0" applyFont="1" applyFill="1" applyBorder="1" applyAlignment="1">
      <alignment horizontal="center"/>
    </xf>
    <xf numFmtId="0" fontId="14" fillId="31" borderId="0" xfId="0" applyFont="1" applyFill="1" applyBorder="1" applyAlignment="1">
      <alignment horizontal="center"/>
    </xf>
    <xf numFmtId="0" fontId="14" fillId="23" borderId="0" xfId="0" applyFont="1" applyFill="1" applyBorder="1" applyAlignment="1">
      <alignment horizontal="center"/>
    </xf>
    <xf numFmtId="0" fontId="14" fillId="0" borderId="0" xfId="0" applyFont="1" applyBorder="1"/>
    <xf numFmtId="0" fontId="14" fillId="32" borderId="0" xfId="0" applyFont="1" applyFill="1" applyBorder="1" applyAlignment="1">
      <alignment horizontal="center"/>
    </xf>
    <xf numFmtId="0" fontId="1" fillId="18" borderId="0" xfId="0" applyFont="1" applyFill="1" applyBorder="1" applyAlignment="1">
      <alignment horizontal="center"/>
    </xf>
    <xf numFmtId="49" fontId="1" fillId="18" borderId="0" xfId="0" applyNumberFormat="1" applyFont="1" applyFill="1" applyBorder="1" applyAlignment="1">
      <alignment horizontal="right"/>
    </xf>
    <xf numFmtId="0" fontId="2" fillId="18" borderId="0" xfId="0" applyFont="1" applyFill="1" applyBorder="1"/>
    <xf numFmtId="0" fontId="2" fillId="18" borderId="0" xfId="0" applyFont="1" applyFill="1" applyBorder="1" applyAlignment="1">
      <alignment horizontal="left"/>
    </xf>
    <xf numFmtId="0" fontId="8" fillId="32" borderId="0" xfId="0" applyFont="1" applyFill="1" applyBorder="1" applyAlignment="1">
      <alignment horizontal="left" vertical="center"/>
    </xf>
    <xf numFmtId="0" fontId="8" fillId="23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3" fillId="3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5" fillId="15" borderId="0" xfId="0" applyFont="1" applyFill="1" applyBorder="1" applyAlignment="1">
      <alignment horizontal="center"/>
    </xf>
    <xf numFmtId="1" fontId="7" fillId="18" borderId="0" xfId="0" applyNumberFormat="1" applyFont="1" applyFill="1" applyBorder="1" applyAlignment="1">
      <alignment horizontal="center"/>
    </xf>
    <xf numFmtId="0" fontId="7" fillId="17" borderId="0" xfId="0" applyFont="1" applyFill="1" applyBorder="1"/>
    <xf numFmtId="0" fontId="15" fillId="0" borderId="0" xfId="0" applyFont="1" applyBorder="1" applyAlignment="1">
      <alignment horizontal="center"/>
    </xf>
    <xf numFmtId="0" fontId="4" fillId="0" borderId="0" xfId="0" applyFont="1" applyBorder="1"/>
    <xf numFmtId="49" fontId="21" fillId="15" borderId="0" xfId="0" applyNumberFormat="1" applyFont="1" applyFill="1" applyBorder="1" applyAlignment="1">
      <alignment horizontal="center"/>
    </xf>
    <xf numFmtId="0" fontId="15" fillId="18" borderId="0" xfId="0" applyFont="1" applyFill="1" applyBorder="1" applyAlignment="1">
      <alignment horizontal="center"/>
    </xf>
    <xf numFmtId="0" fontId="21" fillId="15" borderId="0" xfId="0" applyFont="1" applyFill="1" applyBorder="1" applyAlignment="1">
      <alignment horizontal="center"/>
    </xf>
    <xf numFmtId="0" fontId="10" fillId="30" borderId="0" xfId="0" applyFont="1" applyFill="1" applyBorder="1" applyAlignment="1">
      <alignment horizontal="center"/>
    </xf>
    <xf numFmtId="0" fontId="7" fillId="32" borderId="0" xfId="0" applyFont="1" applyFill="1" applyBorder="1"/>
    <xf numFmtId="0" fontId="7" fillId="9" borderId="0" xfId="0" applyFont="1" applyFill="1" applyBorder="1"/>
    <xf numFmtId="0" fontId="10" fillId="24" borderId="0" xfId="0" applyFont="1" applyFill="1" applyBorder="1" applyAlignment="1">
      <alignment horizontal="center"/>
    </xf>
    <xf numFmtId="0" fontId="0" fillId="19" borderId="0" xfId="0" applyFill="1" applyBorder="1"/>
    <xf numFmtId="0" fontId="7" fillId="30" borderId="0" xfId="0" applyFont="1" applyFill="1" applyBorder="1"/>
    <xf numFmtId="0" fontId="7" fillId="23" borderId="0" xfId="0" applyFont="1" applyFill="1" applyBorder="1"/>
    <xf numFmtId="0" fontId="14" fillId="23" borderId="0" xfId="0" applyFont="1" applyFill="1" applyBorder="1"/>
    <xf numFmtId="0" fontId="0" fillId="34" borderId="0" xfId="0" applyFill="1" applyBorder="1"/>
    <xf numFmtId="0" fontId="4" fillId="0" borderId="0" xfId="0" applyFont="1" applyBorder="1" applyAlignment="1">
      <alignment horizontal="left"/>
    </xf>
    <xf numFmtId="0" fontId="4" fillId="9" borderId="0" xfId="0" applyFont="1" applyFill="1" applyBorder="1" applyAlignment="1">
      <alignment horizontal="left"/>
    </xf>
    <xf numFmtId="0" fontId="24" fillId="21" borderId="0" xfId="0" applyFont="1" applyFill="1" applyBorder="1"/>
    <xf numFmtId="0" fontId="21" fillId="0" borderId="0" xfId="0" applyFont="1" applyBorder="1" applyAlignment="1">
      <alignment horizontal="center"/>
    </xf>
    <xf numFmtId="0" fontId="14" fillId="30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1" fillId="26" borderId="9" xfId="0" applyFont="1" applyFill="1" applyBorder="1" applyAlignment="1">
      <alignment horizontal="center"/>
    </xf>
    <xf numFmtId="0" fontId="1" fillId="26" borderId="10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/>
    </xf>
    <xf numFmtId="0" fontId="1" fillId="27" borderId="9" xfId="0" applyFont="1" applyFill="1" applyBorder="1" applyAlignment="1">
      <alignment horizontal="center"/>
    </xf>
    <xf numFmtId="0" fontId="1" fillId="27" borderId="10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top" wrapText="1"/>
    </xf>
    <xf numFmtId="49" fontId="1" fillId="2" borderId="15" xfId="0" applyNumberFormat="1" applyFont="1" applyFill="1" applyBorder="1" applyAlignment="1">
      <alignment horizontal="center" vertical="top" wrapText="1"/>
    </xf>
    <xf numFmtId="0" fontId="26" fillId="42" borderId="14" xfId="0" applyFont="1" applyFill="1" applyBorder="1" applyAlignment="1">
      <alignment horizontal="center" vertical="center"/>
    </xf>
    <xf numFmtId="0" fontId="26" fillId="42" borderId="13" xfId="0" applyFont="1" applyFill="1" applyBorder="1" applyAlignment="1">
      <alignment horizontal="center" vertical="center"/>
    </xf>
    <xf numFmtId="0" fontId="26" fillId="42" borderId="15" xfId="0" applyFont="1" applyFill="1" applyBorder="1" applyAlignment="1">
      <alignment horizontal="center" vertical="center"/>
    </xf>
    <xf numFmtId="0" fontId="26" fillId="36" borderId="14" xfId="0" applyFont="1" applyFill="1" applyBorder="1" applyAlignment="1">
      <alignment horizontal="center" vertical="center" wrapText="1"/>
    </xf>
    <xf numFmtId="0" fontId="26" fillId="36" borderId="13" xfId="0" applyFont="1" applyFill="1" applyBorder="1" applyAlignment="1">
      <alignment horizontal="center" vertical="center" wrapText="1"/>
    </xf>
    <xf numFmtId="0" fontId="26" fillId="38" borderId="14" xfId="0" applyFont="1" applyFill="1" applyBorder="1" applyAlignment="1">
      <alignment horizontal="center" vertical="center"/>
    </xf>
    <xf numFmtId="0" fontId="26" fillId="38" borderId="13" xfId="0" applyFont="1" applyFill="1" applyBorder="1" applyAlignment="1">
      <alignment horizontal="center" vertical="center"/>
    </xf>
    <xf numFmtId="0" fontId="26" fillId="38" borderId="15" xfId="0" applyFont="1" applyFill="1" applyBorder="1" applyAlignment="1">
      <alignment horizontal="center" vertical="center"/>
    </xf>
    <xf numFmtId="0" fontId="26" fillId="39" borderId="14" xfId="0" applyFont="1" applyFill="1" applyBorder="1" applyAlignment="1">
      <alignment horizontal="center" vertical="center"/>
    </xf>
    <xf numFmtId="0" fontId="26" fillId="39" borderId="13" xfId="0" applyFont="1" applyFill="1" applyBorder="1" applyAlignment="1">
      <alignment horizontal="center" vertical="center"/>
    </xf>
    <xf numFmtId="0" fontId="26" fillId="39" borderId="15" xfId="0" applyFont="1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 wrapText="1"/>
    </xf>
    <xf numFmtId="0" fontId="20" fillId="40" borderId="14" xfId="0" applyFont="1" applyFill="1" applyBorder="1" applyAlignment="1">
      <alignment horizontal="center" vertical="center"/>
    </xf>
    <xf numFmtId="0" fontId="20" fillId="40" borderId="13" xfId="0" applyFont="1" applyFill="1" applyBorder="1" applyAlignment="1">
      <alignment horizontal="center" vertical="center"/>
    </xf>
    <xf numFmtId="0" fontId="20" fillId="40" borderId="15" xfId="0" applyFont="1" applyFill="1" applyBorder="1" applyAlignment="1">
      <alignment horizontal="center" vertical="center"/>
    </xf>
    <xf numFmtId="0" fontId="20" fillId="41" borderId="13" xfId="0" applyFont="1" applyFill="1" applyBorder="1" applyAlignment="1">
      <alignment horizontal="center" vertical="center"/>
    </xf>
    <xf numFmtId="0" fontId="20" fillId="41" borderId="15" xfId="0" applyFont="1" applyFill="1" applyBorder="1" applyAlignment="1">
      <alignment horizontal="center" vertical="center"/>
    </xf>
  </cellXfs>
  <cellStyles count="5">
    <cellStyle name="Hyperlink" xfId="3" builtinId="8"/>
    <cellStyle name="Millares 2" xfId="1" xr:uid="{5799228E-49A1-4D68-9BDC-63C0CF94B975}"/>
    <cellStyle name="Normal" xfId="0" builtinId="0"/>
    <cellStyle name="Percent" xfId="4" builtinId="5"/>
    <cellStyle name="Porcentaje 2" xfId="2" xr:uid="{A4D767D8-7F07-4D03-AF79-F550F717F60D}"/>
  </cellStyles>
  <dxfs count="0"/>
  <tableStyles count="0" defaultTableStyle="TableStyleMedium2" defaultPivotStyle="PivotStyleLight16"/>
  <colors>
    <mruColors>
      <color rgb="FFFFF3D1"/>
      <color rgb="FFD09A00"/>
      <color rgb="FFDEA400"/>
      <color rgb="FFD46112"/>
      <color rgb="FFE39B6F"/>
      <color rgb="FF62983E"/>
      <color rgb="FFFFBC01"/>
      <color rgb="FFF19861"/>
      <color rgb="FFFAB900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133349</xdr:colOff>
      <xdr:row>0</xdr:row>
      <xdr:rowOff>0</xdr:rowOff>
    </xdr:from>
    <xdr:to>
      <xdr:col>18</xdr:col>
      <xdr:colOff>1</xdr:colOff>
      <xdr:row>147</xdr:row>
      <xdr:rowOff>83344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56313B8-540D-420A-A414-741988D20E02}"/>
            </a:ext>
          </a:extLst>
        </xdr:cNvPr>
        <xdr:cNvCxnSpPr/>
      </xdr:nvCxnSpPr>
      <xdr:spPr>
        <a:xfrm flipH="1">
          <a:off x="8677274" y="0"/>
          <a:ext cx="2" cy="35173444"/>
        </a:xfrm>
        <a:prstGeom prst="straightConnector1">
          <a:avLst/>
        </a:prstGeom>
        <a:ln w="15875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23813</xdr:colOff>
      <xdr:row>0</xdr:row>
      <xdr:rowOff>23813</xdr:rowOff>
    </xdr:from>
    <xdr:to>
      <xdr:col>0</xdr:col>
      <xdr:colOff>476251</xdr:colOff>
      <xdr:row>1</xdr:row>
      <xdr:rowOff>183269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F2E65D9-8E22-40DF-8E76-4E047D881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23813"/>
          <a:ext cx="452438" cy="349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11107</xdr:colOff>
      <xdr:row>0</xdr:row>
      <xdr:rowOff>10583</xdr:rowOff>
    </xdr:from>
    <xdr:to>
      <xdr:col>27</xdr:col>
      <xdr:colOff>12164</xdr:colOff>
      <xdr:row>152</xdr:row>
      <xdr:rowOff>117739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D6DD7696-B9C6-419F-B97F-4F5B13E98104}"/>
            </a:ext>
          </a:extLst>
        </xdr:cNvPr>
        <xdr:cNvCxnSpPr/>
      </xdr:nvCxnSpPr>
      <xdr:spPr>
        <a:xfrm flipH="1">
          <a:off x="12224274" y="10583"/>
          <a:ext cx="1057" cy="1842823"/>
        </a:xfrm>
        <a:prstGeom prst="straightConnector1">
          <a:avLst/>
        </a:prstGeom>
        <a:ln w="15875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54429</xdr:colOff>
      <xdr:row>0</xdr:row>
      <xdr:rowOff>20411</xdr:rowOff>
    </xdr:from>
    <xdr:ext cx="864594" cy="657225"/>
    <xdr:pic>
      <xdr:nvPicPr>
        <xdr:cNvPr id="2" name="Imagen 1">
          <a:extLst>
            <a:ext uri="{FF2B5EF4-FFF2-40B4-BE49-F238E27FC236}">
              <a16:creationId xmlns:a16="http://schemas.microsoft.com/office/drawing/2014/main" id="{8507DE39-473B-48BB-8873-0EC37C0DD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29" y="20411"/>
          <a:ext cx="864594" cy="657225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lena del Rey" id="{4A780D11-906E-4F4A-B52D-F86D32CDEEEA}" userId="S::edelrey@synapse-managers.com::949015e9-6d0d-4aba-829c-ef3e5cdf71ad" providerId="AD"/>
  <person displayName="Estefanía Callado" id="{EF5FD2A1-E093-4863-B266-1D0193FFA4C2}" userId="S::ecallado@synapse-managers.com::b0a7cb2c-2c77-4646-9b9c-531edc6542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0-08-31T08:05:00.44" personId="{4A780D11-906E-4F4A-B52D-F86D32CDEEEA}" id="{D8894F3F-D5E9-433A-AD07-BA8E371B646C}">
    <text>Action 1 (Module 1.3.4). Prediction of the exposure-response in humans using preclinical data plus human PK in vitro PK/PD studies (HFS-TB) (UNIZAR). Timeline TBC but estimated on the second half of 2021</text>
  </threadedComment>
  <threadedComment ref="M121" dT="2020-08-28T07:26:42.61" personId="{4A780D11-906E-4F4A-B52D-F86D32CDEEEA}" id="{42594226-C14B-4808-B3B9-83962549C335}">
    <text>Specific timelines for SAD and MAD missing, so termination date TBC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125" dT="2021-10-25T09:04:20.35" personId="{EF5FD2A1-E093-4863-B266-1D0193FFA4C2}" id="{EF4921D0-6ACD-4719-9211-0C63CCDD29E4}">
    <text>Finalization of Cohort 3 from the SAD and study transferred to a unit in Cambrige and study funded by GSK in-kind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:f:/r/sites/ETB-RA/Shared%20Documents/APPs_Specific%20APPs%20(endorsed%20by%20SC)/3-DDU?csf=1&amp;web=1&amp;e=1Irgkx" TargetMode="External"/><Relationship Id="rId13" Type="http://schemas.openxmlformats.org/officeDocument/2006/relationships/hyperlink" Target="../../../../:f:/r/sites/ETB-RA/Shared%20Documents/APPs_Specific%20APPs%20(endorsed%20by%20SC)/2-GSK?csf=1&amp;web=1&amp;e=Bk3Kb4" TargetMode="External"/><Relationship Id="rId18" Type="http://schemas.openxmlformats.org/officeDocument/2006/relationships/hyperlink" Target="../../../../:f:/r/sites/ETB-RA/Shared%20Documents/APPs_Specific%20APPs%20(endorsed%20by%20SC)/5-Combos?csf=1&amp;web=1&amp;e=bgw4FR" TargetMode="External"/><Relationship Id="rId3" Type="http://schemas.openxmlformats.org/officeDocument/2006/relationships/hyperlink" Target="../../../../:f:/r/sites/ETB-RA/Shared%20Documents/APPs_Specific%20APPs%20(endorsed%20by%20SC)/4-Benchmark%20tests?csf=1&amp;web=1&amp;e=WP1cON" TargetMode="External"/><Relationship Id="rId7" Type="http://schemas.openxmlformats.org/officeDocument/2006/relationships/hyperlink" Target="../../../../:f:/r/sites/ETB-RA/Shared%20Documents/APPs_Specific%20APPs%20(endorsed%20by%20SC)/1-TBA?csf=1&amp;web=1&amp;e=q0QE3G" TargetMode="External"/><Relationship Id="rId12" Type="http://schemas.openxmlformats.org/officeDocument/2006/relationships/hyperlink" Target="../../../../:f:/r/sites/ETB-RA/Shared%20Documents/APPs_Specific%20APPs%20(endorsed%20by%20SC)/2-GSK?csf=1&amp;web=1&amp;e=Bk3Kb4" TargetMode="External"/><Relationship Id="rId17" Type="http://schemas.openxmlformats.org/officeDocument/2006/relationships/hyperlink" Target="../../../../:f:/r/sites/ETB-RA/Shared%20Documents/APPs_Specific%20APPs%20(endorsed%20by%20SC)/1-TBA?csf=1&amp;web=1&amp;e=q0QE3G" TargetMode="External"/><Relationship Id="rId2" Type="http://schemas.openxmlformats.org/officeDocument/2006/relationships/hyperlink" Target="../../../../:f:/r/sites/ETB-RA/Shared%20Documents/APPs_Specific%20APPs%20(endorsed%20by%20SC)/4-Benchmark%20tests?csf=1&amp;web=1&amp;e=WP1cON" TargetMode="External"/><Relationship Id="rId16" Type="http://schemas.openxmlformats.org/officeDocument/2006/relationships/hyperlink" Target="../../../../:f:/r/sites/ETB-RA/Shared%20Documents/APPs_Specific%20APPs%20(endorsed%20by%20SC)/2-GSK?csf=1&amp;web=1&amp;e=Bk3Kb4" TargetMode="External"/><Relationship Id="rId20" Type="http://schemas.openxmlformats.org/officeDocument/2006/relationships/drawing" Target="../drawings/drawing3.xml"/><Relationship Id="rId1" Type="http://schemas.openxmlformats.org/officeDocument/2006/relationships/hyperlink" Target="../../../../:f:/r/sites/ETB-RA/Shared%20Documents/APPs_Specific%20APPs%20(endorsed%20by%20SC)/4-Benchmark%20tests?csf=1&amp;web=1&amp;e=WP1cON" TargetMode="External"/><Relationship Id="rId6" Type="http://schemas.openxmlformats.org/officeDocument/2006/relationships/hyperlink" Target="../../../../:f:/r/sites/ETB-RA/Shared%20Documents/APPs_Specific%20APPs%20(endorsed%20by%20SC)/1-TBA?csf=1&amp;web=1&amp;e=q0QE3G" TargetMode="External"/><Relationship Id="rId11" Type="http://schemas.openxmlformats.org/officeDocument/2006/relationships/hyperlink" Target="../../../../:f:/r/sites/ETB-RA/Shared%20Documents/APPs_Specific%20APPs%20(endorsed%20by%20SC)/2-GSK?csf=1&amp;web=1&amp;e=Bk3Kb4" TargetMode="External"/><Relationship Id="rId5" Type="http://schemas.openxmlformats.org/officeDocument/2006/relationships/hyperlink" Target="../../../../:f:/r/sites/ETB-RA/Shared%20Documents/APPs_Specific%20APPs%20(endorsed%20by%20SC)/2-GSK?csf=1&amp;web=1&amp;e=Bk3Kb4" TargetMode="External"/><Relationship Id="rId15" Type="http://schemas.openxmlformats.org/officeDocument/2006/relationships/hyperlink" Target="../../../../:f:/r/sites/ETB-RA/Shared%20Documents/APPs_Specific%20APPs%20(endorsed%20by%20SC)/2-GSK?csf=1&amp;web=1&amp;e=Bk3Kb4" TargetMode="External"/><Relationship Id="rId10" Type="http://schemas.openxmlformats.org/officeDocument/2006/relationships/hyperlink" Target="../../../../:f:/r/sites/ETB-RA/Shared%20Documents/APPs_Specific%20APPs%20(endorsed%20by%20SC)/3-DDU?csf=1&amp;web=1&amp;e=1Irgkx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../../../../:f:/r/sites/ETB-RA/Shared%20Documents/APPs_Specific%20APPs%20(endorsed%20by%20SC)/2-GSK?csf=1&amp;web=1&amp;e=Bk3Kb4" TargetMode="External"/><Relationship Id="rId9" Type="http://schemas.openxmlformats.org/officeDocument/2006/relationships/hyperlink" Target="../../../../:f:/r/sites/ETB-RA/Shared%20Documents/APPs_Specific%20APPs%20(endorsed%20by%20SC)/1-TBA?csf=1&amp;web=1&amp;e=q0QE3G" TargetMode="External"/><Relationship Id="rId14" Type="http://schemas.openxmlformats.org/officeDocument/2006/relationships/hyperlink" Target="../../../../:f:/r/sites/ETB-RA/Shared%20Documents/APPs_Specific%20APPs%20(endorsed%20by%20SC)/2-GSK?csf=1&amp;web=1&amp;e=Bk3Kb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381AC-5D27-4C1F-B89C-873041012D82}">
  <sheetPr codeName="Hoja1">
    <tabColor rgb="FF00B050"/>
  </sheetPr>
  <dimension ref="A1:CY147"/>
  <sheetViews>
    <sheetView zoomScaleNormal="100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D155" sqref="D155"/>
    </sheetView>
  </sheetViews>
  <sheetFormatPr defaultColWidth="9.140625" defaultRowHeight="15" outlineLevelCol="1" x14ac:dyDescent="0.25"/>
  <cols>
    <col min="1" max="1" width="33.85546875" style="10" customWidth="1"/>
    <col min="2" max="2" width="6.140625" style="10" customWidth="1"/>
    <col min="3" max="3" width="7.140625" style="1" customWidth="1"/>
    <col min="4" max="4" width="32.28515625" customWidth="1"/>
    <col min="5" max="5" width="6.85546875" bestFit="1" customWidth="1"/>
    <col min="6" max="6" width="6" bestFit="1" customWidth="1"/>
    <col min="7" max="7" width="11.7109375" bestFit="1" customWidth="1"/>
    <col min="8" max="11" width="2" bestFit="1" customWidth="1"/>
    <col min="12" max="13" width="3" bestFit="1" customWidth="1"/>
    <col min="14" max="14" width="3" customWidth="1"/>
    <col min="15" max="15" width="3.140625" customWidth="1"/>
    <col min="16" max="23" width="2" bestFit="1" customWidth="1"/>
    <col min="24" max="26" width="3" bestFit="1" customWidth="1"/>
    <col min="27" max="35" width="2" bestFit="1" customWidth="1"/>
    <col min="36" max="38" width="3" bestFit="1" customWidth="1"/>
    <col min="39" max="47" width="2" bestFit="1" customWidth="1"/>
    <col min="48" max="50" width="3" bestFit="1" customWidth="1"/>
    <col min="51" max="54" width="7.7109375" hidden="1" customWidth="1" outlineLevel="1"/>
    <col min="55" max="55" width="7.7109375" style="10" hidden="1" customWidth="1" outlineLevel="1"/>
    <col min="56" max="60" width="7.7109375" hidden="1" customWidth="1" outlineLevel="1"/>
    <col min="61" max="61" width="7.7109375" style="10" hidden="1" customWidth="1" outlineLevel="1"/>
    <col min="62" max="62" width="11.42578125" style="10" hidden="1" customWidth="1" outlineLevel="1"/>
    <col min="63" max="67" width="11.42578125" hidden="1" customWidth="1" outlineLevel="1"/>
    <col min="68" max="68" width="11.42578125" collapsed="1"/>
    <col min="69" max="69" width="6.28515625" bestFit="1" customWidth="1"/>
    <col min="70" max="70" width="10.140625" bestFit="1" customWidth="1"/>
  </cols>
  <sheetData>
    <row r="1" spans="1:103" x14ac:dyDescent="0.25">
      <c r="AZ1" s="103"/>
      <c r="BA1" s="10"/>
      <c r="BB1" s="10"/>
      <c r="BD1" s="10"/>
      <c r="BE1" s="10"/>
      <c r="BF1" s="10"/>
      <c r="BG1" s="10"/>
      <c r="BH1" s="10"/>
    </row>
    <row r="2" spans="1:103" x14ac:dyDescent="0.25">
      <c r="B2" s="16"/>
      <c r="C2" s="2"/>
      <c r="D2" s="2"/>
      <c r="E2" s="2"/>
      <c r="F2" s="2"/>
      <c r="G2" s="2"/>
      <c r="H2" s="40">
        <v>6</v>
      </c>
      <c r="I2" s="41">
        <v>7</v>
      </c>
      <c r="J2" s="41">
        <v>8</v>
      </c>
      <c r="K2" s="41">
        <v>9</v>
      </c>
      <c r="L2" s="41">
        <v>10</v>
      </c>
      <c r="M2" s="41">
        <v>11</v>
      </c>
      <c r="N2" s="42">
        <v>12</v>
      </c>
      <c r="O2" s="52">
        <v>1</v>
      </c>
      <c r="P2" s="53">
        <v>2</v>
      </c>
      <c r="Q2" s="53">
        <v>3</v>
      </c>
      <c r="R2" s="53">
        <v>4</v>
      </c>
      <c r="S2" s="53">
        <v>5</v>
      </c>
      <c r="T2" s="53">
        <v>6</v>
      </c>
      <c r="U2" s="53">
        <v>7</v>
      </c>
      <c r="V2" s="53">
        <v>8</v>
      </c>
      <c r="W2" s="53">
        <v>9</v>
      </c>
      <c r="X2" s="53">
        <v>10</v>
      </c>
      <c r="Y2" s="53">
        <v>11</v>
      </c>
      <c r="Z2" s="54">
        <v>12</v>
      </c>
      <c r="AA2" s="40">
        <v>1</v>
      </c>
      <c r="AB2" s="41">
        <v>2</v>
      </c>
      <c r="AC2" s="41">
        <v>3</v>
      </c>
      <c r="AD2" s="41">
        <v>4</v>
      </c>
      <c r="AE2" s="41">
        <v>5</v>
      </c>
      <c r="AF2" s="41">
        <v>6</v>
      </c>
      <c r="AG2" s="41">
        <v>7</v>
      </c>
      <c r="AH2" s="41">
        <v>8</v>
      </c>
      <c r="AI2" s="41">
        <v>9</v>
      </c>
      <c r="AJ2" s="41">
        <v>10</v>
      </c>
      <c r="AK2" s="41">
        <v>11</v>
      </c>
      <c r="AL2" s="42">
        <v>12</v>
      </c>
      <c r="AM2" s="52">
        <v>1</v>
      </c>
      <c r="AN2" s="53">
        <v>2</v>
      </c>
      <c r="AO2" s="53">
        <v>3</v>
      </c>
      <c r="AP2" s="53">
        <v>4</v>
      </c>
      <c r="AQ2" s="53">
        <v>5</v>
      </c>
      <c r="AR2" s="53">
        <v>6</v>
      </c>
      <c r="AS2" s="53">
        <v>7</v>
      </c>
      <c r="AT2" s="53">
        <v>8</v>
      </c>
      <c r="AU2" s="53">
        <v>9</v>
      </c>
      <c r="AV2" s="53">
        <v>10</v>
      </c>
      <c r="AW2" s="53">
        <v>11</v>
      </c>
      <c r="AX2" s="54">
        <v>12</v>
      </c>
      <c r="AY2" s="109" t="s">
        <v>0</v>
      </c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8" t="s">
        <v>1</v>
      </c>
      <c r="BK2" s="106"/>
      <c r="BL2" s="106"/>
      <c r="BM2" s="106"/>
      <c r="BN2" s="106"/>
      <c r="BO2" s="106"/>
    </row>
    <row r="3" spans="1:103" ht="30" x14ac:dyDescent="0.25">
      <c r="A3" s="147" t="s">
        <v>2</v>
      </c>
      <c r="B3" s="147" t="s">
        <v>3</v>
      </c>
      <c r="C3" s="60" t="s">
        <v>4</v>
      </c>
      <c r="D3" s="60" t="s">
        <v>5</v>
      </c>
      <c r="E3" s="61" t="s">
        <v>6</v>
      </c>
      <c r="F3" s="123" t="s">
        <v>7</v>
      </c>
      <c r="G3" s="125" t="s">
        <v>8</v>
      </c>
      <c r="H3" s="378">
        <v>2020</v>
      </c>
      <c r="I3" s="379"/>
      <c r="J3" s="379"/>
      <c r="K3" s="379"/>
      <c r="L3" s="379"/>
      <c r="M3" s="379"/>
      <c r="N3" s="380"/>
      <c r="O3" s="381">
        <v>2021</v>
      </c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3"/>
      <c r="AA3" s="378">
        <v>2022</v>
      </c>
      <c r="AB3" s="379"/>
      <c r="AC3" s="379"/>
      <c r="AD3" s="379"/>
      <c r="AE3" s="379"/>
      <c r="AF3" s="379"/>
      <c r="AG3" s="379"/>
      <c r="AH3" s="379"/>
      <c r="AI3" s="379"/>
      <c r="AJ3" s="379"/>
      <c r="AK3" s="379"/>
      <c r="AL3" s="380"/>
      <c r="AM3" s="381">
        <v>2023</v>
      </c>
      <c r="AN3" s="382"/>
      <c r="AO3" s="382"/>
      <c r="AP3" s="382"/>
      <c r="AQ3" s="382"/>
      <c r="AR3" s="382"/>
      <c r="AS3" s="382"/>
      <c r="AT3" s="382"/>
      <c r="AU3" s="382"/>
      <c r="AV3" s="382"/>
      <c r="AW3" s="382"/>
      <c r="AX3" s="383"/>
      <c r="AY3" s="105" t="s">
        <v>9</v>
      </c>
      <c r="AZ3" s="105" t="s">
        <v>10</v>
      </c>
      <c r="BA3" s="105" t="s">
        <v>11</v>
      </c>
      <c r="BB3" s="105" t="s">
        <v>12</v>
      </c>
      <c r="BC3" s="105" t="s">
        <v>13</v>
      </c>
      <c r="BD3" s="105" t="s">
        <v>14</v>
      </c>
      <c r="BE3" s="105" t="s">
        <v>15</v>
      </c>
      <c r="BF3" s="105" t="s">
        <v>16</v>
      </c>
      <c r="BG3" s="105" t="s">
        <v>17</v>
      </c>
      <c r="BH3" s="105" t="s">
        <v>18</v>
      </c>
      <c r="BI3" s="105" t="s">
        <v>19</v>
      </c>
      <c r="BJ3" s="107" t="s">
        <v>20</v>
      </c>
      <c r="BK3" s="107" t="s">
        <v>21</v>
      </c>
      <c r="BL3" s="107" t="s">
        <v>22</v>
      </c>
      <c r="BM3" s="107" t="s">
        <v>23</v>
      </c>
      <c r="BN3" s="107" t="s">
        <v>24</v>
      </c>
      <c r="BO3" s="107" t="s">
        <v>25</v>
      </c>
      <c r="BP3" s="112" t="s">
        <v>26</v>
      </c>
      <c r="BQ3" s="111" t="s">
        <v>27</v>
      </c>
      <c r="BR3" s="111" t="s">
        <v>28</v>
      </c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</row>
    <row r="4" spans="1:103" s="2" customFormat="1" ht="30" x14ac:dyDescent="0.25">
      <c r="A4" s="10"/>
      <c r="B4" s="28" t="s">
        <v>29</v>
      </c>
      <c r="C4" s="4">
        <v>1</v>
      </c>
      <c r="D4" s="29" t="s">
        <v>30</v>
      </c>
      <c r="E4" s="29"/>
      <c r="F4" s="29"/>
      <c r="G4" s="29"/>
      <c r="H4" s="43"/>
      <c r="I4" s="32"/>
      <c r="J4" s="32"/>
      <c r="K4" s="32"/>
      <c r="L4" s="32"/>
      <c r="M4" s="32"/>
      <c r="N4" s="44"/>
      <c r="O4" s="43"/>
      <c r="P4" s="32"/>
      <c r="Q4" s="32"/>
      <c r="R4" s="32"/>
      <c r="S4" s="32"/>
      <c r="T4" s="32"/>
      <c r="U4" s="32"/>
      <c r="V4" s="32"/>
      <c r="W4" s="32"/>
      <c r="X4" s="32"/>
      <c r="Y4" s="32"/>
      <c r="Z4" s="44"/>
      <c r="AA4" s="43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44"/>
      <c r="AM4" s="43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44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Q4" s="16"/>
      <c r="BR4" s="16"/>
    </row>
    <row r="5" spans="1:103" x14ac:dyDescent="0.25">
      <c r="A5" s="10" t="s">
        <v>31</v>
      </c>
      <c r="B5" s="21" t="s">
        <v>29</v>
      </c>
      <c r="C5" s="11" t="s">
        <v>32</v>
      </c>
      <c r="D5" s="17" t="s">
        <v>33</v>
      </c>
      <c r="E5" s="19" t="s">
        <v>34</v>
      </c>
      <c r="F5" s="19" t="s">
        <v>35</v>
      </c>
      <c r="G5" s="19">
        <v>587</v>
      </c>
      <c r="H5" s="45"/>
      <c r="I5" s="33"/>
      <c r="J5" s="33"/>
      <c r="K5" s="33"/>
      <c r="L5" s="34">
        <v>1</v>
      </c>
      <c r="M5" s="34">
        <v>1</v>
      </c>
      <c r="N5" s="46">
        <v>1</v>
      </c>
      <c r="O5" s="55">
        <v>1</v>
      </c>
      <c r="P5" s="34">
        <v>1</v>
      </c>
      <c r="Q5" s="34">
        <v>1</v>
      </c>
      <c r="R5" s="34">
        <v>1</v>
      </c>
      <c r="S5" s="34">
        <v>1</v>
      </c>
      <c r="T5" s="34">
        <v>1</v>
      </c>
      <c r="U5" s="33"/>
      <c r="V5" s="33"/>
      <c r="W5" s="33"/>
      <c r="X5" s="33"/>
      <c r="Y5" s="33"/>
      <c r="Z5" s="51"/>
      <c r="AA5" s="45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51"/>
      <c r="AM5" s="45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51"/>
      <c r="AY5" s="10"/>
      <c r="AZ5" s="10">
        <f>18/2</f>
        <v>9</v>
      </c>
      <c r="BA5" s="10"/>
      <c r="BB5" s="10"/>
      <c r="BD5" s="10"/>
      <c r="BE5" s="10"/>
      <c r="BF5" s="10"/>
      <c r="BG5" s="10"/>
      <c r="BH5" s="10"/>
      <c r="BP5" t="s">
        <v>10</v>
      </c>
      <c r="BQ5" s="10">
        <f t="shared" ref="BQ5:BQ20" si="0">+SUM(AY5:BI5)</f>
        <v>9</v>
      </c>
      <c r="BR5" s="10">
        <f t="shared" ref="BR5:BR21" si="1">+SUM(H5:AX5)</f>
        <v>9</v>
      </c>
    </row>
    <row r="6" spans="1:103" x14ac:dyDescent="0.25">
      <c r="A6" s="10" t="s">
        <v>36</v>
      </c>
      <c r="B6" s="21" t="s">
        <v>29</v>
      </c>
      <c r="C6" s="11" t="s">
        <v>32</v>
      </c>
      <c r="D6" s="17" t="s">
        <v>33</v>
      </c>
      <c r="E6" s="19" t="s">
        <v>34</v>
      </c>
      <c r="F6" s="19" t="s">
        <v>35</v>
      </c>
      <c r="G6" s="19">
        <v>587</v>
      </c>
      <c r="H6" s="45"/>
      <c r="I6" s="33"/>
      <c r="J6" s="33"/>
      <c r="K6" s="20">
        <v>1</v>
      </c>
      <c r="L6" s="20">
        <v>1</v>
      </c>
      <c r="M6" s="20">
        <v>1</v>
      </c>
      <c r="N6" s="47">
        <v>1</v>
      </c>
      <c r="O6" s="45"/>
      <c r="P6" s="33"/>
      <c r="Q6" s="33"/>
      <c r="R6" s="33"/>
      <c r="S6" s="33"/>
      <c r="T6" s="33"/>
      <c r="U6" s="33"/>
      <c r="V6" s="33"/>
      <c r="W6" s="33"/>
      <c r="X6" s="33"/>
      <c r="Y6" s="33"/>
      <c r="Z6" s="51"/>
      <c r="AA6" s="45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51"/>
      <c r="AM6" s="45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51"/>
      <c r="AY6" s="10"/>
      <c r="AZ6" s="10"/>
      <c r="BA6" s="10"/>
      <c r="BB6" s="10"/>
      <c r="BD6" s="10"/>
      <c r="BE6" s="10"/>
      <c r="BF6" s="10">
        <v>2</v>
      </c>
      <c r="BG6" s="10"/>
      <c r="BH6" s="10"/>
      <c r="BP6" t="s">
        <v>16</v>
      </c>
      <c r="BQ6" s="10">
        <f t="shared" si="0"/>
        <v>2</v>
      </c>
      <c r="BR6" s="10">
        <f t="shared" si="1"/>
        <v>4</v>
      </c>
    </row>
    <row r="7" spans="1:103" x14ac:dyDescent="0.25">
      <c r="A7" s="10" t="s">
        <v>37</v>
      </c>
      <c r="B7" s="21" t="s">
        <v>29</v>
      </c>
      <c r="C7" s="11" t="s">
        <v>32</v>
      </c>
      <c r="D7" s="17" t="s">
        <v>33</v>
      </c>
      <c r="E7" s="18" t="s">
        <v>34</v>
      </c>
      <c r="F7" s="18" t="s">
        <v>38</v>
      </c>
      <c r="G7" s="18">
        <v>286</v>
      </c>
      <c r="H7" s="45"/>
      <c r="I7" s="33"/>
      <c r="J7" s="33"/>
      <c r="K7" s="35"/>
      <c r="L7" s="35"/>
      <c r="M7" s="35"/>
      <c r="N7" s="48"/>
      <c r="O7" s="58">
        <v>1</v>
      </c>
      <c r="P7" s="38">
        <v>1</v>
      </c>
      <c r="Q7" s="38">
        <v>1</v>
      </c>
      <c r="R7" s="38">
        <v>1</v>
      </c>
      <c r="S7" s="38">
        <v>1</v>
      </c>
      <c r="T7" s="38">
        <v>1</v>
      </c>
      <c r="U7" s="33"/>
      <c r="V7" s="33"/>
      <c r="W7" s="33"/>
      <c r="X7" s="33"/>
      <c r="Y7" s="33"/>
      <c r="Z7" s="51"/>
      <c r="AA7" s="45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51"/>
      <c r="AM7" s="45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51"/>
      <c r="AY7" s="10"/>
      <c r="AZ7" s="10">
        <v>3</v>
      </c>
      <c r="BA7" s="10"/>
      <c r="BB7" s="10"/>
      <c r="BD7" s="10"/>
      <c r="BE7" s="10"/>
      <c r="BF7" s="10"/>
      <c r="BG7" s="10"/>
      <c r="BH7" s="10"/>
      <c r="BP7" t="s">
        <v>10</v>
      </c>
      <c r="BQ7" s="10">
        <f t="shared" si="0"/>
        <v>3</v>
      </c>
      <c r="BR7" s="10">
        <f t="shared" si="1"/>
        <v>6</v>
      </c>
    </row>
    <row r="8" spans="1:103" x14ac:dyDescent="0.25">
      <c r="A8" s="10" t="s">
        <v>39</v>
      </c>
      <c r="B8" s="21" t="s">
        <v>29</v>
      </c>
      <c r="C8" s="11" t="s">
        <v>32</v>
      </c>
      <c r="D8" s="17" t="s">
        <v>33</v>
      </c>
      <c r="E8" s="23" t="s">
        <v>40</v>
      </c>
      <c r="F8" s="23" t="s">
        <v>38</v>
      </c>
      <c r="G8" s="126">
        <v>839</v>
      </c>
      <c r="H8" s="45"/>
      <c r="I8" s="33"/>
      <c r="J8" s="33"/>
      <c r="K8" s="35"/>
      <c r="L8" s="35"/>
      <c r="M8" s="36">
        <v>1</v>
      </c>
      <c r="N8" s="49">
        <v>1</v>
      </c>
      <c r="O8" s="56">
        <v>1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51"/>
      <c r="AA8" s="45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51"/>
      <c r="AM8" s="45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51"/>
      <c r="AY8" s="10"/>
      <c r="AZ8" s="10"/>
      <c r="BA8" s="10">
        <v>1</v>
      </c>
      <c r="BB8" s="10"/>
      <c r="BD8" s="10"/>
      <c r="BE8" s="10"/>
      <c r="BF8" s="10"/>
      <c r="BG8" s="10"/>
      <c r="BH8" s="10"/>
      <c r="BP8" t="s">
        <v>11</v>
      </c>
      <c r="BQ8" s="10">
        <f t="shared" si="0"/>
        <v>1</v>
      </c>
      <c r="BR8" s="10">
        <f t="shared" si="1"/>
        <v>3</v>
      </c>
    </row>
    <row r="9" spans="1:103" x14ac:dyDescent="0.25">
      <c r="A9" s="10" t="s">
        <v>41</v>
      </c>
      <c r="B9" s="21" t="s">
        <v>29</v>
      </c>
      <c r="C9" s="11" t="s">
        <v>32</v>
      </c>
      <c r="D9" s="17" t="s">
        <v>42</v>
      </c>
      <c r="E9" s="31" t="s">
        <v>43</v>
      </c>
      <c r="F9" s="31" t="s">
        <v>44</v>
      </c>
      <c r="G9" s="31">
        <v>447</v>
      </c>
      <c r="H9" s="45"/>
      <c r="I9" s="33"/>
      <c r="J9" s="33"/>
      <c r="K9" s="35"/>
      <c r="L9" s="35"/>
      <c r="M9" s="35"/>
      <c r="N9" s="48"/>
      <c r="O9" s="39">
        <v>1</v>
      </c>
      <c r="P9" s="39">
        <v>1</v>
      </c>
      <c r="Q9" s="39">
        <v>1</v>
      </c>
      <c r="R9" s="33"/>
      <c r="S9" s="33"/>
      <c r="T9" s="33"/>
      <c r="U9" s="33"/>
      <c r="V9" s="33"/>
      <c r="W9" s="33"/>
      <c r="X9" s="33"/>
      <c r="Y9" s="33"/>
      <c r="Z9" s="51"/>
      <c r="AA9" s="45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51"/>
      <c r="AM9" s="45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51"/>
      <c r="AY9" s="10"/>
      <c r="AZ9" s="10"/>
      <c r="BA9" s="99">
        <f>2/3</f>
        <v>0.66666666666666663</v>
      </c>
      <c r="BB9" s="10"/>
      <c r="BD9" s="10"/>
      <c r="BE9" s="10"/>
      <c r="BF9" s="10"/>
      <c r="BG9" s="10"/>
      <c r="BH9" s="10"/>
      <c r="BP9" t="s">
        <v>11</v>
      </c>
      <c r="BQ9" s="99">
        <f t="shared" si="0"/>
        <v>0.66666666666666663</v>
      </c>
      <c r="BR9" s="10">
        <f t="shared" si="1"/>
        <v>3</v>
      </c>
    </row>
    <row r="10" spans="1:103" x14ac:dyDescent="0.25">
      <c r="A10" s="10" t="s">
        <v>45</v>
      </c>
      <c r="B10" s="21" t="s">
        <v>29</v>
      </c>
      <c r="C10" s="11" t="s">
        <v>32</v>
      </c>
      <c r="D10" s="17" t="s">
        <v>46</v>
      </c>
      <c r="E10" s="31" t="s">
        <v>43</v>
      </c>
      <c r="F10" s="31" t="s">
        <v>44</v>
      </c>
      <c r="G10" s="31">
        <v>447</v>
      </c>
      <c r="H10" s="45"/>
      <c r="I10" s="33"/>
      <c r="J10" s="33"/>
      <c r="K10" s="35"/>
      <c r="L10" s="35"/>
      <c r="M10" s="35"/>
      <c r="N10" s="48"/>
      <c r="O10" s="57">
        <v>1</v>
      </c>
      <c r="P10" s="39">
        <v>1</v>
      </c>
      <c r="Q10" s="39">
        <v>1</v>
      </c>
      <c r="R10" s="33"/>
      <c r="S10" s="33"/>
      <c r="T10" s="33"/>
      <c r="U10" s="33"/>
      <c r="V10" s="33"/>
      <c r="W10" s="33"/>
      <c r="X10" s="33"/>
      <c r="Y10" s="33"/>
      <c r="Z10" s="51"/>
      <c r="AA10" s="45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51"/>
      <c r="AM10" s="45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51"/>
      <c r="AY10" s="10"/>
      <c r="AZ10" s="10"/>
      <c r="BA10" s="99">
        <f>2/3</f>
        <v>0.66666666666666663</v>
      </c>
      <c r="BB10" s="10"/>
      <c r="BD10" s="10"/>
      <c r="BE10" s="10"/>
      <c r="BF10" s="10"/>
      <c r="BG10" s="10"/>
      <c r="BH10" s="10"/>
      <c r="BP10" t="s">
        <v>11</v>
      </c>
      <c r="BQ10" s="99">
        <f t="shared" si="0"/>
        <v>0.66666666666666663</v>
      </c>
      <c r="BR10" s="10">
        <f t="shared" si="1"/>
        <v>3</v>
      </c>
    </row>
    <row r="11" spans="1:103" x14ac:dyDescent="0.25">
      <c r="A11" s="10" t="s">
        <v>47</v>
      </c>
      <c r="B11" s="21" t="s">
        <v>29</v>
      </c>
      <c r="C11" s="11" t="s">
        <v>32</v>
      </c>
      <c r="D11" s="17" t="s">
        <v>48</v>
      </c>
      <c r="E11" s="31" t="s">
        <v>43</v>
      </c>
      <c r="F11" s="31" t="s">
        <v>44</v>
      </c>
      <c r="G11" s="31">
        <v>447</v>
      </c>
      <c r="H11" s="45"/>
      <c r="I11" s="33"/>
      <c r="J11" s="33"/>
      <c r="K11" s="35"/>
      <c r="L11" s="35"/>
      <c r="M11" s="35"/>
      <c r="N11" s="48"/>
      <c r="O11" s="57">
        <v>1</v>
      </c>
      <c r="P11" s="39">
        <v>1</v>
      </c>
      <c r="Q11" s="39">
        <v>1</v>
      </c>
      <c r="R11" s="39">
        <v>1</v>
      </c>
      <c r="S11" s="33"/>
      <c r="T11" s="33"/>
      <c r="U11" s="33"/>
      <c r="V11" s="33"/>
      <c r="W11" s="33"/>
      <c r="X11" s="33"/>
      <c r="Y11" s="33"/>
      <c r="Z11" s="51"/>
      <c r="AA11" s="45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51"/>
      <c r="AM11" s="45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51"/>
      <c r="AY11" s="10"/>
      <c r="AZ11" s="10">
        <v>1.5</v>
      </c>
      <c r="BA11" s="10"/>
      <c r="BB11" s="10"/>
      <c r="BD11" s="10"/>
      <c r="BE11" s="10"/>
      <c r="BF11" s="10"/>
      <c r="BG11" s="10"/>
      <c r="BH11" s="10"/>
      <c r="BP11" t="s">
        <v>10</v>
      </c>
      <c r="BQ11" s="10">
        <f t="shared" si="0"/>
        <v>1.5</v>
      </c>
      <c r="BR11" s="10">
        <f t="shared" si="1"/>
        <v>4</v>
      </c>
    </row>
    <row r="12" spans="1:103" x14ac:dyDescent="0.25">
      <c r="A12" s="10" t="s">
        <v>49</v>
      </c>
      <c r="B12" s="21" t="s">
        <v>29</v>
      </c>
      <c r="C12" s="11" t="s">
        <v>32</v>
      </c>
      <c r="D12" s="17" t="s">
        <v>48</v>
      </c>
      <c r="E12" s="90" t="s">
        <v>40</v>
      </c>
      <c r="F12" s="90" t="s">
        <v>50</v>
      </c>
      <c r="G12" s="90">
        <v>209</v>
      </c>
      <c r="H12" s="45"/>
      <c r="I12" s="33"/>
      <c r="J12" s="33"/>
      <c r="K12" s="35"/>
      <c r="L12" s="35"/>
      <c r="M12" s="35"/>
      <c r="N12" s="48"/>
      <c r="O12" s="45"/>
      <c r="P12" s="33"/>
      <c r="Q12" s="33"/>
      <c r="R12" s="33"/>
      <c r="S12" s="175">
        <v>1</v>
      </c>
      <c r="T12" s="175">
        <v>1</v>
      </c>
      <c r="U12" s="175">
        <v>1</v>
      </c>
      <c r="V12" s="33"/>
      <c r="W12" s="33"/>
      <c r="X12" s="33"/>
      <c r="Y12" s="33"/>
      <c r="Z12" s="51"/>
      <c r="AA12" s="45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51"/>
      <c r="AM12" s="45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51"/>
      <c r="AY12" s="10"/>
      <c r="AZ12" s="10"/>
      <c r="BA12" s="10"/>
      <c r="BB12" s="10"/>
      <c r="BD12" s="10"/>
      <c r="BE12" s="10"/>
      <c r="BF12" s="10"/>
      <c r="BG12" s="10"/>
      <c r="BH12" s="10"/>
      <c r="BP12" t="s">
        <v>11</v>
      </c>
      <c r="BQ12" s="10">
        <v>2</v>
      </c>
      <c r="BR12" s="10">
        <f>+SUM(H12:AX12)</f>
        <v>3</v>
      </c>
    </row>
    <row r="13" spans="1:103" x14ac:dyDescent="0.25">
      <c r="A13" s="10" t="s">
        <v>51</v>
      </c>
      <c r="B13" s="21" t="s">
        <v>29</v>
      </c>
      <c r="C13" s="1" t="s">
        <v>52</v>
      </c>
      <c r="D13" s="3" t="s">
        <v>53</v>
      </c>
      <c r="E13" s="18" t="s">
        <v>34</v>
      </c>
      <c r="F13" s="18" t="s">
        <v>38</v>
      </c>
      <c r="G13" s="18">
        <v>286</v>
      </c>
      <c r="H13" s="45"/>
      <c r="I13" s="33"/>
      <c r="J13" s="33"/>
      <c r="K13" s="33"/>
      <c r="L13" s="33"/>
      <c r="M13" s="38">
        <v>1</v>
      </c>
      <c r="N13" s="50">
        <v>1</v>
      </c>
      <c r="O13" s="58">
        <v>1</v>
      </c>
      <c r="P13" s="38">
        <v>1</v>
      </c>
      <c r="Q13" s="33"/>
      <c r="R13" s="33"/>
      <c r="S13" s="33"/>
      <c r="T13" s="33"/>
      <c r="U13" s="33"/>
      <c r="V13" s="33"/>
      <c r="W13" s="33"/>
      <c r="X13" s="33"/>
      <c r="Y13" s="33"/>
      <c r="Z13" s="51"/>
      <c r="AA13" s="45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51"/>
      <c r="AM13" s="45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51"/>
      <c r="AY13" s="10"/>
      <c r="AZ13" s="10"/>
      <c r="BA13" s="10"/>
      <c r="BB13" s="10"/>
      <c r="BD13" s="10">
        <v>4</v>
      </c>
      <c r="BE13" s="10"/>
      <c r="BF13" s="10"/>
      <c r="BG13" s="10"/>
      <c r="BH13" s="10"/>
      <c r="BP13" t="s">
        <v>14</v>
      </c>
      <c r="BQ13" s="10">
        <f t="shared" si="0"/>
        <v>4</v>
      </c>
      <c r="BR13" s="10">
        <f t="shared" si="1"/>
        <v>4</v>
      </c>
    </row>
    <row r="14" spans="1:103" x14ac:dyDescent="0.25">
      <c r="A14" s="10" t="s">
        <v>54</v>
      </c>
      <c r="B14" s="21" t="s">
        <v>29</v>
      </c>
      <c r="C14" s="1" t="s">
        <v>55</v>
      </c>
      <c r="D14" s="3" t="s">
        <v>56</v>
      </c>
      <c r="E14" s="31" t="s">
        <v>43</v>
      </c>
      <c r="F14" s="31" t="s">
        <v>44</v>
      </c>
      <c r="G14" s="31">
        <v>447</v>
      </c>
      <c r="H14" s="45"/>
      <c r="I14" s="33"/>
      <c r="J14" s="33"/>
      <c r="K14" s="33"/>
      <c r="L14" s="33"/>
      <c r="M14" s="33"/>
      <c r="N14" s="51"/>
      <c r="O14" s="57">
        <v>1</v>
      </c>
      <c r="P14" s="39">
        <v>1</v>
      </c>
      <c r="Q14" s="39">
        <v>1</v>
      </c>
      <c r="R14" s="33"/>
      <c r="S14" s="33"/>
      <c r="T14" s="33"/>
      <c r="U14" s="33"/>
      <c r="V14" s="33"/>
      <c r="W14" s="33"/>
      <c r="X14" s="33"/>
      <c r="Y14" s="33"/>
      <c r="Z14" s="51"/>
      <c r="AA14" s="45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51"/>
      <c r="AM14" s="45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51"/>
      <c r="AY14" s="10"/>
      <c r="AZ14" s="10"/>
      <c r="BA14" s="10"/>
      <c r="BB14" s="10"/>
      <c r="BD14" s="10"/>
      <c r="BE14" s="10">
        <v>1.5</v>
      </c>
      <c r="BF14" s="10"/>
      <c r="BG14" s="10"/>
      <c r="BH14" s="10"/>
      <c r="BP14" t="s">
        <v>15</v>
      </c>
      <c r="BQ14" s="10">
        <f t="shared" si="0"/>
        <v>1.5</v>
      </c>
      <c r="BR14" s="10">
        <f t="shared" si="1"/>
        <v>3</v>
      </c>
    </row>
    <row r="15" spans="1:103" x14ac:dyDescent="0.25">
      <c r="A15" s="158" t="s">
        <v>57</v>
      </c>
      <c r="B15" s="10" t="s">
        <v>29</v>
      </c>
      <c r="C15" s="1" t="s">
        <v>55</v>
      </c>
      <c r="D15" s="3" t="s">
        <v>56</v>
      </c>
      <c r="E15" s="22" t="s">
        <v>34</v>
      </c>
      <c r="F15" s="22" t="s">
        <v>35</v>
      </c>
      <c r="G15" s="127">
        <v>587</v>
      </c>
      <c r="H15" s="45"/>
      <c r="I15" s="33"/>
      <c r="J15" s="33"/>
      <c r="K15" s="33"/>
      <c r="L15" s="34">
        <v>1</v>
      </c>
      <c r="M15" s="34">
        <v>1</v>
      </c>
      <c r="N15" s="46">
        <v>1</v>
      </c>
      <c r="O15" s="55">
        <v>1</v>
      </c>
      <c r="P15" s="34">
        <v>1</v>
      </c>
      <c r="Q15" s="34">
        <v>1</v>
      </c>
      <c r="R15" s="34">
        <v>1</v>
      </c>
      <c r="S15" s="34">
        <v>1</v>
      </c>
      <c r="T15" s="34">
        <v>1</v>
      </c>
      <c r="U15" s="34">
        <v>1</v>
      </c>
      <c r="V15" s="34">
        <v>1</v>
      </c>
      <c r="W15" s="34">
        <v>1</v>
      </c>
      <c r="X15" s="34">
        <v>1</v>
      </c>
      <c r="Y15" s="33"/>
      <c r="Z15" s="51"/>
      <c r="AA15" s="45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51"/>
      <c r="AM15" s="45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51"/>
      <c r="AY15" s="10"/>
      <c r="AZ15" s="10"/>
      <c r="BA15" s="10"/>
      <c r="BB15" s="10"/>
      <c r="BD15" s="10"/>
      <c r="BE15" s="10">
        <v>12</v>
      </c>
      <c r="BF15" s="10"/>
      <c r="BG15" s="10"/>
      <c r="BH15" s="10"/>
      <c r="BP15" t="s">
        <v>15</v>
      </c>
      <c r="BQ15" s="10">
        <f t="shared" si="0"/>
        <v>12</v>
      </c>
      <c r="BR15" s="10">
        <f t="shared" si="1"/>
        <v>13</v>
      </c>
    </row>
    <row r="16" spans="1:103" x14ac:dyDescent="0.25">
      <c r="A16" s="10" t="s">
        <v>58</v>
      </c>
      <c r="B16" s="21" t="s">
        <v>29</v>
      </c>
      <c r="C16" s="1" t="s">
        <v>59</v>
      </c>
      <c r="D16" s="3" t="s">
        <v>60</v>
      </c>
      <c r="E16" s="31" t="s">
        <v>43</v>
      </c>
      <c r="F16" s="31" t="s">
        <v>44</v>
      </c>
      <c r="G16" s="31">
        <v>447</v>
      </c>
      <c r="H16" s="45"/>
      <c r="I16" s="33"/>
      <c r="J16" s="33"/>
      <c r="K16" s="33"/>
      <c r="L16" s="33"/>
      <c r="M16" s="33"/>
      <c r="N16" s="51"/>
      <c r="O16" s="57">
        <v>1</v>
      </c>
      <c r="P16" s="39">
        <v>1</v>
      </c>
      <c r="Q16" s="33"/>
      <c r="R16" s="33"/>
      <c r="S16" s="33"/>
      <c r="T16" s="33"/>
      <c r="U16" s="33"/>
      <c r="V16" s="33"/>
      <c r="W16" s="33"/>
      <c r="X16" s="33"/>
      <c r="Y16" s="33"/>
      <c r="Z16" s="51"/>
      <c r="AA16" s="45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51"/>
      <c r="AM16" s="45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51"/>
      <c r="AY16" s="10"/>
      <c r="AZ16" s="10"/>
      <c r="BA16" s="10"/>
      <c r="BB16" s="10"/>
      <c r="BD16" s="10">
        <v>4</v>
      </c>
      <c r="BE16" s="10"/>
      <c r="BF16" s="10"/>
      <c r="BG16" s="10"/>
      <c r="BH16" s="10"/>
      <c r="BP16" t="s">
        <v>14</v>
      </c>
      <c r="BQ16" s="10">
        <f t="shared" si="0"/>
        <v>4</v>
      </c>
      <c r="BR16" s="10">
        <f t="shared" si="1"/>
        <v>2</v>
      </c>
    </row>
    <row r="17" spans="1:70" x14ac:dyDescent="0.25">
      <c r="A17" s="10" t="s">
        <v>61</v>
      </c>
      <c r="B17" s="21" t="s">
        <v>29</v>
      </c>
      <c r="C17" s="1" t="s">
        <v>59</v>
      </c>
      <c r="D17" s="3" t="s">
        <v>60</v>
      </c>
      <c r="E17" s="31" t="s">
        <v>43</v>
      </c>
      <c r="F17" s="31" t="s">
        <v>44</v>
      </c>
      <c r="G17" s="31">
        <v>447</v>
      </c>
      <c r="H17" s="45"/>
      <c r="I17" s="33"/>
      <c r="J17" s="33"/>
      <c r="K17" s="33"/>
      <c r="L17" s="33"/>
      <c r="M17" s="33"/>
      <c r="N17" s="51"/>
      <c r="O17" s="57">
        <v>1</v>
      </c>
      <c r="P17" s="39">
        <v>1</v>
      </c>
      <c r="Q17" s="33"/>
      <c r="R17" s="33"/>
      <c r="S17" s="33"/>
      <c r="T17" s="33"/>
      <c r="U17" s="33"/>
      <c r="V17" s="33"/>
      <c r="W17" s="33"/>
      <c r="X17" s="33"/>
      <c r="Y17" s="33"/>
      <c r="Z17" s="51"/>
      <c r="AA17" s="45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51"/>
      <c r="AM17" s="45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51"/>
      <c r="AY17" s="10"/>
      <c r="AZ17" s="10"/>
      <c r="BA17" s="10"/>
      <c r="BB17" s="10"/>
      <c r="BD17" s="10"/>
      <c r="BE17" s="10"/>
      <c r="BF17" s="10"/>
      <c r="BG17" s="10"/>
      <c r="BH17" s="10"/>
      <c r="BP17" t="s">
        <v>11</v>
      </c>
      <c r="BQ17" s="10">
        <v>1</v>
      </c>
      <c r="BR17" s="10">
        <f t="shared" si="1"/>
        <v>2</v>
      </c>
    </row>
    <row r="18" spans="1:70" x14ac:dyDescent="0.25">
      <c r="A18" s="10" t="s">
        <v>62</v>
      </c>
      <c r="B18" s="21" t="s">
        <v>29</v>
      </c>
      <c r="C18" s="1" t="s">
        <v>63</v>
      </c>
      <c r="D18" s="3" t="s">
        <v>64</v>
      </c>
      <c r="E18" s="22" t="s">
        <v>34</v>
      </c>
      <c r="F18" s="22" t="s">
        <v>35</v>
      </c>
      <c r="G18" s="127">
        <v>587</v>
      </c>
      <c r="H18" s="45"/>
      <c r="I18" s="33"/>
      <c r="J18" s="33"/>
      <c r="K18" s="33"/>
      <c r="L18" s="33"/>
      <c r="M18" s="33"/>
      <c r="N18" s="51"/>
      <c r="O18" s="45"/>
      <c r="P18" s="33"/>
      <c r="Q18" s="33"/>
      <c r="R18" s="33"/>
      <c r="S18" s="33"/>
      <c r="T18" s="33"/>
      <c r="U18" s="34">
        <v>1</v>
      </c>
      <c r="V18" s="34">
        <v>1</v>
      </c>
      <c r="W18" s="34">
        <v>1</v>
      </c>
      <c r="X18" s="34">
        <v>1</v>
      </c>
      <c r="Y18" s="34">
        <v>1</v>
      </c>
      <c r="Z18" s="46">
        <v>1</v>
      </c>
      <c r="AA18" s="55">
        <v>1</v>
      </c>
      <c r="AB18" s="34">
        <v>1</v>
      </c>
      <c r="AC18" s="34">
        <v>1</v>
      </c>
      <c r="AD18" s="33"/>
      <c r="AE18" s="33"/>
      <c r="AF18" s="33"/>
      <c r="AG18" s="33"/>
      <c r="AH18" s="33"/>
      <c r="AI18" s="33"/>
      <c r="AJ18" s="33"/>
      <c r="AK18" s="33"/>
      <c r="AL18" s="51"/>
      <c r="AM18" s="45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51"/>
      <c r="AY18" s="10"/>
      <c r="AZ18" s="10">
        <f>18/2</f>
        <v>9</v>
      </c>
      <c r="BA18" s="10"/>
      <c r="BB18" s="10"/>
      <c r="BD18" s="10"/>
      <c r="BE18" s="10"/>
      <c r="BF18" s="10"/>
      <c r="BG18" s="10"/>
      <c r="BH18" s="10"/>
      <c r="BP18" t="s">
        <v>10</v>
      </c>
      <c r="BQ18" s="10">
        <f t="shared" si="0"/>
        <v>9</v>
      </c>
      <c r="BR18" s="10">
        <f t="shared" si="1"/>
        <v>9</v>
      </c>
    </row>
    <row r="19" spans="1:70" x14ac:dyDescent="0.25">
      <c r="A19" s="10" t="s">
        <v>65</v>
      </c>
      <c r="B19" s="21" t="s">
        <v>29</v>
      </c>
      <c r="C19" s="1" t="s">
        <v>63</v>
      </c>
      <c r="D19" s="3" t="s">
        <v>64</v>
      </c>
      <c r="E19" s="18" t="s">
        <v>34</v>
      </c>
      <c r="F19" s="18" t="s">
        <v>38</v>
      </c>
      <c r="G19" s="18">
        <v>286</v>
      </c>
      <c r="H19" s="45"/>
      <c r="I19" s="33"/>
      <c r="J19" s="33"/>
      <c r="K19" s="33"/>
      <c r="L19" s="33"/>
      <c r="M19" s="33"/>
      <c r="N19" s="51"/>
      <c r="O19" s="45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51"/>
      <c r="AA19" s="45"/>
      <c r="AB19" s="33"/>
      <c r="AC19" s="33"/>
      <c r="AD19" s="33"/>
      <c r="AE19" s="33"/>
      <c r="AF19" s="33"/>
      <c r="AG19" s="38">
        <v>1</v>
      </c>
      <c r="AH19" s="38">
        <v>1</v>
      </c>
      <c r="AI19" s="38">
        <v>1</v>
      </c>
      <c r="AJ19" s="38">
        <v>1</v>
      </c>
      <c r="AK19" s="38">
        <v>1</v>
      </c>
      <c r="AL19" s="50">
        <v>1</v>
      </c>
      <c r="AM19" s="45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51"/>
      <c r="AY19" s="10"/>
      <c r="AZ19" s="10">
        <v>6</v>
      </c>
      <c r="BA19" s="10"/>
      <c r="BB19" s="10"/>
      <c r="BD19" s="10"/>
      <c r="BE19" s="10"/>
      <c r="BF19" s="10"/>
      <c r="BG19" s="10"/>
      <c r="BH19" s="10"/>
      <c r="BP19" t="s">
        <v>10</v>
      </c>
      <c r="BQ19" s="10">
        <f t="shared" si="0"/>
        <v>6</v>
      </c>
      <c r="BR19" s="10">
        <f t="shared" si="1"/>
        <v>6</v>
      </c>
    </row>
    <row r="20" spans="1:70" x14ac:dyDescent="0.25">
      <c r="A20" s="10" t="s">
        <v>66</v>
      </c>
      <c r="B20" s="21" t="s">
        <v>29</v>
      </c>
      <c r="C20" s="1" t="s">
        <v>63</v>
      </c>
      <c r="D20" s="3" t="s">
        <v>64</v>
      </c>
      <c r="E20" s="31" t="s">
        <v>43</v>
      </c>
      <c r="F20" s="31" t="s">
        <v>44</v>
      </c>
      <c r="G20" s="31">
        <v>447</v>
      </c>
      <c r="H20" s="45"/>
      <c r="I20" s="33"/>
      <c r="J20" s="33"/>
      <c r="K20" s="33"/>
      <c r="L20" s="33"/>
      <c r="M20" s="33"/>
      <c r="N20" s="51"/>
      <c r="O20" s="45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51"/>
      <c r="AA20" s="45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51"/>
      <c r="AM20" s="45"/>
      <c r="AN20" s="33"/>
      <c r="AO20" s="33"/>
      <c r="AP20" s="33"/>
      <c r="AQ20" s="33"/>
      <c r="AR20" s="33"/>
      <c r="AS20" s="39">
        <v>1</v>
      </c>
      <c r="AT20" s="39">
        <v>1</v>
      </c>
      <c r="AU20" s="39">
        <v>1</v>
      </c>
      <c r="AV20" s="39">
        <v>1</v>
      </c>
      <c r="AW20" s="39">
        <v>1</v>
      </c>
      <c r="AX20" s="59">
        <v>1</v>
      </c>
      <c r="AY20" s="10"/>
      <c r="AZ20" s="10">
        <v>6</v>
      </c>
      <c r="BA20" s="10"/>
      <c r="BB20" s="10"/>
      <c r="BD20" s="10"/>
      <c r="BE20" s="10"/>
      <c r="BF20" s="10"/>
      <c r="BG20" s="10"/>
      <c r="BH20" s="10"/>
      <c r="BP20" t="s">
        <v>10</v>
      </c>
      <c r="BQ20" s="10">
        <f t="shared" si="0"/>
        <v>6</v>
      </c>
      <c r="BR20" s="10">
        <f t="shared" si="1"/>
        <v>6</v>
      </c>
    </row>
    <row r="21" spans="1:70" x14ac:dyDescent="0.25">
      <c r="A21" s="10" t="s">
        <v>67</v>
      </c>
      <c r="B21" s="21" t="s">
        <v>29</v>
      </c>
      <c r="C21" s="1">
        <v>1</v>
      </c>
      <c r="D21" s="3" t="s">
        <v>30</v>
      </c>
      <c r="E21" s="22" t="s">
        <v>40</v>
      </c>
      <c r="F21" s="22" t="s">
        <v>35</v>
      </c>
      <c r="G21" s="127">
        <v>587</v>
      </c>
      <c r="H21" s="45"/>
      <c r="I21" s="33"/>
      <c r="J21" s="33"/>
      <c r="K21" s="33"/>
      <c r="L21" s="33"/>
      <c r="M21" s="33"/>
      <c r="N21" s="51"/>
      <c r="O21" s="45"/>
      <c r="P21" s="33"/>
      <c r="Q21" s="33"/>
      <c r="R21" s="34">
        <v>1</v>
      </c>
      <c r="S21" s="34">
        <v>1</v>
      </c>
      <c r="T21" s="34">
        <v>1</v>
      </c>
      <c r="U21" s="34">
        <v>1</v>
      </c>
      <c r="V21" s="34">
        <v>1</v>
      </c>
      <c r="W21" s="34">
        <v>1</v>
      </c>
      <c r="X21" s="34">
        <v>1</v>
      </c>
      <c r="Y21" s="34">
        <v>1</v>
      </c>
      <c r="Z21" s="34">
        <v>1</v>
      </c>
      <c r="AA21" s="45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51"/>
      <c r="AM21" s="45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51"/>
      <c r="AY21" s="10"/>
      <c r="AZ21" s="10"/>
      <c r="BA21" s="10"/>
      <c r="BB21" s="10"/>
      <c r="BD21" s="10"/>
      <c r="BE21" s="10"/>
      <c r="BF21" s="10"/>
      <c r="BG21" s="10"/>
      <c r="BH21" s="10"/>
      <c r="BP21" t="s">
        <v>12</v>
      </c>
      <c r="BQ21" s="10">
        <v>6.75</v>
      </c>
      <c r="BR21" s="10">
        <f t="shared" si="1"/>
        <v>9</v>
      </c>
    </row>
    <row r="22" spans="1:70" x14ac:dyDescent="0.25">
      <c r="A22" s="10" t="s">
        <v>68</v>
      </c>
      <c r="B22" s="21" t="s">
        <v>29</v>
      </c>
      <c r="C22" s="1">
        <v>1</v>
      </c>
      <c r="D22" s="3" t="s">
        <v>30</v>
      </c>
      <c r="E22" s="22" t="s">
        <v>40</v>
      </c>
      <c r="F22" s="22" t="s">
        <v>35</v>
      </c>
      <c r="G22" s="127">
        <v>587</v>
      </c>
      <c r="H22" s="45"/>
      <c r="I22" s="33"/>
      <c r="J22" s="33"/>
      <c r="K22" s="33"/>
      <c r="L22" s="33"/>
      <c r="M22" s="33"/>
      <c r="N22" s="51"/>
      <c r="O22" s="45"/>
      <c r="P22" s="33"/>
      <c r="Q22" s="33"/>
      <c r="R22" s="33"/>
      <c r="S22" s="34">
        <v>1</v>
      </c>
      <c r="T22" s="34">
        <v>1</v>
      </c>
      <c r="U22" s="34">
        <v>1</v>
      </c>
      <c r="V22" s="33"/>
      <c r="W22" s="33"/>
      <c r="X22" s="33"/>
      <c r="Y22" s="33"/>
      <c r="Z22" s="51"/>
      <c r="AA22" s="45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51"/>
      <c r="AM22" s="45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51"/>
      <c r="AY22" s="10"/>
      <c r="AZ22" s="10"/>
      <c r="BA22" s="10"/>
      <c r="BB22" s="10"/>
      <c r="BD22" s="10"/>
      <c r="BE22" s="10"/>
      <c r="BF22" s="10"/>
      <c r="BG22" s="10"/>
      <c r="BH22" s="10"/>
      <c r="BP22" t="s">
        <v>10</v>
      </c>
      <c r="BQ22" s="10">
        <v>0.25</v>
      </c>
      <c r="BR22" s="10">
        <v>3</v>
      </c>
    </row>
    <row r="23" spans="1:70" s="2" customFormat="1" x14ac:dyDescent="0.25">
      <c r="A23" s="10"/>
      <c r="B23" s="24" t="s">
        <v>29</v>
      </c>
      <c r="C23" s="25" t="s">
        <v>69</v>
      </c>
      <c r="D23" s="26" t="s">
        <v>70</v>
      </c>
      <c r="E23" s="26"/>
      <c r="F23" s="26"/>
      <c r="G23" s="26"/>
      <c r="H23" s="30">
        <f>+SUBTOTAL(9,H4:H22)</f>
        <v>0</v>
      </c>
      <c r="I23" s="30">
        <f t="shared" ref="I23:AX23" si="2">+SUBTOTAL(9,I4:I22)</f>
        <v>0</v>
      </c>
      <c r="J23" s="30">
        <f t="shared" si="2"/>
        <v>0</v>
      </c>
      <c r="K23" s="30">
        <f t="shared" si="2"/>
        <v>1</v>
      </c>
      <c r="L23" s="30">
        <f t="shared" si="2"/>
        <v>3</v>
      </c>
      <c r="M23" s="30">
        <f t="shared" si="2"/>
        <v>5</v>
      </c>
      <c r="N23" s="30">
        <f t="shared" si="2"/>
        <v>5</v>
      </c>
      <c r="O23" s="30">
        <f t="shared" si="2"/>
        <v>11</v>
      </c>
      <c r="P23" s="30">
        <f t="shared" si="2"/>
        <v>10</v>
      </c>
      <c r="Q23" s="30">
        <f t="shared" si="2"/>
        <v>7</v>
      </c>
      <c r="R23" s="30">
        <f t="shared" si="2"/>
        <v>5</v>
      </c>
      <c r="S23" s="30">
        <f t="shared" si="2"/>
        <v>6</v>
      </c>
      <c r="T23" s="30">
        <f t="shared" si="2"/>
        <v>6</v>
      </c>
      <c r="U23" s="30">
        <f t="shared" si="2"/>
        <v>5</v>
      </c>
      <c r="V23" s="30">
        <f t="shared" si="2"/>
        <v>3</v>
      </c>
      <c r="W23" s="30">
        <f t="shared" si="2"/>
        <v>3</v>
      </c>
      <c r="X23" s="30">
        <f t="shared" si="2"/>
        <v>3</v>
      </c>
      <c r="Y23" s="30">
        <f t="shared" si="2"/>
        <v>2</v>
      </c>
      <c r="Z23" s="30">
        <f t="shared" si="2"/>
        <v>2</v>
      </c>
      <c r="AA23" s="30">
        <f t="shared" si="2"/>
        <v>1</v>
      </c>
      <c r="AB23" s="30">
        <f t="shared" si="2"/>
        <v>1</v>
      </c>
      <c r="AC23" s="30">
        <f t="shared" si="2"/>
        <v>1</v>
      </c>
      <c r="AD23" s="30">
        <f t="shared" si="2"/>
        <v>0</v>
      </c>
      <c r="AE23" s="30">
        <f t="shared" si="2"/>
        <v>0</v>
      </c>
      <c r="AF23" s="30">
        <f t="shared" si="2"/>
        <v>0</v>
      </c>
      <c r="AG23" s="30">
        <f t="shared" si="2"/>
        <v>1</v>
      </c>
      <c r="AH23" s="30">
        <f t="shared" si="2"/>
        <v>1</v>
      </c>
      <c r="AI23" s="30">
        <f t="shared" si="2"/>
        <v>1</v>
      </c>
      <c r="AJ23" s="30">
        <f t="shared" si="2"/>
        <v>1</v>
      </c>
      <c r="AK23" s="30">
        <f t="shared" si="2"/>
        <v>1</v>
      </c>
      <c r="AL23" s="30">
        <f t="shared" si="2"/>
        <v>1</v>
      </c>
      <c r="AM23" s="30">
        <f t="shared" si="2"/>
        <v>0</v>
      </c>
      <c r="AN23" s="30">
        <f t="shared" si="2"/>
        <v>0</v>
      </c>
      <c r="AO23" s="30">
        <f t="shared" si="2"/>
        <v>0</v>
      </c>
      <c r="AP23" s="30">
        <f t="shared" si="2"/>
        <v>0</v>
      </c>
      <c r="AQ23" s="30">
        <f t="shared" si="2"/>
        <v>0</v>
      </c>
      <c r="AR23" s="30">
        <f t="shared" si="2"/>
        <v>0</v>
      </c>
      <c r="AS23" s="30">
        <f t="shared" si="2"/>
        <v>1</v>
      </c>
      <c r="AT23" s="30">
        <f t="shared" si="2"/>
        <v>1</v>
      </c>
      <c r="AU23" s="30">
        <f t="shared" si="2"/>
        <v>1</v>
      </c>
      <c r="AV23" s="30">
        <f t="shared" si="2"/>
        <v>1</v>
      </c>
      <c r="AW23" s="30">
        <f t="shared" si="2"/>
        <v>1</v>
      </c>
      <c r="AX23" s="30">
        <f t="shared" si="2"/>
        <v>1</v>
      </c>
      <c r="AY23" s="30">
        <f t="shared" ref="AY23:BI23" si="3">+SUBTOTAL(9,AY4:AY20)</f>
        <v>0</v>
      </c>
      <c r="AZ23" s="30">
        <f t="shared" si="3"/>
        <v>34.5</v>
      </c>
      <c r="BA23" s="30">
        <f t="shared" si="3"/>
        <v>2.333333333333333</v>
      </c>
      <c r="BB23" s="30">
        <f t="shared" si="3"/>
        <v>0</v>
      </c>
      <c r="BC23" s="30">
        <f t="shared" si="3"/>
        <v>0</v>
      </c>
      <c r="BD23" s="30">
        <f t="shared" si="3"/>
        <v>8</v>
      </c>
      <c r="BE23" s="30">
        <f t="shared" si="3"/>
        <v>13.5</v>
      </c>
      <c r="BF23" s="30">
        <f t="shared" si="3"/>
        <v>2</v>
      </c>
      <c r="BG23" s="30">
        <f t="shared" si="3"/>
        <v>0</v>
      </c>
      <c r="BH23" s="30">
        <f t="shared" si="3"/>
        <v>0</v>
      </c>
      <c r="BI23" s="30">
        <f t="shared" si="3"/>
        <v>0</v>
      </c>
      <c r="BJ23" s="30"/>
      <c r="BK23" s="27"/>
      <c r="BL23" s="27"/>
      <c r="BM23" s="27"/>
      <c r="BN23" s="27"/>
      <c r="BO23" s="27"/>
      <c r="BP23" s="27" t="s">
        <v>71</v>
      </c>
      <c r="BQ23" s="15"/>
      <c r="BR23" s="15"/>
    </row>
    <row r="24" spans="1:70" s="2" customFormat="1" x14ac:dyDescent="0.25">
      <c r="A24" s="10"/>
      <c r="B24" s="28" t="s">
        <v>29</v>
      </c>
      <c r="C24" s="4">
        <v>2</v>
      </c>
      <c r="D24" s="2" t="s">
        <v>72</v>
      </c>
      <c r="H24" s="43"/>
      <c r="I24" s="32"/>
      <c r="J24" s="32"/>
      <c r="K24" s="32"/>
      <c r="L24" s="32"/>
      <c r="M24" s="32"/>
      <c r="N24" s="44"/>
      <c r="O24" s="43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44"/>
      <c r="AA24" s="43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44"/>
      <c r="AM24" s="43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44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Q24" s="16"/>
      <c r="BR24" s="16"/>
    </row>
    <row r="25" spans="1:70" x14ac:dyDescent="0.25">
      <c r="A25" s="10" t="s">
        <v>73</v>
      </c>
      <c r="B25" s="21" t="s">
        <v>29</v>
      </c>
      <c r="C25" s="11" t="s">
        <v>74</v>
      </c>
      <c r="D25" s="14" t="s">
        <v>75</v>
      </c>
      <c r="E25" s="22" t="s">
        <v>34</v>
      </c>
      <c r="F25" s="22" t="s">
        <v>35</v>
      </c>
      <c r="G25" s="127">
        <v>587</v>
      </c>
      <c r="H25" s="45"/>
      <c r="I25" s="33"/>
      <c r="J25" s="33"/>
      <c r="K25" s="34">
        <v>1</v>
      </c>
      <c r="L25" s="34">
        <v>1</v>
      </c>
      <c r="M25" s="34">
        <v>1</v>
      </c>
      <c r="N25" s="46">
        <v>1</v>
      </c>
      <c r="O25" s="55">
        <v>1</v>
      </c>
      <c r="P25" s="34">
        <v>1</v>
      </c>
      <c r="Q25" s="34">
        <v>1</v>
      </c>
      <c r="R25" s="34">
        <v>1</v>
      </c>
      <c r="S25" s="34">
        <v>1</v>
      </c>
      <c r="T25" s="34">
        <v>1</v>
      </c>
      <c r="U25" s="33"/>
      <c r="V25" s="33"/>
      <c r="W25" s="33"/>
      <c r="X25" s="33"/>
      <c r="Y25" s="33"/>
      <c r="Z25" s="51"/>
      <c r="AA25" s="45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51"/>
      <c r="AM25" s="45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51"/>
      <c r="AY25" s="10"/>
      <c r="AZ25" s="10"/>
      <c r="BA25" s="10"/>
      <c r="BB25" s="10"/>
      <c r="BD25" s="10"/>
      <c r="BE25" s="10"/>
      <c r="BF25" s="10">
        <v>5</v>
      </c>
      <c r="BG25" s="10"/>
      <c r="BH25" s="10"/>
      <c r="BP25" t="s">
        <v>16</v>
      </c>
      <c r="BQ25" s="10">
        <f>+SUM(AY25:BI25)</f>
        <v>5</v>
      </c>
      <c r="BR25" s="10">
        <f>+SUM(H25:AX25)</f>
        <v>10</v>
      </c>
    </row>
    <row r="26" spans="1:70" x14ac:dyDescent="0.25">
      <c r="A26" s="10" t="s">
        <v>76</v>
      </c>
      <c r="B26" s="21" t="s">
        <v>29</v>
      </c>
      <c r="C26" s="11" t="s">
        <v>74</v>
      </c>
      <c r="D26" s="14" t="s">
        <v>75</v>
      </c>
      <c r="E26" s="22" t="s">
        <v>34</v>
      </c>
      <c r="F26" s="22" t="s">
        <v>35</v>
      </c>
      <c r="G26" s="127">
        <v>587</v>
      </c>
      <c r="H26" s="45"/>
      <c r="I26" s="33"/>
      <c r="J26" s="33"/>
      <c r="K26" s="34">
        <v>1</v>
      </c>
      <c r="L26" s="34">
        <v>1</v>
      </c>
      <c r="M26" s="34">
        <v>1</v>
      </c>
      <c r="N26" s="46">
        <v>1</v>
      </c>
      <c r="O26" s="55">
        <v>1</v>
      </c>
      <c r="P26" s="34">
        <v>1</v>
      </c>
      <c r="Q26" s="33"/>
      <c r="R26" s="33"/>
      <c r="S26" s="33"/>
      <c r="T26" s="33"/>
      <c r="U26" s="33"/>
      <c r="V26" s="33"/>
      <c r="W26" s="33"/>
      <c r="X26" s="33"/>
      <c r="Y26" s="33"/>
      <c r="Z26" s="51"/>
      <c r="AA26" s="45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51"/>
      <c r="AM26" s="45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51"/>
      <c r="AY26" s="10"/>
      <c r="AZ26" s="10"/>
      <c r="BA26" s="10">
        <v>3</v>
      </c>
      <c r="BB26" s="10"/>
      <c r="BD26" s="10"/>
      <c r="BE26" s="10"/>
      <c r="BF26" s="10"/>
      <c r="BG26" s="10"/>
      <c r="BH26" s="10"/>
      <c r="BP26" t="s">
        <v>11</v>
      </c>
      <c r="BQ26" s="10">
        <f>+SUM(AY26:BI26)</f>
        <v>3</v>
      </c>
      <c r="BR26" s="10">
        <f>+SUM(H26:AX26)</f>
        <v>6</v>
      </c>
    </row>
    <row r="27" spans="1:70" x14ac:dyDescent="0.25">
      <c r="A27" s="10" t="s">
        <v>77</v>
      </c>
      <c r="B27" s="21" t="s">
        <v>29</v>
      </c>
      <c r="C27" s="11" t="s">
        <v>74</v>
      </c>
      <c r="D27" s="14" t="s">
        <v>75</v>
      </c>
      <c r="E27" s="90" t="s">
        <v>40</v>
      </c>
      <c r="F27" s="90" t="s">
        <v>50</v>
      </c>
      <c r="G27" s="90">
        <v>209</v>
      </c>
      <c r="H27" s="45"/>
      <c r="I27" s="33"/>
      <c r="J27" s="33"/>
      <c r="K27" s="33"/>
      <c r="L27" s="33"/>
      <c r="M27" s="33"/>
      <c r="N27" s="51"/>
      <c r="O27" s="45"/>
      <c r="P27" s="33"/>
      <c r="Q27" s="33"/>
      <c r="R27" s="33"/>
      <c r="S27" s="175">
        <v>1</v>
      </c>
      <c r="T27" s="175">
        <v>1</v>
      </c>
      <c r="U27" s="175">
        <v>1</v>
      </c>
      <c r="V27" s="175">
        <v>1</v>
      </c>
      <c r="W27" s="175">
        <v>1</v>
      </c>
      <c r="X27" s="175">
        <v>1</v>
      </c>
      <c r="Y27" s="33"/>
      <c r="Z27" s="51"/>
      <c r="AA27" s="45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51"/>
      <c r="AM27" s="45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51"/>
      <c r="AY27" s="10"/>
      <c r="AZ27" s="10"/>
      <c r="BA27" s="10"/>
      <c r="BB27" s="10"/>
      <c r="BD27" s="10"/>
      <c r="BE27" s="10"/>
      <c r="BF27" s="10"/>
      <c r="BG27" s="10"/>
      <c r="BH27" s="10"/>
      <c r="BP27" t="s">
        <v>9</v>
      </c>
      <c r="BQ27" s="10">
        <v>3</v>
      </c>
      <c r="BR27" s="10">
        <f>+SUM(H27:AX27)</f>
        <v>6</v>
      </c>
    </row>
    <row r="28" spans="1:70" x14ac:dyDescent="0.25">
      <c r="A28" s="10" t="s">
        <v>78</v>
      </c>
      <c r="B28" s="21" t="s">
        <v>29</v>
      </c>
      <c r="C28" s="11" t="s">
        <v>79</v>
      </c>
      <c r="D28" s="14" t="s">
        <v>80</v>
      </c>
      <c r="E28" s="31" t="s">
        <v>43</v>
      </c>
      <c r="F28" s="31" t="s">
        <v>44</v>
      </c>
      <c r="G28" s="31">
        <v>447</v>
      </c>
      <c r="H28" s="45"/>
      <c r="I28" s="33"/>
      <c r="J28" s="33"/>
      <c r="K28" s="33"/>
      <c r="L28" s="33"/>
      <c r="M28" s="33"/>
      <c r="N28" s="51"/>
      <c r="O28" s="57">
        <v>1</v>
      </c>
      <c r="P28" s="39">
        <v>1</v>
      </c>
      <c r="Q28" s="39">
        <v>1</v>
      </c>
      <c r="R28" s="33"/>
      <c r="S28" s="33"/>
      <c r="T28" s="33"/>
      <c r="U28" s="33"/>
      <c r="V28" s="33"/>
      <c r="W28" s="33"/>
      <c r="X28" s="33"/>
      <c r="Y28" s="33"/>
      <c r="Z28" s="51"/>
      <c r="AA28" s="45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51"/>
      <c r="AM28" s="45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51"/>
      <c r="AY28" s="10">
        <v>6</v>
      </c>
      <c r="AZ28" s="10"/>
      <c r="BA28" s="10"/>
      <c r="BB28" s="10"/>
      <c r="BD28" s="10"/>
      <c r="BE28" s="10"/>
      <c r="BF28" s="10"/>
      <c r="BG28" s="10"/>
      <c r="BH28" s="10"/>
      <c r="BP28" t="s">
        <v>9</v>
      </c>
      <c r="BQ28" s="10">
        <f>+SUM(AY28:BI28)</f>
        <v>6</v>
      </c>
      <c r="BR28" s="10">
        <f>+SUM(H28:AX28)</f>
        <v>3</v>
      </c>
    </row>
    <row r="29" spans="1:70" s="2" customFormat="1" x14ac:dyDescent="0.25">
      <c r="A29" s="10"/>
      <c r="B29" s="24" t="s">
        <v>29</v>
      </c>
      <c r="C29" s="25" t="s">
        <v>69</v>
      </c>
      <c r="D29" s="26" t="s">
        <v>81</v>
      </c>
      <c r="E29" s="26"/>
      <c r="F29" s="26"/>
      <c r="G29" s="128"/>
      <c r="H29" s="30">
        <f t="shared" ref="H29:AM29" si="4">+SUBTOTAL(9,H24:H28)</f>
        <v>0</v>
      </c>
      <c r="I29" s="30">
        <f t="shared" si="4"/>
        <v>0</v>
      </c>
      <c r="J29" s="30">
        <f t="shared" si="4"/>
        <v>0</v>
      </c>
      <c r="K29" s="30">
        <f t="shared" si="4"/>
        <v>2</v>
      </c>
      <c r="L29" s="30">
        <f t="shared" si="4"/>
        <v>2</v>
      </c>
      <c r="M29" s="30">
        <f t="shared" si="4"/>
        <v>2</v>
      </c>
      <c r="N29" s="30">
        <f t="shared" si="4"/>
        <v>2</v>
      </c>
      <c r="O29" s="30">
        <f t="shared" si="4"/>
        <v>3</v>
      </c>
      <c r="P29" s="30">
        <f t="shared" si="4"/>
        <v>3</v>
      </c>
      <c r="Q29" s="30">
        <f t="shared" si="4"/>
        <v>2</v>
      </c>
      <c r="R29" s="30">
        <f t="shared" si="4"/>
        <v>1</v>
      </c>
      <c r="S29" s="30">
        <f t="shared" si="4"/>
        <v>2</v>
      </c>
      <c r="T29" s="30">
        <f t="shared" si="4"/>
        <v>2</v>
      </c>
      <c r="U29" s="30">
        <f t="shared" si="4"/>
        <v>1</v>
      </c>
      <c r="V29" s="30">
        <f t="shared" si="4"/>
        <v>1</v>
      </c>
      <c r="W29" s="30">
        <f t="shared" si="4"/>
        <v>1</v>
      </c>
      <c r="X29" s="30">
        <f t="shared" si="4"/>
        <v>1</v>
      </c>
      <c r="Y29" s="30">
        <f t="shared" si="4"/>
        <v>0</v>
      </c>
      <c r="Z29" s="30">
        <f t="shared" si="4"/>
        <v>0</v>
      </c>
      <c r="AA29" s="30">
        <f t="shared" si="4"/>
        <v>0</v>
      </c>
      <c r="AB29" s="30">
        <f t="shared" si="4"/>
        <v>0</v>
      </c>
      <c r="AC29" s="30">
        <f t="shared" si="4"/>
        <v>0</v>
      </c>
      <c r="AD29" s="30">
        <f t="shared" si="4"/>
        <v>0</v>
      </c>
      <c r="AE29" s="30">
        <f t="shared" si="4"/>
        <v>0</v>
      </c>
      <c r="AF29" s="30">
        <f t="shared" si="4"/>
        <v>0</v>
      </c>
      <c r="AG29" s="30">
        <f t="shared" si="4"/>
        <v>0</v>
      </c>
      <c r="AH29" s="30">
        <f t="shared" si="4"/>
        <v>0</v>
      </c>
      <c r="AI29" s="30">
        <f t="shared" si="4"/>
        <v>0</v>
      </c>
      <c r="AJ29" s="30">
        <f t="shared" si="4"/>
        <v>0</v>
      </c>
      <c r="AK29" s="30">
        <f t="shared" si="4"/>
        <v>0</v>
      </c>
      <c r="AL29" s="30">
        <f t="shared" si="4"/>
        <v>0</v>
      </c>
      <c r="AM29" s="30">
        <f t="shared" si="4"/>
        <v>0</v>
      </c>
      <c r="AN29" s="30">
        <f t="shared" ref="AN29:BI29" si="5">+SUBTOTAL(9,AN24:AN28)</f>
        <v>0</v>
      </c>
      <c r="AO29" s="30">
        <f t="shared" si="5"/>
        <v>0</v>
      </c>
      <c r="AP29" s="30">
        <f t="shared" si="5"/>
        <v>0</v>
      </c>
      <c r="AQ29" s="30">
        <f t="shared" si="5"/>
        <v>0</v>
      </c>
      <c r="AR29" s="30">
        <f t="shared" si="5"/>
        <v>0</v>
      </c>
      <c r="AS29" s="30">
        <f t="shared" si="5"/>
        <v>0</v>
      </c>
      <c r="AT29" s="30">
        <f t="shared" si="5"/>
        <v>0</v>
      </c>
      <c r="AU29" s="30">
        <f t="shared" si="5"/>
        <v>0</v>
      </c>
      <c r="AV29" s="30">
        <f t="shared" si="5"/>
        <v>0</v>
      </c>
      <c r="AW29" s="30">
        <f t="shared" si="5"/>
        <v>0</v>
      </c>
      <c r="AX29" s="30">
        <f t="shared" si="5"/>
        <v>0</v>
      </c>
      <c r="AY29" s="30">
        <f t="shared" si="5"/>
        <v>6</v>
      </c>
      <c r="AZ29" s="30">
        <f t="shared" si="5"/>
        <v>0</v>
      </c>
      <c r="BA29" s="30">
        <f t="shared" si="5"/>
        <v>3</v>
      </c>
      <c r="BB29" s="30">
        <f t="shared" si="5"/>
        <v>0</v>
      </c>
      <c r="BC29" s="30">
        <f t="shared" si="5"/>
        <v>0</v>
      </c>
      <c r="BD29" s="30">
        <f t="shared" si="5"/>
        <v>0</v>
      </c>
      <c r="BE29" s="30">
        <f t="shared" si="5"/>
        <v>0</v>
      </c>
      <c r="BF29" s="30">
        <f t="shared" si="5"/>
        <v>5</v>
      </c>
      <c r="BG29" s="30">
        <f t="shared" si="5"/>
        <v>0</v>
      </c>
      <c r="BH29" s="30">
        <f t="shared" si="5"/>
        <v>0</v>
      </c>
      <c r="BI29" s="30">
        <f t="shared" si="5"/>
        <v>0</v>
      </c>
      <c r="BJ29" s="15"/>
      <c r="BK29" s="27"/>
      <c r="BL29" s="27"/>
      <c r="BM29" s="27"/>
      <c r="BN29" s="27"/>
      <c r="BO29" s="27"/>
      <c r="BP29" s="27" t="s">
        <v>71</v>
      </c>
      <c r="BQ29" s="15"/>
      <c r="BR29" s="15"/>
    </row>
    <row r="30" spans="1:70" s="2" customFormat="1" x14ac:dyDescent="0.25">
      <c r="A30" s="10"/>
      <c r="B30" s="28" t="s">
        <v>29</v>
      </c>
      <c r="C30" s="4">
        <v>3</v>
      </c>
      <c r="D30" s="2" t="s">
        <v>82</v>
      </c>
      <c r="G30" s="124"/>
      <c r="H30" s="43"/>
      <c r="I30" s="32"/>
      <c r="J30" s="32"/>
      <c r="K30" s="32"/>
      <c r="L30" s="32"/>
      <c r="M30" s="32"/>
      <c r="N30" s="44"/>
      <c r="O30" s="43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44"/>
      <c r="AA30" s="43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44"/>
      <c r="AM30" s="43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44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Q30" s="16"/>
      <c r="BR30" s="16"/>
    </row>
    <row r="31" spans="1:70" x14ac:dyDescent="0.25">
      <c r="A31" s="10" t="s">
        <v>83</v>
      </c>
      <c r="B31" s="21" t="s">
        <v>29</v>
      </c>
      <c r="C31" s="1" t="s">
        <v>84</v>
      </c>
      <c r="D31" s="3" t="s">
        <v>85</v>
      </c>
      <c r="E31" s="31" t="s">
        <v>34</v>
      </c>
      <c r="F31" s="31" t="s">
        <v>44</v>
      </c>
      <c r="G31" s="31">
        <v>447</v>
      </c>
      <c r="H31" s="45"/>
      <c r="I31" s="33"/>
      <c r="J31" s="33"/>
      <c r="K31" s="33"/>
      <c r="L31" s="33"/>
      <c r="M31" s="33"/>
      <c r="N31" s="51"/>
      <c r="O31" s="45"/>
      <c r="P31" s="39">
        <v>1</v>
      </c>
      <c r="Q31" s="39">
        <v>1</v>
      </c>
      <c r="R31" s="39">
        <v>1</v>
      </c>
      <c r="S31" s="39">
        <v>1</v>
      </c>
      <c r="T31" s="39">
        <v>1</v>
      </c>
      <c r="U31" s="39">
        <v>1</v>
      </c>
      <c r="V31" s="39">
        <v>1</v>
      </c>
      <c r="W31" s="39">
        <v>1</v>
      </c>
      <c r="X31" s="39">
        <v>1</v>
      </c>
      <c r="Y31" s="33"/>
      <c r="Z31" s="51"/>
      <c r="AA31" s="45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51"/>
      <c r="AM31" s="45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51"/>
      <c r="AY31" s="10"/>
      <c r="AZ31" s="10"/>
      <c r="BA31" s="10"/>
      <c r="BB31" s="10">
        <v>6.75</v>
      </c>
      <c r="BD31" s="10"/>
      <c r="BE31" s="10"/>
      <c r="BF31" s="10"/>
      <c r="BG31" s="10"/>
      <c r="BH31" s="10"/>
      <c r="BP31" t="s">
        <v>12</v>
      </c>
      <c r="BQ31" s="10">
        <f>+SUM(AY31:BI31)</f>
        <v>6.75</v>
      </c>
      <c r="BR31" s="10">
        <f>+SUM(H31:AX31)</f>
        <v>9</v>
      </c>
    </row>
    <row r="32" spans="1:70" x14ac:dyDescent="0.25">
      <c r="A32" s="10" t="s">
        <v>86</v>
      </c>
      <c r="B32" s="21" t="s">
        <v>29</v>
      </c>
      <c r="C32" s="1">
        <v>3.1</v>
      </c>
      <c r="D32" s="3" t="s">
        <v>85</v>
      </c>
      <c r="E32" s="31" t="s">
        <v>34</v>
      </c>
      <c r="F32" s="31" t="s">
        <v>44</v>
      </c>
      <c r="G32" s="31">
        <v>447</v>
      </c>
      <c r="H32" s="33"/>
      <c r="I32" s="33"/>
      <c r="J32" s="33"/>
      <c r="K32" s="33"/>
      <c r="L32" s="33"/>
      <c r="M32" s="33"/>
      <c r="N32" s="51"/>
      <c r="O32" s="33"/>
      <c r="P32" s="33"/>
      <c r="Q32" s="39">
        <v>1</v>
      </c>
      <c r="R32" s="39">
        <v>1</v>
      </c>
      <c r="S32" s="39">
        <v>1</v>
      </c>
      <c r="T32" s="33"/>
      <c r="U32" s="33"/>
      <c r="V32" s="33"/>
      <c r="W32" s="33"/>
      <c r="X32" s="33"/>
      <c r="Y32" s="33"/>
      <c r="Z32" s="51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51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51"/>
      <c r="AY32" s="10"/>
      <c r="AZ32" s="10">
        <v>0.75</v>
      </c>
      <c r="BA32" s="10"/>
      <c r="BB32" s="10"/>
      <c r="BD32" s="10"/>
      <c r="BE32" s="10"/>
      <c r="BF32" s="10"/>
      <c r="BG32" s="10"/>
      <c r="BH32" s="10"/>
      <c r="BP32" t="s">
        <v>87</v>
      </c>
      <c r="BQ32" s="10">
        <f>+SUM(AY32:BI32)</f>
        <v>0.75</v>
      </c>
      <c r="BR32" s="10">
        <f>+SUM(H32:AX32)</f>
        <v>3</v>
      </c>
    </row>
    <row r="33" spans="1:70" s="2" customFormat="1" x14ac:dyDescent="0.25">
      <c r="A33" s="10"/>
      <c r="B33" s="24" t="s">
        <v>29</v>
      </c>
      <c r="C33" s="25" t="s">
        <v>69</v>
      </c>
      <c r="D33" s="26" t="s">
        <v>88</v>
      </c>
      <c r="E33" s="26"/>
      <c r="F33" s="26"/>
      <c r="G33" s="128"/>
      <c r="H33" s="30">
        <f t="shared" ref="H33:AM33" si="6">+SUBTOTAL(9,H30:H32)</f>
        <v>0</v>
      </c>
      <c r="I33" s="30">
        <f t="shared" si="6"/>
        <v>0</v>
      </c>
      <c r="J33" s="30">
        <f t="shared" si="6"/>
        <v>0</v>
      </c>
      <c r="K33" s="30">
        <f t="shared" si="6"/>
        <v>0</v>
      </c>
      <c r="L33" s="30">
        <f t="shared" si="6"/>
        <v>0</v>
      </c>
      <c r="M33" s="30">
        <f t="shared" si="6"/>
        <v>0</v>
      </c>
      <c r="N33" s="30">
        <f t="shared" si="6"/>
        <v>0</v>
      </c>
      <c r="O33" s="30">
        <f t="shared" si="6"/>
        <v>0</v>
      </c>
      <c r="P33" s="30">
        <f t="shared" si="6"/>
        <v>1</v>
      </c>
      <c r="Q33" s="30">
        <f t="shared" si="6"/>
        <v>2</v>
      </c>
      <c r="R33" s="30">
        <f t="shared" si="6"/>
        <v>2</v>
      </c>
      <c r="S33" s="30">
        <f t="shared" si="6"/>
        <v>2</v>
      </c>
      <c r="T33" s="30">
        <f t="shared" si="6"/>
        <v>1</v>
      </c>
      <c r="U33" s="30">
        <f t="shared" si="6"/>
        <v>1</v>
      </c>
      <c r="V33" s="30">
        <f t="shared" si="6"/>
        <v>1</v>
      </c>
      <c r="W33" s="30">
        <f t="shared" si="6"/>
        <v>1</v>
      </c>
      <c r="X33" s="30">
        <f t="shared" si="6"/>
        <v>1</v>
      </c>
      <c r="Y33" s="30">
        <f t="shared" si="6"/>
        <v>0</v>
      </c>
      <c r="Z33" s="30">
        <f t="shared" si="6"/>
        <v>0</v>
      </c>
      <c r="AA33" s="30">
        <f t="shared" si="6"/>
        <v>0</v>
      </c>
      <c r="AB33" s="30">
        <f t="shared" si="6"/>
        <v>0</v>
      </c>
      <c r="AC33" s="30">
        <f t="shared" si="6"/>
        <v>0</v>
      </c>
      <c r="AD33" s="30">
        <f t="shared" si="6"/>
        <v>0</v>
      </c>
      <c r="AE33" s="30">
        <f t="shared" si="6"/>
        <v>0</v>
      </c>
      <c r="AF33" s="30">
        <f t="shared" si="6"/>
        <v>0</v>
      </c>
      <c r="AG33" s="30">
        <f t="shared" si="6"/>
        <v>0</v>
      </c>
      <c r="AH33" s="30">
        <f t="shared" si="6"/>
        <v>0</v>
      </c>
      <c r="AI33" s="30">
        <f t="shared" si="6"/>
        <v>0</v>
      </c>
      <c r="AJ33" s="30">
        <f t="shared" si="6"/>
        <v>0</v>
      </c>
      <c r="AK33" s="30">
        <f t="shared" si="6"/>
        <v>0</v>
      </c>
      <c r="AL33" s="30">
        <f t="shared" si="6"/>
        <v>0</v>
      </c>
      <c r="AM33" s="30">
        <f t="shared" si="6"/>
        <v>0</v>
      </c>
      <c r="AN33" s="30">
        <f t="shared" ref="AN33:BI33" si="7">+SUBTOTAL(9,AN30:AN32)</f>
        <v>0</v>
      </c>
      <c r="AO33" s="30">
        <f t="shared" si="7"/>
        <v>0</v>
      </c>
      <c r="AP33" s="30">
        <f t="shared" si="7"/>
        <v>0</v>
      </c>
      <c r="AQ33" s="30">
        <f t="shared" si="7"/>
        <v>0</v>
      </c>
      <c r="AR33" s="30">
        <f t="shared" si="7"/>
        <v>0</v>
      </c>
      <c r="AS33" s="30">
        <f t="shared" si="7"/>
        <v>0</v>
      </c>
      <c r="AT33" s="30">
        <f t="shared" si="7"/>
        <v>0</v>
      </c>
      <c r="AU33" s="30">
        <f t="shared" si="7"/>
        <v>0</v>
      </c>
      <c r="AV33" s="30">
        <f t="shared" si="7"/>
        <v>0</v>
      </c>
      <c r="AW33" s="30">
        <f t="shared" si="7"/>
        <v>0</v>
      </c>
      <c r="AX33" s="30">
        <f t="shared" si="7"/>
        <v>0</v>
      </c>
      <c r="AY33" s="30">
        <f t="shared" si="7"/>
        <v>0</v>
      </c>
      <c r="AZ33" s="30">
        <f t="shared" si="7"/>
        <v>0.75</v>
      </c>
      <c r="BA33" s="30">
        <f t="shared" si="7"/>
        <v>0</v>
      </c>
      <c r="BB33" s="30">
        <f t="shared" si="7"/>
        <v>6.75</v>
      </c>
      <c r="BC33" s="30">
        <f t="shared" si="7"/>
        <v>0</v>
      </c>
      <c r="BD33" s="30">
        <f t="shared" si="7"/>
        <v>0</v>
      </c>
      <c r="BE33" s="30">
        <f t="shared" si="7"/>
        <v>0</v>
      </c>
      <c r="BF33" s="30">
        <f t="shared" si="7"/>
        <v>0</v>
      </c>
      <c r="BG33" s="30">
        <f t="shared" si="7"/>
        <v>0</v>
      </c>
      <c r="BH33" s="30">
        <f t="shared" si="7"/>
        <v>0</v>
      </c>
      <c r="BI33" s="30">
        <f t="shared" si="7"/>
        <v>0</v>
      </c>
      <c r="BJ33" s="15"/>
      <c r="BK33" s="27"/>
      <c r="BL33" s="27"/>
      <c r="BM33" s="27"/>
      <c r="BN33" s="27"/>
      <c r="BO33" s="27"/>
      <c r="BP33" s="27" t="s">
        <v>71</v>
      </c>
      <c r="BQ33" s="15"/>
      <c r="BR33" s="15"/>
    </row>
    <row r="34" spans="1:70" s="2" customFormat="1" x14ac:dyDescent="0.25">
      <c r="A34" s="10"/>
      <c r="B34" s="28" t="s">
        <v>29</v>
      </c>
      <c r="C34" s="4">
        <v>4</v>
      </c>
      <c r="D34" s="2" t="s">
        <v>89</v>
      </c>
      <c r="G34" s="124"/>
      <c r="H34" s="43"/>
      <c r="I34" s="32"/>
      <c r="J34" s="32"/>
      <c r="K34" s="32"/>
      <c r="L34" s="32"/>
      <c r="M34" s="32"/>
      <c r="N34" s="44"/>
      <c r="O34" s="43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44"/>
      <c r="AA34" s="43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44"/>
      <c r="AM34" s="43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44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Q34" s="16"/>
      <c r="BR34" s="16"/>
    </row>
    <row r="35" spans="1:70" x14ac:dyDescent="0.25">
      <c r="A35" s="10" t="s">
        <v>90</v>
      </c>
      <c r="B35" s="21" t="s">
        <v>29</v>
      </c>
      <c r="C35" s="1" t="s">
        <v>91</v>
      </c>
      <c r="D35" s="3" t="s">
        <v>92</v>
      </c>
      <c r="E35" s="22" t="s">
        <v>34</v>
      </c>
      <c r="F35" s="22" t="s">
        <v>35</v>
      </c>
      <c r="G35" s="127">
        <v>587</v>
      </c>
      <c r="H35" s="45"/>
      <c r="I35" s="33"/>
      <c r="J35" s="33"/>
      <c r="K35" s="33"/>
      <c r="L35" s="33"/>
      <c r="M35" s="33"/>
      <c r="N35" s="51"/>
      <c r="O35" s="45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51"/>
      <c r="AA35" s="55">
        <v>1</v>
      </c>
      <c r="AB35" s="34">
        <v>1</v>
      </c>
      <c r="AC35" s="34">
        <v>1</v>
      </c>
      <c r="AD35" s="34">
        <v>1</v>
      </c>
      <c r="AE35" s="34">
        <v>1</v>
      </c>
      <c r="AF35" s="34">
        <v>1</v>
      </c>
      <c r="AG35" s="34">
        <v>1</v>
      </c>
      <c r="AH35" s="34">
        <v>1</v>
      </c>
      <c r="AI35" s="34">
        <v>1</v>
      </c>
      <c r="AJ35" s="34">
        <v>1</v>
      </c>
      <c r="AK35" s="34">
        <v>1</v>
      </c>
      <c r="AL35" s="46">
        <v>1</v>
      </c>
      <c r="AM35" s="45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51"/>
      <c r="AY35" s="10"/>
      <c r="AZ35" s="10"/>
      <c r="BA35" s="10"/>
      <c r="BB35" s="10"/>
      <c r="BD35" s="10"/>
      <c r="BE35" s="10"/>
      <c r="BF35" s="10"/>
      <c r="BG35" s="10"/>
      <c r="BH35" s="10">
        <v>6</v>
      </c>
      <c r="BP35" t="s">
        <v>18</v>
      </c>
      <c r="BQ35" s="10">
        <f t="shared" ref="BQ35:BQ43" si="8">+SUM(AY35:BI35)</f>
        <v>6</v>
      </c>
      <c r="BR35" s="10">
        <f t="shared" ref="BR35:BR44" si="9">+SUM(H35:AX35)</f>
        <v>12</v>
      </c>
    </row>
    <row r="36" spans="1:70" x14ac:dyDescent="0.25">
      <c r="A36" s="10" t="s">
        <v>93</v>
      </c>
      <c r="B36" s="21" t="s">
        <v>29</v>
      </c>
      <c r="C36" s="1" t="s">
        <v>91</v>
      </c>
      <c r="D36" s="3" t="s">
        <v>92</v>
      </c>
      <c r="E36" s="18" t="s">
        <v>34</v>
      </c>
      <c r="F36" s="18" t="s">
        <v>38</v>
      </c>
      <c r="G36" s="18">
        <v>286</v>
      </c>
      <c r="H36" s="45"/>
      <c r="I36" s="33"/>
      <c r="J36" s="33"/>
      <c r="K36" s="33"/>
      <c r="L36" s="33"/>
      <c r="M36" s="33"/>
      <c r="N36" s="51"/>
      <c r="O36" s="45"/>
      <c r="P36" s="33"/>
      <c r="Q36" s="33"/>
      <c r="R36" s="33"/>
      <c r="S36" s="38">
        <v>1</v>
      </c>
      <c r="T36" s="38">
        <v>1</v>
      </c>
      <c r="U36" s="38">
        <v>1</v>
      </c>
      <c r="V36" s="38">
        <v>1</v>
      </c>
      <c r="W36" s="38">
        <v>1</v>
      </c>
      <c r="X36" s="38">
        <v>1</v>
      </c>
      <c r="Y36" s="33"/>
      <c r="Z36" s="51"/>
      <c r="AA36" s="45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51"/>
      <c r="AM36" s="45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51"/>
      <c r="AY36" s="10"/>
      <c r="AZ36" s="10"/>
      <c r="BA36" s="10"/>
      <c r="BB36" s="10"/>
      <c r="BD36" s="10"/>
      <c r="BE36" s="10"/>
      <c r="BF36" s="10"/>
      <c r="BG36" s="10"/>
      <c r="BH36" s="10">
        <v>1.41</v>
      </c>
      <c r="BP36" t="s">
        <v>18</v>
      </c>
      <c r="BQ36" s="10">
        <f t="shared" si="8"/>
        <v>1.41</v>
      </c>
      <c r="BR36" s="10">
        <f t="shared" si="9"/>
        <v>6</v>
      </c>
    </row>
    <row r="37" spans="1:70" x14ac:dyDescent="0.25">
      <c r="A37" s="10" t="s">
        <v>94</v>
      </c>
      <c r="B37" s="21" t="s">
        <v>29</v>
      </c>
      <c r="C37" s="1" t="s">
        <v>91</v>
      </c>
      <c r="D37" s="3" t="s">
        <v>95</v>
      </c>
      <c r="E37" s="31" t="s">
        <v>43</v>
      </c>
      <c r="F37" s="31" t="s">
        <v>44</v>
      </c>
      <c r="G37" s="31">
        <v>447</v>
      </c>
      <c r="H37" s="45"/>
      <c r="I37" s="33"/>
      <c r="J37" s="33"/>
      <c r="K37" s="33"/>
      <c r="L37" s="33"/>
      <c r="M37" s="33"/>
      <c r="N37" s="51"/>
      <c r="O37" s="45"/>
      <c r="P37" s="33"/>
      <c r="Q37" s="33"/>
      <c r="R37" s="33"/>
      <c r="S37" s="39">
        <v>1</v>
      </c>
      <c r="T37" s="39">
        <v>1</v>
      </c>
      <c r="U37" s="39">
        <v>1</v>
      </c>
      <c r="V37" s="39">
        <v>1</v>
      </c>
      <c r="W37" s="39">
        <v>1</v>
      </c>
      <c r="X37" s="39">
        <v>1</v>
      </c>
      <c r="Y37" s="33"/>
      <c r="Z37" s="51"/>
      <c r="AA37" s="45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51"/>
      <c r="AM37" s="45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51"/>
      <c r="AY37" s="10"/>
      <c r="AZ37" s="10"/>
      <c r="BA37" s="10"/>
      <c r="BB37" s="10"/>
      <c r="BD37" s="10"/>
      <c r="BE37" s="10"/>
      <c r="BF37" s="10"/>
      <c r="BG37" s="10"/>
      <c r="BH37" s="10">
        <v>1.91</v>
      </c>
      <c r="BP37" t="s">
        <v>18</v>
      </c>
      <c r="BQ37" s="10">
        <f t="shared" si="8"/>
        <v>1.91</v>
      </c>
      <c r="BR37" s="10">
        <f t="shared" si="9"/>
        <v>6</v>
      </c>
    </row>
    <row r="38" spans="1:70" x14ac:dyDescent="0.25">
      <c r="A38" s="10" t="s">
        <v>96</v>
      </c>
      <c r="B38" s="21" t="s">
        <v>29</v>
      </c>
      <c r="C38" s="1" t="s">
        <v>91</v>
      </c>
      <c r="D38" s="3" t="s">
        <v>97</v>
      </c>
      <c r="E38" s="31" t="s">
        <v>43</v>
      </c>
      <c r="F38" s="31" t="s">
        <v>44</v>
      </c>
      <c r="G38" s="31">
        <v>447</v>
      </c>
      <c r="H38" s="45"/>
      <c r="I38" s="33"/>
      <c r="J38" s="33"/>
      <c r="K38" s="33"/>
      <c r="L38" s="33"/>
      <c r="M38" s="33"/>
      <c r="N38" s="51"/>
      <c r="O38" s="45"/>
      <c r="P38" s="33"/>
      <c r="Q38" s="33"/>
      <c r="R38" s="33"/>
      <c r="S38" s="39">
        <v>1</v>
      </c>
      <c r="T38" s="39">
        <v>1</v>
      </c>
      <c r="U38" s="39">
        <v>1</v>
      </c>
      <c r="V38" s="39">
        <v>1</v>
      </c>
      <c r="W38" s="39">
        <v>1</v>
      </c>
      <c r="X38" s="39">
        <v>1</v>
      </c>
      <c r="Y38" s="33"/>
      <c r="Z38" s="51"/>
      <c r="AA38" s="45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51"/>
      <c r="AM38" s="45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51"/>
      <c r="AY38" s="10"/>
      <c r="AZ38" s="10"/>
      <c r="BA38" s="10"/>
      <c r="BB38" s="10"/>
      <c r="BD38" s="10"/>
      <c r="BE38" s="10"/>
      <c r="BF38" s="10"/>
      <c r="BG38" s="10"/>
      <c r="BH38" s="10">
        <v>2.65</v>
      </c>
      <c r="BP38" t="s">
        <v>18</v>
      </c>
      <c r="BQ38" s="10">
        <f t="shared" si="8"/>
        <v>2.65</v>
      </c>
      <c r="BR38" s="10">
        <f t="shared" si="9"/>
        <v>6</v>
      </c>
    </row>
    <row r="39" spans="1:70" x14ac:dyDescent="0.25">
      <c r="A39" s="10" t="s">
        <v>98</v>
      </c>
      <c r="B39" s="21" t="s">
        <v>29</v>
      </c>
      <c r="C39" s="1" t="s">
        <v>91</v>
      </c>
      <c r="D39" s="3" t="s">
        <v>92</v>
      </c>
      <c r="E39" s="90" t="s">
        <v>40</v>
      </c>
      <c r="F39" s="90" t="s">
        <v>50</v>
      </c>
      <c r="G39" s="90">
        <v>209</v>
      </c>
      <c r="H39" s="45"/>
      <c r="I39" s="33"/>
      <c r="J39" s="33"/>
      <c r="K39" s="33"/>
      <c r="L39" s="33"/>
      <c r="M39" s="33"/>
      <c r="N39" s="51"/>
      <c r="O39" s="45"/>
      <c r="P39" s="33"/>
      <c r="Q39" s="33"/>
      <c r="R39" s="33"/>
      <c r="S39" s="175">
        <v>1</v>
      </c>
      <c r="T39" s="175">
        <v>1</v>
      </c>
      <c r="U39" s="175">
        <v>1</v>
      </c>
      <c r="V39" s="175">
        <v>1</v>
      </c>
      <c r="W39" s="175">
        <v>1</v>
      </c>
      <c r="X39" s="175">
        <v>1</v>
      </c>
      <c r="Y39" s="33"/>
      <c r="Z39" s="51"/>
      <c r="AA39" s="45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51"/>
      <c r="AM39" s="45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51"/>
      <c r="AY39" s="10"/>
      <c r="AZ39" s="10"/>
      <c r="BA39" s="10"/>
      <c r="BB39" s="10"/>
      <c r="BD39" s="10"/>
      <c r="BE39" s="10"/>
      <c r="BF39" s="10"/>
      <c r="BG39" s="10"/>
      <c r="BH39" s="10"/>
      <c r="BP39" t="s">
        <v>9</v>
      </c>
      <c r="BQ39" s="10">
        <v>3</v>
      </c>
      <c r="BR39" s="10">
        <f t="shared" si="9"/>
        <v>6</v>
      </c>
    </row>
    <row r="40" spans="1:70" x14ac:dyDescent="0.25">
      <c r="A40" s="10" t="s">
        <v>99</v>
      </c>
      <c r="B40" s="21" t="s">
        <v>29</v>
      </c>
      <c r="C40" s="1" t="s">
        <v>100</v>
      </c>
      <c r="D40" s="3" t="s">
        <v>101</v>
      </c>
      <c r="E40" s="22" t="s">
        <v>34</v>
      </c>
      <c r="F40" s="22" t="s">
        <v>35</v>
      </c>
      <c r="G40" s="127">
        <v>587</v>
      </c>
      <c r="H40" s="45"/>
      <c r="I40" s="33"/>
      <c r="J40" s="34">
        <v>1</v>
      </c>
      <c r="K40" s="34">
        <v>1</v>
      </c>
      <c r="L40" s="34">
        <v>1</v>
      </c>
      <c r="M40" s="34">
        <v>1</v>
      </c>
      <c r="N40" s="46">
        <v>1</v>
      </c>
      <c r="O40" s="55">
        <v>1</v>
      </c>
      <c r="P40" s="34">
        <v>1</v>
      </c>
      <c r="Q40" s="34">
        <v>1</v>
      </c>
      <c r="R40" s="34">
        <v>1</v>
      </c>
      <c r="S40" s="34">
        <v>1</v>
      </c>
      <c r="T40" s="34">
        <v>1</v>
      </c>
      <c r="U40" s="33"/>
      <c r="V40" s="33"/>
      <c r="W40" s="33"/>
      <c r="X40" s="33"/>
      <c r="Y40" s="33"/>
      <c r="Z40" s="51"/>
      <c r="AA40" s="45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51"/>
      <c r="AM40" s="45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51"/>
      <c r="AY40" s="10"/>
      <c r="AZ40" s="10"/>
      <c r="BA40" s="10"/>
      <c r="BB40" s="10">
        <v>11</v>
      </c>
      <c r="BD40" s="10"/>
      <c r="BE40" s="10"/>
      <c r="BF40" s="10"/>
      <c r="BG40" s="10"/>
      <c r="BH40" s="10"/>
      <c r="BP40" t="s">
        <v>12</v>
      </c>
      <c r="BQ40" s="10">
        <f t="shared" si="8"/>
        <v>11</v>
      </c>
      <c r="BR40" s="10">
        <f t="shared" si="9"/>
        <v>11</v>
      </c>
    </row>
    <row r="41" spans="1:70" x14ac:dyDescent="0.25">
      <c r="A41" s="10" t="s">
        <v>102</v>
      </c>
      <c r="B41" s="21" t="s">
        <v>29</v>
      </c>
      <c r="C41" s="1" t="s">
        <v>100</v>
      </c>
      <c r="D41" s="3" t="s">
        <v>101</v>
      </c>
      <c r="E41" s="18" t="s">
        <v>34</v>
      </c>
      <c r="F41" s="18" t="s">
        <v>38</v>
      </c>
      <c r="G41" s="18">
        <v>286</v>
      </c>
      <c r="H41" s="45"/>
      <c r="I41" s="33"/>
      <c r="J41" s="33"/>
      <c r="K41" s="33"/>
      <c r="L41" s="33"/>
      <c r="M41" s="62">
        <v>1</v>
      </c>
      <c r="N41" s="63">
        <v>1</v>
      </c>
      <c r="O41" s="64">
        <v>1</v>
      </c>
      <c r="P41" s="62">
        <v>1</v>
      </c>
      <c r="Q41" s="33"/>
      <c r="R41" s="33"/>
      <c r="S41" s="33"/>
      <c r="T41" s="33"/>
      <c r="U41" s="33"/>
      <c r="V41" s="33"/>
      <c r="W41" s="33"/>
      <c r="X41" s="33"/>
      <c r="Y41" s="33"/>
      <c r="Z41" s="51"/>
      <c r="AA41" s="45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51"/>
      <c r="AM41" s="45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51"/>
      <c r="AY41" s="10"/>
      <c r="AZ41" s="10"/>
      <c r="BA41" s="10">
        <v>3</v>
      </c>
      <c r="BB41" s="10"/>
      <c r="BD41" s="10"/>
      <c r="BE41" s="10"/>
      <c r="BF41" s="10"/>
      <c r="BG41" s="10"/>
      <c r="BH41" s="10"/>
      <c r="BP41" t="s">
        <v>11</v>
      </c>
      <c r="BQ41" s="10">
        <f t="shared" si="8"/>
        <v>3</v>
      </c>
      <c r="BR41" s="10">
        <f t="shared" si="9"/>
        <v>4</v>
      </c>
    </row>
    <row r="42" spans="1:70" x14ac:dyDescent="0.25">
      <c r="A42" s="10" t="s">
        <v>103</v>
      </c>
      <c r="B42" s="21" t="s">
        <v>29</v>
      </c>
      <c r="C42" s="1" t="s">
        <v>100</v>
      </c>
      <c r="D42" s="3" t="s">
        <v>101</v>
      </c>
      <c r="E42" s="18" t="s">
        <v>34</v>
      </c>
      <c r="F42" s="18" t="s">
        <v>38</v>
      </c>
      <c r="G42" s="18">
        <v>286</v>
      </c>
      <c r="H42" s="45"/>
      <c r="I42" s="33"/>
      <c r="J42" s="33"/>
      <c r="K42" s="33"/>
      <c r="L42" s="33"/>
      <c r="M42" s="65"/>
      <c r="N42" s="66"/>
      <c r="O42" s="64">
        <v>1</v>
      </c>
      <c r="P42" s="62">
        <v>1</v>
      </c>
      <c r="Q42" s="38">
        <v>1</v>
      </c>
      <c r="R42" s="38">
        <v>1</v>
      </c>
      <c r="S42" s="38">
        <v>1</v>
      </c>
      <c r="T42" s="38">
        <v>1</v>
      </c>
      <c r="U42" s="38">
        <v>1</v>
      </c>
      <c r="V42" s="38">
        <v>1</v>
      </c>
      <c r="W42" s="38">
        <v>1</v>
      </c>
      <c r="X42" s="38">
        <v>1</v>
      </c>
      <c r="Y42" s="38">
        <v>1</v>
      </c>
      <c r="Z42" s="50">
        <v>1</v>
      </c>
      <c r="AA42" s="45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51"/>
      <c r="AM42" s="45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51"/>
      <c r="AY42" s="10"/>
      <c r="AZ42" s="10"/>
      <c r="BA42" s="10"/>
      <c r="BB42" s="10"/>
      <c r="BD42" s="10"/>
      <c r="BE42" s="10"/>
      <c r="BF42" s="10">
        <v>6</v>
      </c>
      <c r="BG42" s="10"/>
      <c r="BH42" s="10"/>
      <c r="BP42" t="s">
        <v>16</v>
      </c>
      <c r="BQ42" s="10">
        <f t="shared" si="8"/>
        <v>6</v>
      </c>
      <c r="BR42" s="10">
        <f t="shared" si="9"/>
        <v>12</v>
      </c>
    </row>
    <row r="43" spans="1:70" x14ac:dyDescent="0.25">
      <c r="A43" s="10" t="s">
        <v>104</v>
      </c>
      <c r="B43" s="21" t="s">
        <v>29</v>
      </c>
      <c r="C43" s="1" t="s">
        <v>100</v>
      </c>
      <c r="D43" s="3" t="s">
        <v>101</v>
      </c>
      <c r="E43" s="31" t="s">
        <v>43</v>
      </c>
      <c r="F43" s="31" t="s">
        <v>44</v>
      </c>
      <c r="G43" s="31">
        <v>447</v>
      </c>
      <c r="H43" s="45"/>
      <c r="I43" s="33"/>
      <c r="J43" s="33"/>
      <c r="K43" s="33"/>
      <c r="L43" s="33"/>
      <c r="M43" s="65"/>
      <c r="N43" s="66"/>
      <c r="O43" s="68">
        <v>1</v>
      </c>
      <c r="P43" s="69">
        <v>1</v>
      </c>
      <c r="Q43" s="39">
        <v>1</v>
      </c>
      <c r="R43" s="39">
        <v>1</v>
      </c>
      <c r="S43" s="39">
        <v>1</v>
      </c>
      <c r="T43" s="39">
        <v>1</v>
      </c>
      <c r="U43" s="39">
        <v>1</v>
      </c>
      <c r="V43" s="39">
        <v>1</v>
      </c>
      <c r="W43" s="39">
        <v>1</v>
      </c>
      <c r="X43" s="39">
        <v>1</v>
      </c>
      <c r="Y43" s="39">
        <v>1</v>
      </c>
      <c r="Z43" s="59">
        <v>1</v>
      </c>
      <c r="AA43" s="45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51"/>
      <c r="AM43" s="45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51"/>
      <c r="AY43" s="10"/>
      <c r="AZ43" s="10"/>
      <c r="BA43" s="10"/>
      <c r="BB43" s="10"/>
      <c r="BD43" s="10"/>
      <c r="BE43" s="10"/>
      <c r="BF43" s="10">
        <v>1</v>
      </c>
      <c r="BG43" s="10"/>
      <c r="BH43" s="10"/>
      <c r="BP43" t="s">
        <v>16</v>
      </c>
      <c r="BQ43" s="10">
        <f t="shared" si="8"/>
        <v>1</v>
      </c>
      <c r="BR43" s="10">
        <f t="shared" si="9"/>
        <v>12</v>
      </c>
    </row>
    <row r="44" spans="1:70" x14ac:dyDescent="0.25">
      <c r="A44" s="10" t="s">
        <v>105</v>
      </c>
      <c r="B44" s="21" t="s">
        <v>29</v>
      </c>
      <c r="C44" s="1" t="s">
        <v>100</v>
      </c>
      <c r="D44" s="3" t="s">
        <v>101</v>
      </c>
      <c r="E44" s="90" t="s">
        <v>40</v>
      </c>
      <c r="F44" s="90" t="s">
        <v>50</v>
      </c>
      <c r="G44" s="90">
        <v>209</v>
      </c>
      <c r="H44" s="45"/>
      <c r="I44" s="33"/>
      <c r="J44" s="33"/>
      <c r="K44" s="33"/>
      <c r="L44" s="33"/>
      <c r="M44" s="65"/>
      <c r="N44" s="66"/>
      <c r="O44" s="145"/>
      <c r="P44" s="65"/>
      <c r="Q44" s="33"/>
      <c r="R44" s="33"/>
      <c r="S44" s="175">
        <v>1</v>
      </c>
      <c r="T44" s="175">
        <v>1</v>
      </c>
      <c r="U44" s="175">
        <v>1</v>
      </c>
      <c r="V44" s="175">
        <v>1</v>
      </c>
      <c r="W44" s="175">
        <v>1</v>
      </c>
      <c r="X44" s="175">
        <v>1</v>
      </c>
      <c r="Y44" s="175">
        <v>1</v>
      </c>
      <c r="Z44" s="176">
        <v>1</v>
      </c>
      <c r="AA44" s="177">
        <v>1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51"/>
      <c r="AM44" s="45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51"/>
      <c r="AY44" s="10"/>
      <c r="AZ44" s="10"/>
      <c r="BA44" s="10"/>
      <c r="BB44" s="10"/>
      <c r="BD44" s="10"/>
      <c r="BE44" s="10"/>
      <c r="BF44" s="10"/>
      <c r="BG44" s="10"/>
      <c r="BH44" s="10"/>
      <c r="BP44" t="s">
        <v>12</v>
      </c>
      <c r="BQ44" s="10">
        <v>3.6</v>
      </c>
      <c r="BR44" s="10">
        <f t="shared" si="9"/>
        <v>9</v>
      </c>
    </row>
    <row r="45" spans="1:70" x14ac:dyDescent="0.25">
      <c r="B45" s="21" t="s">
        <v>29</v>
      </c>
      <c r="C45" s="1" t="s">
        <v>106</v>
      </c>
      <c r="D45" s="3" t="s">
        <v>107</v>
      </c>
      <c r="E45" s="3"/>
      <c r="F45" s="3"/>
      <c r="G45" s="129"/>
      <c r="H45" s="45"/>
      <c r="I45" s="33"/>
      <c r="J45" s="33"/>
      <c r="K45" s="33"/>
      <c r="L45" s="33"/>
      <c r="M45" s="33"/>
      <c r="N45" s="51"/>
      <c r="O45" s="45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51"/>
      <c r="AA45" s="45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51"/>
      <c r="AM45" s="45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51"/>
      <c r="AY45" s="10"/>
      <c r="AZ45" s="10"/>
      <c r="BA45" s="10"/>
      <c r="BB45" s="10"/>
      <c r="BD45" s="10"/>
      <c r="BE45" s="10"/>
      <c r="BF45" s="10"/>
      <c r="BG45" s="10"/>
      <c r="BH45" s="10"/>
      <c r="BQ45" s="10"/>
      <c r="BR45" s="10"/>
    </row>
    <row r="46" spans="1:70" x14ac:dyDescent="0.25">
      <c r="A46" s="10" t="s">
        <v>108</v>
      </c>
      <c r="B46" s="21" t="s">
        <v>29</v>
      </c>
      <c r="C46" s="1" t="s">
        <v>109</v>
      </c>
      <c r="D46" s="3" t="s">
        <v>110</v>
      </c>
      <c r="E46" s="31" t="s">
        <v>43</v>
      </c>
      <c r="F46" s="31" t="s">
        <v>44</v>
      </c>
      <c r="G46" s="31">
        <v>447</v>
      </c>
      <c r="H46" s="45"/>
      <c r="I46" s="33"/>
      <c r="J46" s="33"/>
      <c r="K46" s="33"/>
      <c r="L46" s="33"/>
      <c r="M46" s="33"/>
      <c r="N46" s="51"/>
      <c r="O46" s="57">
        <v>1</v>
      </c>
      <c r="P46" s="39">
        <v>1</v>
      </c>
      <c r="Q46" s="39">
        <v>1</v>
      </c>
      <c r="R46" s="39">
        <v>1</v>
      </c>
      <c r="S46" s="39">
        <v>1</v>
      </c>
      <c r="T46" s="39">
        <v>1</v>
      </c>
      <c r="U46" s="39">
        <v>1</v>
      </c>
      <c r="V46" s="39">
        <v>1</v>
      </c>
      <c r="W46" s="39">
        <v>1</v>
      </c>
      <c r="X46" s="33"/>
      <c r="Y46" s="33"/>
      <c r="Z46" s="51"/>
      <c r="AA46" s="45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51"/>
      <c r="AM46" s="45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51"/>
      <c r="AY46" s="10"/>
      <c r="AZ46" s="10"/>
      <c r="BA46" s="10"/>
      <c r="BB46" s="10"/>
      <c r="BD46" s="10"/>
      <c r="BE46" s="10">
        <v>2</v>
      </c>
      <c r="BF46" s="10"/>
      <c r="BG46" s="10"/>
      <c r="BH46" s="10"/>
      <c r="BP46" t="s">
        <v>15</v>
      </c>
      <c r="BQ46" s="10">
        <f>+SUM(AY46:BI46)</f>
        <v>2</v>
      </c>
      <c r="BR46" s="10">
        <f>+SUM(H46:AX46)</f>
        <v>9</v>
      </c>
    </row>
    <row r="47" spans="1:70" x14ac:dyDescent="0.25">
      <c r="A47" s="10" t="s">
        <v>111</v>
      </c>
      <c r="B47" s="21" t="s">
        <v>29</v>
      </c>
      <c r="C47" s="1" t="s">
        <v>109</v>
      </c>
      <c r="D47" s="3" t="s">
        <v>110</v>
      </c>
      <c r="E47" s="31" t="s">
        <v>43</v>
      </c>
      <c r="F47" s="31" t="s">
        <v>44</v>
      </c>
      <c r="G47" s="31">
        <v>447</v>
      </c>
      <c r="H47" s="45"/>
      <c r="I47" s="33"/>
      <c r="J47" s="33"/>
      <c r="K47" s="33"/>
      <c r="L47" s="33"/>
      <c r="M47" s="33"/>
      <c r="N47" s="51"/>
      <c r="O47" s="57">
        <v>1</v>
      </c>
      <c r="P47" s="39">
        <v>1</v>
      </c>
      <c r="Q47" s="39">
        <v>1</v>
      </c>
      <c r="R47" s="39">
        <v>1</v>
      </c>
      <c r="S47" s="39">
        <v>1</v>
      </c>
      <c r="T47" s="39">
        <v>1</v>
      </c>
      <c r="U47" s="39">
        <v>1</v>
      </c>
      <c r="V47" s="39">
        <v>1</v>
      </c>
      <c r="W47" s="39">
        <v>1</v>
      </c>
      <c r="X47" s="33"/>
      <c r="Y47" s="33"/>
      <c r="Z47" s="51"/>
      <c r="AA47" s="45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51"/>
      <c r="AM47" s="45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51"/>
      <c r="AY47" s="10"/>
      <c r="AZ47" s="10"/>
      <c r="BA47" s="10"/>
      <c r="BB47" s="10"/>
      <c r="BD47" s="10"/>
      <c r="BE47" s="10"/>
      <c r="BF47" s="10">
        <v>2</v>
      </c>
      <c r="BG47" s="10"/>
      <c r="BH47" s="10"/>
      <c r="BP47" t="s">
        <v>16</v>
      </c>
      <c r="BQ47" s="10">
        <f>+SUM(AY47:BI47)</f>
        <v>2</v>
      </c>
      <c r="BR47" s="10">
        <f>+SUM(H47:AX47)</f>
        <v>9</v>
      </c>
    </row>
    <row r="48" spans="1:70" x14ac:dyDescent="0.25">
      <c r="A48" s="10" t="s">
        <v>112</v>
      </c>
      <c r="B48" s="21" t="s">
        <v>29</v>
      </c>
      <c r="C48" s="1" t="s">
        <v>113</v>
      </c>
      <c r="D48" s="3" t="s">
        <v>114</v>
      </c>
      <c r="E48" s="23" t="s">
        <v>40</v>
      </c>
      <c r="F48" s="23" t="s">
        <v>38</v>
      </c>
      <c r="G48" s="126">
        <v>839</v>
      </c>
      <c r="H48" s="45"/>
      <c r="I48" s="33"/>
      <c r="J48" s="33"/>
      <c r="K48" s="33"/>
      <c r="L48" s="33"/>
      <c r="M48" s="33"/>
      <c r="N48" s="51"/>
      <c r="O48" s="56">
        <v>1</v>
      </c>
      <c r="P48" s="37">
        <v>1</v>
      </c>
      <c r="Q48" s="37">
        <v>1</v>
      </c>
      <c r="R48" s="37">
        <v>1</v>
      </c>
      <c r="S48" s="37">
        <v>1</v>
      </c>
      <c r="T48" s="37">
        <v>1</v>
      </c>
      <c r="U48" s="37">
        <v>1</v>
      </c>
      <c r="V48" s="37">
        <v>1</v>
      </c>
      <c r="W48" s="37">
        <v>1</v>
      </c>
      <c r="X48" s="37">
        <v>1</v>
      </c>
      <c r="Y48" s="37">
        <v>1</v>
      </c>
      <c r="Z48" s="67">
        <v>1</v>
      </c>
      <c r="AA48" s="45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51"/>
      <c r="AM48" s="45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51"/>
      <c r="AY48" s="10"/>
      <c r="AZ48" s="10"/>
      <c r="BA48" s="10"/>
      <c r="BB48" s="10"/>
      <c r="BD48" s="10"/>
      <c r="BE48" s="10"/>
      <c r="BF48" s="10">
        <v>10</v>
      </c>
      <c r="BG48" s="10"/>
      <c r="BH48" s="10"/>
      <c r="BP48" t="s">
        <v>16</v>
      </c>
      <c r="BQ48" s="10">
        <f>+SUM(AY48:BI48)</f>
        <v>10</v>
      </c>
      <c r="BR48" s="10">
        <f>+SUM(H48:AX48)</f>
        <v>12</v>
      </c>
    </row>
    <row r="49" spans="1:70" x14ac:dyDescent="0.25">
      <c r="A49" s="10" t="s">
        <v>115</v>
      </c>
      <c r="B49" s="21" t="s">
        <v>29</v>
      </c>
      <c r="C49" s="1" t="s">
        <v>113</v>
      </c>
      <c r="D49" s="3" t="s">
        <v>116</v>
      </c>
      <c r="E49" s="31" t="s">
        <v>43</v>
      </c>
      <c r="F49" s="31" t="s">
        <v>44</v>
      </c>
      <c r="G49" s="31">
        <v>447</v>
      </c>
      <c r="H49" s="45"/>
      <c r="I49" s="33"/>
      <c r="J49" s="33"/>
      <c r="K49" s="33"/>
      <c r="L49" s="33"/>
      <c r="M49" s="33"/>
      <c r="N49" s="51"/>
      <c r="O49" s="57">
        <v>1</v>
      </c>
      <c r="P49" s="39">
        <v>1</v>
      </c>
      <c r="Q49" s="39">
        <v>1</v>
      </c>
      <c r="R49" s="39">
        <v>1</v>
      </c>
      <c r="S49" s="33"/>
      <c r="T49" s="33"/>
      <c r="U49" s="33"/>
      <c r="V49" s="33"/>
      <c r="W49" s="33"/>
      <c r="X49" s="33"/>
      <c r="Y49" s="33"/>
      <c r="Z49" s="51"/>
      <c r="AA49" s="45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51"/>
      <c r="AM49" s="45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51"/>
      <c r="AY49" s="10"/>
      <c r="AZ49" s="10"/>
      <c r="BA49" s="10"/>
      <c r="BB49" s="10"/>
      <c r="BD49" s="10"/>
      <c r="BE49" s="10"/>
      <c r="BF49" s="10">
        <v>2</v>
      </c>
      <c r="BG49" s="10"/>
      <c r="BH49" s="10"/>
      <c r="BP49" t="s">
        <v>16</v>
      </c>
      <c r="BQ49" s="10">
        <f>+SUM(AY49:BI49)</f>
        <v>2</v>
      </c>
      <c r="BR49" s="10">
        <f>+SUM(H49:AX49)</f>
        <v>4</v>
      </c>
    </row>
    <row r="50" spans="1:70" x14ac:dyDescent="0.25">
      <c r="A50" s="10" t="s">
        <v>117</v>
      </c>
      <c r="B50" s="21" t="s">
        <v>29</v>
      </c>
      <c r="C50" s="1" t="s">
        <v>113</v>
      </c>
      <c r="D50" s="3" t="s">
        <v>118</v>
      </c>
      <c r="E50" s="31" t="s">
        <v>43</v>
      </c>
      <c r="F50" s="31" t="s">
        <v>44</v>
      </c>
      <c r="G50" s="31">
        <v>447</v>
      </c>
      <c r="H50" s="45"/>
      <c r="I50" s="33"/>
      <c r="J50" s="33"/>
      <c r="K50" s="33"/>
      <c r="L50" s="33"/>
      <c r="M50" s="33"/>
      <c r="N50" s="51"/>
      <c r="O50" s="57">
        <v>1</v>
      </c>
      <c r="P50" s="39">
        <v>1</v>
      </c>
      <c r="Q50" s="39">
        <v>1</v>
      </c>
      <c r="R50" s="33"/>
      <c r="S50" s="33"/>
      <c r="T50" s="33"/>
      <c r="U50" s="33"/>
      <c r="V50" s="33"/>
      <c r="W50" s="33"/>
      <c r="X50" s="33"/>
      <c r="Y50" s="33"/>
      <c r="Z50" s="51"/>
      <c r="AA50" s="45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51"/>
      <c r="AM50" s="45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51"/>
      <c r="AY50" s="10"/>
      <c r="AZ50" s="10"/>
      <c r="BA50" s="99">
        <f>2/3</f>
        <v>0.66666666666666663</v>
      </c>
      <c r="BB50" s="10"/>
      <c r="BD50" s="10"/>
      <c r="BE50" s="10"/>
      <c r="BF50" s="10"/>
      <c r="BG50" s="10"/>
      <c r="BH50" s="10"/>
      <c r="BP50" t="s">
        <v>11</v>
      </c>
      <c r="BQ50" s="99">
        <f>+SUM(AY50:BI50)</f>
        <v>0.66666666666666663</v>
      </c>
      <c r="BR50" s="10">
        <f>+SUM(H50:AX50)</f>
        <v>3</v>
      </c>
    </row>
    <row r="51" spans="1:70" x14ac:dyDescent="0.25">
      <c r="B51" s="21" t="s">
        <v>29</v>
      </c>
      <c r="C51" s="1" t="s">
        <v>119</v>
      </c>
      <c r="D51" s="3" t="s">
        <v>120</v>
      </c>
      <c r="E51" s="3"/>
      <c r="F51" s="3"/>
      <c r="G51" s="129"/>
      <c r="H51" s="45"/>
      <c r="I51" s="33"/>
      <c r="J51" s="33"/>
      <c r="K51" s="33"/>
      <c r="L51" s="33"/>
      <c r="M51" s="33"/>
      <c r="N51" s="51"/>
      <c r="O51" s="45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51"/>
      <c r="AA51" s="45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51"/>
      <c r="AM51" s="45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51"/>
      <c r="AY51" s="10"/>
      <c r="AZ51" s="10"/>
      <c r="BA51" s="10"/>
      <c r="BB51" s="10"/>
      <c r="BD51" s="10"/>
      <c r="BE51" s="10"/>
      <c r="BF51" s="10"/>
      <c r="BG51" s="10"/>
      <c r="BH51" s="10"/>
      <c r="BQ51" s="10"/>
      <c r="BR51" s="10"/>
    </row>
    <row r="52" spans="1:70" s="2" customFormat="1" x14ac:dyDescent="0.25">
      <c r="A52" s="10"/>
      <c r="B52" s="24" t="s">
        <v>29</v>
      </c>
      <c r="C52" s="25" t="s">
        <v>69</v>
      </c>
      <c r="D52" s="26" t="s">
        <v>121</v>
      </c>
      <c r="E52" s="26"/>
      <c r="F52" s="26"/>
      <c r="G52" s="128"/>
      <c r="H52" s="30">
        <f t="shared" ref="H52:AM52" si="10">+SUBTOTAL(9,H34:H51)</f>
        <v>0</v>
      </c>
      <c r="I52" s="30">
        <f t="shared" si="10"/>
        <v>0</v>
      </c>
      <c r="J52" s="30">
        <f t="shared" si="10"/>
        <v>1</v>
      </c>
      <c r="K52" s="30">
        <f t="shared" si="10"/>
        <v>1</v>
      </c>
      <c r="L52" s="30">
        <f t="shared" si="10"/>
        <v>1</v>
      </c>
      <c r="M52" s="30">
        <f t="shared" si="10"/>
        <v>2</v>
      </c>
      <c r="N52" s="30">
        <f t="shared" si="10"/>
        <v>2</v>
      </c>
      <c r="O52" s="30">
        <f t="shared" si="10"/>
        <v>9</v>
      </c>
      <c r="P52" s="30">
        <f t="shared" si="10"/>
        <v>9</v>
      </c>
      <c r="Q52" s="30">
        <f t="shared" si="10"/>
        <v>8</v>
      </c>
      <c r="R52" s="30">
        <f t="shared" si="10"/>
        <v>7</v>
      </c>
      <c r="S52" s="30">
        <f t="shared" si="10"/>
        <v>11</v>
      </c>
      <c r="T52" s="30">
        <f t="shared" si="10"/>
        <v>11</v>
      </c>
      <c r="U52" s="30">
        <f t="shared" si="10"/>
        <v>10</v>
      </c>
      <c r="V52" s="30">
        <f t="shared" si="10"/>
        <v>10</v>
      </c>
      <c r="W52" s="30">
        <f t="shared" si="10"/>
        <v>10</v>
      </c>
      <c r="X52" s="30">
        <f t="shared" si="10"/>
        <v>8</v>
      </c>
      <c r="Y52" s="30">
        <f t="shared" si="10"/>
        <v>4</v>
      </c>
      <c r="Z52" s="30">
        <f t="shared" si="10"/>
        <v>4</v>
      </c>
      <c r="AA52" s="30">
        <f t="shared" si="10"/>
        <v>2</v>
      </c>
      <c r="AB52" s="30">
        <f t="shared" si="10"/>
        <v>1</v>
      </c>
      <c r="AC52" s="30">
        <f t="shared" si="10"/>
        <v>1</v>
      </c>
      <c r="AD52" s="30">
        <f t="shared" si="10"/>
        <v>1</v>
      </c>
      <c r="AE52" s="30">
        <f t="shared" si="10"/>
        <v>1</v>
      </c>
      <c r="AF52" s="30">
        <f t="shared" si="10"/>
        <v>1</v>
      </c>
      <c r="AG52" s="30">
        <f t="shared" si="10"/>
        <v>1</v>
      </c>
      <c r="AH52" s="30">
        <f t="shared" si="10"/>
        <v>1</v>
      </c>
      <c r="AI52" s="30">
        <f t="shared" si="10"/>
        <v>1</v>
      </c>
      <c r="AJ52" s="30">
        <f t="shared" si="10"/>
        <v>1</v>
      </c>
      <c r="AK52" s="30">
        <f t="shared" si="10"/>
        <v>1</v>
      </c>
      <c r="AL52" s="30">
        <f t="shared" si="10"/>
        <v>1</v>
      </c>
      <c r="AM52" s="30">
        <f t="shared" si="10"/>
        <v>0</v>
      </c>
      <c r="AN52" s="30">
        <f t="shared" ref="AN52:BI52" si="11">+SUBTOTAL(9,AN34:AN51)</f>
        <v>0</v>
      </c>
      <c r="AO52" s="30">
        <f t="shared" si="11"/>
        <v>0</v>
      </c>
      <c r="AP52" s="30">
        <f t="shared" si="11"/>
        <v>0</v>
      </c>
      <c r="AQ52" s="30">
        <f t="shared" si="11"/>
        <v>0</v>
      </c>
      <c r="AR52" s="30">
        <f t="shared" si="11"/>
        <v>0</v>
      </c>
      <c r="AS52" s="30">
        <f t="shared" si="11"/>
        <v>0</v>
      </c>
      <c r="AT52" s="30">
        <f t="shared" si="11"/>
        <v>0</v>
      </c>
      <c r="AU52" s="30">
        <f t="shared" si="11"/>
        <v>0</v>
      </c>
      <c r="AV52" s="30">
        <f t="shared" si="11"/>
        <v>0</v>
      </c>
      <c r="AW52" s="30">
        <f t="shared" si="11"/>
        <v>0</v>
      </c>
      <c r="AX52" s="30">
        <f t="shared" si="11"/>
        <v>0</v>
      </c>
      <c r="AY52" s="30">
        <f t="shared" si="11"/>
        <v>0</v>
      </c>
      <c r="AZ52" s="30">
        <f t="shared" si="11"/>
        <v>0</v>
      </c>
      <c r="BA52" s="30">
        <f t="shared" si="11"/>
        <v>3.6666666666666665</v>
      </c>
      <c r="BB52" s="30">
        <f t="shared" si="11"/>
        <v>11</v>
      </c>
      <c r="BC52" s="30">
        <f t="shared" si="11"/>
        <v>0</v>
      </c>
      <c r="BD52" s="30">
        <f t="shared" si="11"/>
        <v>0</v>
      </c>
      <c r="BE52" s="30">
        <f t="shared" si="11"/>
        <v>2</v>
      </c>
      <c r="BF52" s="30">
        <f t="shared" si="11"/>
        <v>21</v>
      </c>
      <c r="BG52" s="30">
        <f t="shared" si="11"/>
        <v>0</v>
      </c>
      <c r="BH52" s="30">
        <f t="shared" si="11"/>
        <v>11.97</v>
      </c>
      <c r="BI52" s="30">
        <f t="shared" si="11"/>
        <v>0</v>
      </c>
      <c r="BJ52" s="15"/>
      <c r="BK52" s="27"/>
      <c r="BL52" s="27"/>
      <c r="BM52" s="27"/>
      <c r="BN52" s="27"/>
      <c r="BO52" s="27"/>
      <c r="BP52" s="27" t="s">
        <v>71</v>
      </c>
      <c r="BQ52" s="15"/>
      <c r="BR52" s="15"/>
    </row>
    <row r="53" spans="1:70" s="2" customFormat="1" x14ac:dyDescent="0.25">
      <c r="A53" s="10"/>
      <c r="B53" s="16" t="s">
        <v>122</v>
      </c>
      <c r="C53" s="4">
        <v>5</v>
      </c>
      <c r="D53" s="2" t="s">
        <v>123</v>
      </c>
      <c r="G53" s="124"/>
      <c r="H53" s="43"/>
      <c r="I53" s="32"/>
      <c r="J53" s="32"/>
      <c r="K53" s="32"/>
      <c r="L53" s="32"/>
      <c r="M53" s="32"/>
      <c r="N53" s="44"/>
      <c r="O53" s="43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44"/>
      <c r="AA53" s="43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44"/>
      <c r="AM53" s="43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44"/>
      <c r="BC53" s="16"/>
      <c r="BI53" s="16"/>
      <c r="BJ53" s="16"/>
      <c r="BQ53" s="16"/>
      <c r="BR53" s="16"/>
    </row>
    <row r="54" spans="1:70" s="2" customFormat="1" x14ac:dyDescent="0.25">
      <c r="A54" s="21" t="s">
        <v>124</v>
      </c>
      <c r="B54" s="98" t="s">
        <v>122</v>
      </c>
      <c r="C54" s="180">
        <v>5</v>
      </c>
      <c r="D54" s="2" t="s">
        <v>123</v>
      </c>
      <c r="E54" s="31" t="s">
        <v>40</v>
      </c>
      <c r="F54" s="31" t="s">
        <v>35</v>
      </c>
      <c r="G54" s="31" t="s">
        <v>125</v>
      </c>
      <c r="H54" s="43"/>
      <c r="I54" s="32"/>
      <c r="J54" s="32"/>
      <c r="K54" s="32"/>
      <c r="L54" s="32"/>
      <c r="M54" s="32"/>
      <c r="N54" s="44"/>
      <c r="O54" s="32"/>
      <c r="P54" s="32"/>
      <c r="Q54" s="32"/>
      <c r="R54" s="32"/>
      <c r="S54" s="32"/>
      <c r="T54" s="32"/>
      <c r="U54" s="39">
        <v>1</v>
      </c>
      <c r="V54" s="39">
        <v>1</v>
      </c>
      <c r="W54" s="39">
        <v>1</v>
      </c>
      <c r="X54" s="32"/>
      <c r="Y54" s="32"/>
      <c r="Z54" s="44"/>
      <c r="AA54" s="43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44"/>
      <c r="AM54" s="43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44"/>
      <c r="BC54" s="16"/>
      <c r="BI54" s="16"/>
      <c r="BJ54" s="16"/>
      <c r="BP54" t="s">
        <v>126</v>
      </c>
      <c r="BQ54" s="113">
        <v>0</v>
      </c>
      <c r="BR54" s="10">
        <f>+SUM(H54:AX54)</f>
        <v>3</v>
      </c>
    </row>
    <row r="55" spans="1:70" ht="75" x14ac:dyDescent="0.25">
      <c r="A55" s="10" t="s">
        <v>127</v>
      </c>
      <c r="B55" s="98" t="s">
        <v>122</v>
      </c>
      <c r="C55" s="9" t="s">
        <v>128</v>
      </c>
      <c r="D55" s="5" t="s">
        <v>129</v>
      </c>
      <c r="E55" s="31" t="s">
        <v>43</v>
      </c>
      <c r="F55" s="31" t="s">
        <v>44</v>
      </c>
      <c r="G55" s="31">
        <v>447</v>
      </c>
      <c r="H55" s="70"/>
      <c r="I55" s="71"/>
      <c r="J55" s="71"/>
      <c r="K55" s="71"/>
      <c r="L55" s="71"/>
      <c r="M55" s="100">
        <v>1</v>
      </c>
      <c r="N55" s="101">
        <v>1</v>
      </c>
      <c r="O55" s="70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2"/>
      <c r="AA55" s="70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2"/>
      <c r="AM55" s="70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2"/>
      <c r="BG55" s="10">
        <v>4</v>
      </c>
      <c r="BP55" t="s">
        <v>17</v>
      </c>
      <c r="BQ55" s="10">
        <f>+SUM(AY55:BI55)</f>
        <v>4</v>
      </c>
      <c r="BR55" s="10">
        <f>+SUM(H55:AX55)</f>
        <v>2</v>
      </c>
    </row>
    <row r="56" spans="1:70" ht="75" x14ac:dyDescent="0.25">
      <c r="A56" s="10" t="s">
        <v>130</v>
      </c>
      <c r="B56" s="98" t="s">
        <v>122</v>
      </c>
      <c r="C56" s="9" t="s">
        <v>128</v>
      </c>
      <c r="D56" s="5" t="s">
        <v>131</v>
      </c>
      <c r="E56" s="31" t="s">
        <v>43</v>
      </c>
      <c r="F56" s="31" t="s">
        <v>44</v>
      </c>
      <c r="G56" s="31">
        <v>447</v>
      </c>
      <c r="H56" s="70"/>
      <c r="I56" s="71"/>
      <c r="J56" s="71"/>
      <c r="K56" s="71"/>
      <c r="L56" s="71"/>
      <c r="M56" s="71"/>
      <c r="N56" s="101">
        <v>1</v>
      </c>
      <c r="O56" s="102">
        <v>1</v>
      </c>
      <c r="P56" s="100">
        <v>1</v>
      </c>
      <c r="Q56" s="71"/>
      <c r="R56" s="71"/>
      <c r="S56" s="71"/>
      <c r="T56" s="71"/>
      <c r="U56" s="71"/>
      <c r="V56" s="71"/>
      <c r="W56" s="71"/>
      <c r="X56" s="71"/>
      <c r="Y56" s="71"/>
      <c r="Z56" s="72"/>
      <c r="AA56" s="70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2"/>
      <c r="AM56" s="70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2"/>
      <c r="AY56" s="10">
        <v>6</v>
      </c>
      <c r="BP56" t="s">
        <v>9</v>
      </c>
      <c r="BQ56" s="10">
        <f>+SUM(AY56:BI56)</f>
        <v>6</v>
      </c>
      <c r="BR56" s="10">
        <f>+SUM(H56:AX56)</f>
        <v>3</v>
      </c>
    </row>
    <row r="57" spans="1:70" ht="75" x14ac:dyDescent="0.25">
      <c r="A57" s="10" t="s">
        <v>132</v>
      </c>
      <c r="B57" s="98" t="s">
        <v>122</v>
      </c>
      <c r="C57" s="9" t="s">
        <v>128</v>
      </c>
      <c r="D57" s="5" t="s">
        <v>133</v>
      </c>
      <c r="E57" s="31" t="s">
        <v>43</v>
      </c>
      <c r="F57" s="31" t="s">
        <v>44</v>
      </c>
      <c r="G57" s="31">
        <v>447</v>
      </c>
      <c r="H57" s="70"/>
      <c r="I57" s="71"/>
      <c r="J57" s="71"/>
      <c r="K57" s="71"/>
      <c r="L57" s="71"/>
      <c r="M57" s="71"/>
      <c r="N57" s="72"/>
      <c r="O57" s="70"/>
      <c r="P57" s="100">
        <v>1</v>
      </c>
      <c r="Q57" s="100">
        <v>1</v>
      </c>
      <c r="R57" s="100">
        <v>1</v>
      </c>
      <c r="S57" s="71"/>
      <c r="T57" s="71"/>
      <c r="U57" s="71"/>
      <c r="V57" s="71"/>
      <c r="W57" s="71"/>
      <c r="X57" s="71"/>
      <c r="Y57" s="71"/>
      <c r="Z57" s="72"/>
      <c r="AA57" s="70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2"/>
      <c r="AM57" s="70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2"/>
      <c r="BB57" s="10">
        <v>6</v>
      </c>
      <c r="BP57" t="s">
        <v>12</v>
      </c>
      <c r="BQ57" s="10">
        <f>+SUM(AY57:BI57)</f>
        <v>6</v>
      </c>
      <c r="BR57" s="10">
        <f>+SUM(H57:AX57)</f>
        <v>3</v>
      </c>
    </row>
    <row r="58" spans="1:70" x14ac:dyDescent="0.25">
      <c r="B58" s="98" t="s">
        <v>122</v>
      </c>
      <c r="C58" s="9" t="s">
        <v>128</v>
      </c>
      <c r="D58" s="5" t="s">
        <v>134</v>
      </c>
      <c r="E58" s="5"/>
      <c r="F58" s="5"/>
      <c r="G58" s="130"/>
      <c r="H58" s="70"/>
      <c r="I58" s="71"/>
      <c r="J58" s="71"/>
      <c r="K58" s="71"/>
      <c r="L58" s="71"/>
      <c r="M58" s="71"/>
      <c r="N58" s="72"/>
      <c r="O58" s="70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2"/>
      <c r="AA58" s="70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2"/>
      <c r="AM58" s="70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2"/>
      <c r="BQ58" s="10"/>
      <c r="BR58" s="10"/>
    </row>
    <row r="59" spans="1:70" x14ac:dyDescent="0.25">
      <c r="B59" s="98" t="s">
        <v>122</v>
      </c>
      <c r="C59" s="9" t="s">
        <v>128</v>
      </c>
      <c r="D59" s="5" t="s">
        <v>135</v>
      </c>
      <c r="E59" s="5"/>
      <c r="F59" s="5"/>
      <c r="G59" s="130"/>
      <c r="H59" s="70"/>
      <c r="I59" s="71"/>
      <c r="J59" s="71"/>
      <c r="K59" s="71"/>
      <c r="L59" s="71"/>
      <c r="M59" s="71"/>
      <c r="N59" s="72"/>
      <c r="O59" s="70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2"/>
      <c r="AA59" s="70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2"/>
      <c r="AM59" s="70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2"/>
      <c r="BQ59" s="10"/>
      <c r="BR59" s="10"/>
    </row>
    <row r="60" spans="1:70" s="2" customFormat="1" x14ac:dyDescent="0.25">
      <c r="A60" s="10"/>
      <c r="B60" s="24" t="s">
        <v>122</v>
      </c>
      <c r="C60" s="25" t="s">
        <v>69</v>
      </c>
      <c r="D60" s="26" t="s">
        <v>136</v>
      </c>
      <c r="E60" s="26"/>
      <c r="F60" s="26"/>
      <c r="G60" s="128"/>
      <c r="H60" s="30">
        <f t="shared" ref="H60:AM60" si="12">+SUBTOTAL(9,H53:H59)</f>
        <v>0</v>
      </c>
      <c r="I60" s="30">
        <f t="shared" si="12"/>
        <v>0</v>
      </c>
      <c r="J60" s="30">
        <f t="shared" si="12"/>
        <v>0</v>
      </c>
      <c r="K60" s="30">
        <f t="shared" si="12"/>
        <v>0</v>
      </c>
      <c r="L60" s="30">
        <f t="shared" si="12"/>
        <v>0</v>
      </c>
      <c r="M60" s="30">
        <f t="shared" si="12"/>
        <v>1</v>
      </c>
      <c r="N60" s="30">
        <f t="shared" si="12"/>
        <v>2</v>
      </c>
      <c r="O60" s="30">
        <f t="shared" si="12"/>
        <v>1</v>
      </c>
      <c r="P60" s="30">
        <f t="shared" si="12"/>
        <v>2</v>
      </c>
      <c r="Q60" s="30">
        <f t="shared" si="12"/>
        <v>1</v>
      </c>
      <c r="R60" s="30">
        <f t="shared" si="12"/>
        <v>1</v>
      </c>
      <c r="S60" s="30">
        <f t="shared" si="12"/>
        <v>0</v>
      </c>
      <c r="T60" s="30">
        <f t="shared" si="12"/>
        <v>0</v>
      </c>
      <c r="U60" s="30">
        <f t="shared" si="12"/>
        <v>1</v>
      </c>
      <c r="V60" s="30">
        <f t="shared" si="12"/>
        <v>1</v>
      </c>
      <c r="W60" s="30">
        <f t="shared" si="12"/>
        <v>1</v>
      </c>
      <c r="X60" s="30">
        <f t="shared" si="12"/>
        <v>0</v>
      </c>
      <c r="Y60" s="30">
        <f t="shared" si="12"/>
        <v>0</v>
      </c>
      <c r="Z60" s="30">
        <f t="shared" si="12"/>
        <v>0</v>
      </c>
      <c r="AA60" s="30">
        <f t="shared" si="12"/>
        <v>0</v>
      </c>
      <c r="AB60" s="30">
        <f t="shared" si="12"/>
        <v>0</v>
      </c>
      <c r="AC60" s="30">
        <f t="shared" si="12"/>
        <v>0</v>
      </c>
      <c r="AD60" s="30">
        <f t="shared" si="12"/>
        <v>0</v>
      </c>
      <c r="AE60" s="30">
        <f t="shared" si="12"/>
        <v>0</v>
      </c>
      <c r="AF60" s="30">
        <f t="shared" si="12"/>
        <v>0</v>
      </c>
      <c r="AG60" s="30">
        <f t="shared" si="12"/>
        <v>0</v>
      </c>
      <c r="AH60" s="30">
        <f t="shared" si="12"/>
        <v>0</v>
      </c>
      <c r="AI60" s="30">
        <f t="shared" si="12"/>
        <v>0</v>
      </c>
      <c r="AJ60" s="30">
        <f t="shared" si="12"/>
        <v>0</v>
      </c>
      <c r="AK60" s="30">
        <f t="shared" si="12"/>
        <v>0</v>
      </c>
      <c r="AL60" s="30">
        <f t="shared" si="12"/>
        <v>0</v>
      </c>
      <c r="AM60" s="30">
        <f t="shared" si="12"/>
        <v>0</v>
      </c>
      <c r="AN60" s="30">
        <f t="shared" ref="AN60:BI60" si="13">+SUBTOTAL(9,AN53:AN59)</f>
        <v>0</v>
      </c>
      <c r="AO60" s="30">
        <f t="shared" si="13"/>
        <v>0</v>
      </c>
      <c r="AP60" s="30">
        <f t="shared" si="13"/>
        <v>0</v>
      </c>
      <c r="AQ60" s="30">
        <f t="shared" si="13"/>
        <v>0</v>
      </c>
      <c r="AR60" s="30">
        <f t="shared" si="13"/>
        <v>0</v>
      </c>
      <c r="AS60" s="30">
        <f t="shared" si="13"/>
        <v>0</v>
      </c>
      <c r="AT60" s="30">
        <f t="shared" si="13"/>
        <v>0</v>
      </c>
      <c r="AU60" s="30">
        <f t="shared" si="13"/>
        <v>0</v>
      </c>
      <c r="AV60" s="30">
        <f t="shared" si="13"/>
        <v>0</v>
      </c>
      <c r="AW60" s="30">
        <f t="shared" si="13"/>
        <v>0</v>
      </c>
      <c r="AX60" s="30">
        <f t="shared" si="13"/>
        <v>0</v>
      </c>
      <c r="AY60" s="30">
        <f t="shared" si="13"/>
        <v>6</v>
      </c>
      <c r="AZ60" s="30">
        <f t="shared" si="13"/>
        <v>0</v>
      </c>
      <c r="BA60" s="30">
        <f t="shared" si="13"/>
        <v>0</v>
      </c>
      <c r="BB60" s="30">
        <f t="shared" si="13"/>
        <v>6</v>
      </c>
      <c r="BC60" s="30">
        <f t="shared" si="13"/>
        <v>0</v>
      </c>
      <c r="BD60" s="30">
        <f t="shared" si="13"/>
        <v>0</v>
      </c>
      <c r="BE60" s="30">
        <f t="shared" si="13"/>
        <v>0</v>
      </c>
      <c r="BF60" s="30">
        <f t="shared" si="13"/>
        <v>0</v>
      </c>
      <c r="BG60" s="30">
        <f t="shared" si="13"/>
        <v>4</v>
      </c>
      <c r="BH60" s="30">
        <f t="shared" si="13"/>
        <v>0</v>
      </c>
      <c r="BI60" s="30">
        <f t="shared" si="13"/>
        <v>0</v>
      </c>
      <c r="BJ60" s="15"/>
      <c r="BK60" s="27"/>
      <c r="BL60" s="27"/>
      <c r="BM60" s="27"/>
      <c r="BN60" s="27"/>
      <c r="BO60" s="27"/>
      <c r="BP60" s="27" t="s">
        <v>71</v>
      </c>
      <c r="BQ60" s="15"/>
      <c r="BR60" s="15"/>
    </row>
    <row r="61" spans="1:70" x14ac:dyDescent="0.25">
      <c r="B61" s="10" t="s">
        <v>122</v>
      </c>
      <c r="C61" s="4">
        <v>6</v>
      </c>
      <c r="D61" s="2" t="s">
        <v>137</v>
      </c>
      <c r="E61" s="2"/>
      <c r="F61" s="2"/>
      <c r="G61" s="124"/>
      <c r="H61" s="70"/>
      <c r="I61" s="71"/>
      <c r="J61" s="71"/>
      <c r="K61" s="71"/>
      <c r="L61" s="71"/>
      <c r="M61" s="71"/>
      <c r="N61" s="72"/>
      <c r="O61" s="70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2"/>
      <c r="AA61" s="70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2"/>
      <c r="AM61" s="70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2"/>
      <c r="BQ61" s="10"/>
      <c r="BR61" s="10"/>
    </row>
    <row r="62" spans="1:70" ht="45" x14ac:dyDescent="0.25">
      <c r="B62" s="10" t="s">
        <v>122</v>
      </c>
      <c r="C62" s="9" t="s">
        <v>138</v>
      </c>
      <c r="D62" s="7" t="s">
        <v>139</v>
      </c>
      <c r="E62" s="7"/>
      <c r="F62" s="7"/>
      <c r="G62" s="131"/>
      <c r="H62" s="70"/>
      <c r="I62" s="71"/>
      <c r="J62" s="71"/>
      <c r="K62" s="71"/>
      <c r="L62" s="71"/>
      <c r="M62" s="71"/>
      <c r="N62" s="72"/>
      <c r="O62" s="70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2"/>
      <c r="AA62" s="70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2"/>
      <c r="AM62" s="70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2"/>
      <c r="BQ62" s="10"/>
      <c r="BR62" s="10"/>
    </row>
    <row r="63" spans="1:70" x14ac:dyDescent="0.25">
      <c r="B63" s="10" t="s">
        <v>122</v>
      </c>
      <c r="C63" s="1" t="s">
        <v>140</v>
      </c>
      <c r="D63" s="3" t="s">
        <v>141</v>
      </c>
      <c r="E63" s="3"/>
      <c r="F63" s="3"/>
      <c r="G63" s="129"/>
      <c r="H63" s="70"/>
      <c r="I63" s="71"/>
      <c r="J63" s="71"/>
      <c r="K63" s="71"/>
      <c r="L63" s="71"/>
      <c r="M63" s="71"/>
      <c r="N63" s="72"/>
      <c r="O63" s="70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2"/>
      <c r="AA63" s="70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2"/>
      <c r="AM63" s="70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2"/>
      <c r="BQ63" s="10"/>
      <c r="BR63" s="10"/>
    </row>
    <row r="64" spans="1:70" ht="45" x14ac:dyDescent="0.25">
      <c r="B64" s="10" t="s">
        <v>122</v>
      </c>
      <c r="C64" s="9" t="s">
        <v>142</v>
      </c>
      <c r="D64" s="7" t="s">
        <v>143</v>
      </c>
      <c r="E64" s="7"/>
      <c r="F64" s="7"/>
      <c r="G64" s="131"/>
      <c r="H64" s="70"/>
      <c r="I64" s="71"/>
      <c r="J64" s="71"/>
      <c r="K64" s="71"/>
      <c r="L64" s="71"/>
      <c r="M64" s="71"/>
      <c r="N64" s="72"/>
      <c r="O64" s="70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2"/>
      <c r="AA64" s="70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2"/>
      <c r="AM64" s="70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2"/>
      <c r="BQ64" s="10"/>
      <c r="BR64" s="10"/>
    </row>
    <row r="65" spans="1:70" ht="45" x14ac:dyDescent="0.25">
      <c r="B65" s="10" t="s">
        <v>122</v>
      </c>
      <c r="C65" s="9" t="s">
        <v>144</v>
      </c>
      <c r="D65" s="7" t="s">
        <v>145</v>
      </c>
      <c r="E65" s="7"/>
      <c r="F65" s="7"/>
      <c r="G65" s="131"/>
      <c r="H65" s="70"/>
      <c r="I65" s="71"/>
      <c r="J65" s="71"/>
      <c r="K65" s="71"/>
      <c r="L65" s="71"/>
      <c r="M65" s="71"/>
      <c r="N65" s="72"/>
      <c r="O65" s="70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2"/>
      <c r="AA65" s="70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2"/>
      <c r="AM65" s="70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2"/>
      <c r="BQ65" s="10"/>
      <c r="BR65" s="10"/>
    </row>
    <row r="66" spans="1:70" s="2" customFormat="1" x14ac:dyDescent="0.25">
      <c r="A66" s="10"/>
      <c r="B66" s="24" t="s">
        <v>122</v>
      </c>
      <c r="C66" s="25" t="s">
        <v>69</v>
      </c>
      <c r="D66" s="26" t="s">
        <v>146</v>
      </c>
      <c r="E66" s="26"/>
      <c r="F66" s="26"/>
      <c r="G66" s="128"/>
      <c r="H66" s="30">
        <f t="shared" ref="H66:AM66" si="14">+SUBTOTAL(9,H61:H65)</f>
        <v>0</v>
      </c>
      <c r="I66" s="30">
        <f t="shared" si="14"/>
        <v>0</v>
      </c>
      <c r="J66" s="30">
        <f t="shared" si="14"/>
        <v>0</v>
      </c>
      <c r="K66" s="30">
        <f t="shared" si="14"/>
        <v>0</v>
      </c>
      <c r="L66" s="30">
        <f t="shared" si="14"/>
        <v>0</v>
      </c>
      <c r="M66" s="30">
        <f t="shared" si="14"/>
        <v>0</v>
      </c>
      <c r="N66" s="30">
        <f t="shared" si="14"/>
        <v>0</v>
      </c>
      <c r="O66" s="30">
        <f t="shared" si="14"/>
        <v>0</v>
      </c>
      <c r="P66" s="30">
        <f t="shared" si="14"/>
        <v>0</v>
      </c>
      <c r="Q66" s="30">
        <f t="shared" si="14"/>
        <v>0</v>
      </c>
      <c r="R66" s="30">
        <f t="shared" si="14"/>
        <v>0</v>
      </c>
      <c r="S66" s="30">
        <f t="shared" si="14"/>
        <v>0</v>
      </c>
      <c r="T66" s="30">
        <f t="shared" si="14"/>
        <v>0</v>
      </c>
      <c r="U66" s="30">
        <f t="shared" si="14"/>
        <v>0</v>
      </c>
      <c r="V66" s="30">
        <f t="shared" si="14"/>
        <v>0</v>
      </c>
      <c r="W66" s="30">
        <f t="shared" si="14"/>
        <v>0</v>
      </c>
      <c r="X66" s="30">
        <f t="shared" si="14"/>
        <v>0</v>
      </c>
      <c r="Y66" s="30">
        <f t="shared" si="14"/>
        <v>0</v>
      </c>
      <c r="Z66" s="30">
        <f t="shared" si="14"/>
        <v>0</v>
      </c>
      <c r="AA66" s="30">
        <f t="shared" si="14"/>
        <v>0</v>
      </c>
      <c r="AB66" s="30">
        <f t="shared" si="14"/>
        <v>0</v>
      </c>
      <c r="AC66" s="30">
        <f t="shared" si="14"/>
        <v>0</v>
      </c>
      <c r="AD66" s="30">
        <f t="shared" si="14"/>
        <v>0</v>
      </c>
      <c r="AE66" s="30">
        <f t="shared" si="14"/>
        <v>0</v>
      </c>
      <c r="AF66" s="30">
        <f t="shared" si="14"/>
        <v>0</v>
      </c>
      <c r="AG66" s="30">
        <f t="shared" si="14"/>
        <v>0</v>
      </c>
      <c r="AH66" s="30">
        <f t="shared" si="14"/>
        <v>0</v>
      </c>
      <c r="AI66" s="30">
        <f t="shared" si="14"/>
        <v>0</v>
      </c>
      <c r="AJ66" s="30">
        <f t="shared" si="14"/>
        <v>0</v>
      </c>
      <c r="AK66" s="30">
        <f t="shared" si="14"/>
        <v>0</v>
      </c>
      <c r="AL66" s="30">
        <f t="shared" si="14"/>
        <v>0</v>
      </c>
      <c r="AM66" s="30">
        <f t="shared" si="14"/>
        <v>0</v>
      </c>
      <c r="AN66" s="30">
        <f t="shared" ref="AN66:BI66" si="15">+SUBTOTAL(9,AN61:AN65)</f>
        <v>0</v>
      </c>
      <c r="AO66" s="30">
        <f t="shared" si="15"/>
        <v>0</v>
      </c>
      <c r="AP66" s="30">
        <f t="shared" si="15"/>
        <v>0</v>
      </c>
      <c r="AQ66" s="30">
        <f t="shared" si="15"/>
        <v>0</v>
      </c>
      <c r="AR66" s="30">
        <f t="shared" si="15"/>
        <v>0</v>
      </c>
      <c r="AS66" s="30">
        <f t="shared" si="15"/>
        <v>0</v>
      </c>
      <c r="AT66" s="30">
        <f t="shared" si="15"/>
        <v>0</v>
      </c>
      <c r="AU66" s="30">
        <f t="shared" si="15"/>
        <v>0</v>
      </c>
      <c r="AV66" s="30">
        <f t="shared" si="15"/>
        <v>0</v>
      </c>
      <c r="AW66" s="30">
        <f t="shared" si="15"/>
        <v>0</v>
      </c>
      <c r="AX66" s="30">
        <f t="shared" si="15"/>
        <v>0</v>
      </c>
      <c r="AY66" s="30">
        <f t="shared" si="15"/>
        <v>0</v>
      </c>
      <c r="AZ66" s="30">
        <f t="shared" si="15"/>
        <v>0</v>
      </c>
      <c r="BA66" s="30">
        <f t="shared" si="15"/>
        <v>0</v>
      </c>
      <c r="BB66" s="30">
        <f t="shared" si="15"/>
        <v>0</v>
      </c>
      <c r="BC66" s="30">
        <f t="shared" si="15"/>
        <v>0</v>
      </c>
      <c r="BD66" s="30">
        <f t="shared" si="15"/>
        <v>0</v>
      </c>
      <c r="BE66" s="30">
        <f t="shared" si="15"/>
        <v>0</v>
      </c>
      <c r="BF66" s="30">
        <f t="shared" si="15"/>
        <v>0</v>
      </c>
      <c r="BG66" s="30">
        <f t="shared" si="15"/>
        <v>0</v>
      </c>
      <c r="BH66" s="30">
        <f t="shared" si="15"/>
        <v>0</v>
      </c>
      <c r="BI66" s="30">
        <f t="shared" si="15"/>
        <v>0</v>
      </c>
      <c r="BJ66" s="15"/>
      <c r="BK66" s="27"/>
      <c r="BL66" s="27"/>
      <c r="BM66" s="27"/>
      <c r="BN66" s="27"/>
      <c r="BO66" s="27"/>
      <c r="BP66" s="27" t="s">
        <v>71</v>
      </c>
      <c r="BQ66" s="15"/>
      <c r="BR66" s="15"/>
    </row>
    <row r="67" spans="1:70" x14ac:dyDescent="0.25">
      <c r="A67" s="10" t="s">
        <v>147</v>
      </c>
      <c r="B67" s="10" t="s">
        <v>148</v>
      </c>
      <c r="C67" s="4">
        <v>7</v>
      </c>
      <c r="D67" s="2" t="s">
        <v>149</v>
      </c>
      <c r="E67" s="31" t="s">
        <v>43</v>
      </c>
      <c r="F67" s="31" t="s">
        <v>44</v>
      </c>
      <c r="G67" s="31">
        <v>447</v>
      </c>
      <c r="H67" s="70"/>
      <c r="I67" s="71"/>
      <c r="J67" s="71"/>
      <c r="K67" s="71"/>
      <c r="L67" s="71"/>
      <c r="M67" s="71"/>
      <c r="N67" s="101">
        <v>1</v>
      </c>
      <c r="O67" s="102">
        <v>1</v>
      </c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2"/>
      <c r="AA67" s="70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2"/>
      <c r="AM67" s="70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2"/>
      <c r="BC67" s="10" t="s">
        <v>150</v>
      </c>
      <c r="BK67" s="10"/>
      <c r="BL67" s="10"/>
      <c r="BM67" s="10"/>
      <c r="BN67" s="10"/>
      <c r="BO67" s="10" t="s">
        <v>150</v>
      </c>
      <c r="BP67" t="s">
        <v>25</v>
      </c>
      <c r="BQ67" s="10"/>
      <c r="BR67" s="10">
        <f t="shared" ref="BR67:BR72" si="16">+SUM(H67:AX67)</f>
        <v>2</v>
      </c>
    </row>
    <row r="68" spans="1:70" ht="75" x14ac:dyDescent="0.25">
      <c r="A68" s="10" t="s">
        <v>151</v>
      </c>
      <c r="B68" s="10" t="s">
        <v>148</v>
      </c>
      <c r="C68" s="9" t="s">
        <v>152</v>
      </c>
      <c r="D68" s="7" t="s">
        <v>153</v>
      </c>
      <c r="E68" s="90" t="s">
        <v>34</v>
      </c>
      <c r="F68" s="90" t="s">
        <v>50</v>
      </c>
      <c r="G68" s="90">
        <v>209</v>
      </c>
      <c r="H68" s="70"/>
      <c r="I68" s="71"/>
      <c r="J68" s="71"/>
      <c r="K68" s="71"/>
      <c r="L68" s="71"/>
      <c r="M68" s="71"/>
      <c r="N68" s="72"/>
      <c r="O68" s="70"/>
      <c r="P68" s="71"/>
      <c r="Q68" s="93">
        <v>1</v>
      </c>
      <c r="R68" s="93">
        <v>1</v>
      </c>
      <c r="S68" s="93">
        <v>1</v>
      </c>
      <c r="T68" s="93">
        <v>1</v>
      </c>
      <c r="U68" s="93">
        <v>1</v>
      </c>
      <c r="V68" s="93">
        <v>1</v>
      </c>
      <c r="W68" s="93">
        <v>1</v>
      </c>
      <c r="X68" s="93">
        <v>1</v>
      </c>
      <c r="Y68" s="93">
        <v>1</v>
      </c>
      <c r="Z68" s="93">
        <v>1</v>
      </c>
      <c r="AA68" s="92">
        <v>1</v>
      </c>
      <c r="AB68" s="93">
        <v>1</v>
      </c>
      <c r="AC68" s="71"/>
      <c r="AD68" s="71"/>
      <c r="AE68" s="71"/>
      <c r="AF68" s="71"/>
      <c r="AG68" s="71"/>
      <c r="AH68" s="71"/>
      <c r="AI68" s="71"/>
      <c r="AJ68" s="71"/>
      <c r="AK68" s="71"/>
      <c r="AL68" s="72"/>
      <c r="AM68" s="70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2"/>
      <c r="BK68" s="10"/>
      <c r="BL68" s="10"/>
      <c r="BM68" s="10"/>
      <c r="BN68" s="10"/>
      <c r="BO68" s="10"/>
      <c r="BP68" t="s">
        <v>154</v>
      </c>
      <c r="BQ68" s="10">
        <v>25</v>
      </c>
      <c r="BR68" s="10">
        <f t="shared" si="16"/>
        <v>12</v>
      </c>
    </row>
    <row r="69" spans="1:70" x14ac:dyDescent="0.25">
      <c r="A69" s="21" t="s">
        <v>155</v>
      </c>
      <c r="B69" s="10" t="s">
        <v>148</v>
      </c>
      <c r="C69" s="180">
        <v>8</v>
      </c>
      <c r="D69" s="2" t="s">
        <v>156</v>
      </c>
      <c r="E69" s="31" t="s">
        <v>40</v>
      </c>
      <c r="F69" s="31" t="s">
        <v>35</v>
      </c>
      <c r="G69" s="31" t="s">
        <v>125</v>
      </c>
      <c r="H69" s="70"/>
      <c r="I69" s="71"/>
      <c r="J69" s="71"/>
      <c r="K69" s="71"/>
      <c r="L69" s="71"/>
      <c r="M69" s="71"/>
      <c r="N69" s="159"/>
      <c r="O69" s="70"/>
      <c r="P69" s="71"/>
      <c r="Q69" s="71"/>
      <c r="R69" s="71"/>
      <c r="S69" s="71"/>
      <c r="T69" s="71"/>
      <c r="U69" s="100">
        <v>1</v>
      </c>
      <c r="V69" s="100">
        <v>1</v>
      </c>
      <c r="W69" s="71"/>
      <c r="X69" s="71"/>
      <c r="Y69" s="71"/>
      <c r="Z69" s="72"/>
      <c r="AA69" s="70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2"/>
      <c r="AM69" s="70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2"/>
      <c r="BK69" s="10"/>
      <c r="BL69" s="10"/>
      <c r="BM69" s="10"/>
      <c r="BN69" s="10"/>
      <c r="BO69" s="10"/>
      <c r="BP69" t="s">
        <v>126</v>
      </c>
      <c r="BQ69" s="113">
        <v>0</v>
      </c>
      <c r="BR69" s="10">
        <f t="shared" si="16"/>
        <v>2</v>
      </c>
    </row>
    <row r="70" spans="1:70" x14ac:dyDescent="0.25">
      <c r="A70" s="10" t="s">
        <v>157</v>
      </c>
      <c r="B70" s="10" t="s">
        <v>148</v>
      </c>
      <c r="C70" s="4">
        <v>9</v>
      </c>
      <c r="D70" s="2" t="s">
        <v>158</v>
      </c>
      <c r="E70" s="90" t="s">
        <v>43</v>
      </c>
      <c r="F70" s="90" t="s">
        <v>50</v>
      </c>
      <c r="G70" s="90">
        <v>209</v>
      </c>
      <c r="H70" s="70"/>
      <c r="I70" s="71"/>
      <c r="J70" s="71"/>
      <c r="K70" s="71"/>
      <c r="L70" s="71"/>
      <c r="M70" s="71"/>
      <c r="N70" s="91">
        <v>1</v>
      </c>
      <c r="O70" s="92">
        <v>1</v>
      </c>
      <c r="P70" s="93">
        <v>1</v>
      </c>
      <c r="Q70" s="93">
        <v>1</v>
      </c>
      <c r="R70" s="71"/>
      <c r="S70" s="71"/>
      <c r="T70" s="71"/>
      <c r="U70" s="71"/>
      <c r="V70" s="71"/>
      <c r="W70" s="71"/>
      <c r="X70" s="71"/>
      <c r="Y70" s="71"/>
      <c r="Z70" s="72"/>
      <c r="AA70" s="70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2"/>
      <c r="AM70" s="70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2"/>
      <c r="BC70" s="10" t="s">
        <v>150</v>
      </c>
      <c r="BK70" s="10"/>
      <c r="BL70" s="10"/>
      <c r="BM70" s="10"/>
      <c r="BN70" s="10" t="s">
        <v>150</v>
      </c>
      <c r="BO70" s="10"/>
      <c r="BP70" t="s">
        <v>159</v>
      </c>
      <c r="BQ70" s="10"/>
      <c r="BR70" s="10">
        <f t="shared" si="16"/>
        <v>4</v>
      </c>
    </row>
    <row r="71" spans="1:70" x14ac:dyDescent="0.25">
      <c r="A71" s="10" t="s">
        <v>160</v>
      </c>
      <c r="B71" s="10" t="s">
        <v>148</v>
      </c>
      <c r="C71" s="4">
        <v>9</v>
      </c>
      <c r="D71" s="2" t="s">
        <v>158</v>
      </c>
      <c r="E71" s="94" t="s">
        <v>43</v>
      </c>
      <c r="F71" s="94" t="s">
        <v>50</v>
      </c>
      <c r="G71" s="94">
        <v>384</v>
      </c>
      <c r="H71" s="70"/>
      <c r="I71" s="71"/>
      <c r="J71" s="71"/>
      <c r="K71" s="71"/>
      <c r="L71" s="71"/>
      <c r="M71" s="71"/>
      <c r="N71" s="95">
        <v>1</v>
      </c>
      <c r="O71" s="96">
        <v>1</v>
      </c>
      <c r="P71" s="97">
        <v>1</v>
      </c>
      <c r="Q71" s="97">
        <v>1</v>
      </c>
      <c r="R71" s="71"/>
      <c r="S71" s="71"/>
      <c r="T71" s="71"/>
      <c r="U71" s="71"/>
      <c r="V71" s="71"/>
      <c r="W71" s="71"/>
      <c r="X71" s="71"/>
      <c r="Y71" s="71"/>
      <c r="Z71" s="72"/>
      <c r="AA71" s="70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2"/>
      <c r="AM71" s="70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2"/>
      <c r="BC71" s="10" t="s">
        <v>150</v>
      </c>
      <c r="BK71" s="10"/>
      <c r="BL71" s="10"/>
      <c r="BM71" s="10"/>
      <c r="BN71" s="10" t="s">
        <v>150</v>
      </c>
      <c r="BO71" s="10"/>
      <c r="BP71" t="s">
        <v>24</v>
      </c>
      <c r="BQ71" s="10"/>
      <c r="BR71" s="10">
        <f t="shared" si="16"/>
        <v>4</v>
      </c>
    </row>
    <row r="72" spans="1:70" x14ac:dyDescent="0.25">
      <c r="A72" s="10" t="s">
        <v>161</v>
      </c>
      <c r="B72" s="10" t="s">
        <v>148</v>
      </c>
      <c r="C72" s="4">
        <v>9</v>
      </c>
      <c r="D72" s="2" t="s">
        <v>158</v>
      </c>
      <c r="E72" s="31" t="s">
        <v>43</v>
      </c>
      <c r="F72" s="31" t="s">
        <v>44</v>
      </c>
      <c r="G72" s="31">
        <v>447</v>
      </c>
      <c r="H72" s="70"/>
      <c r="I72" s="71"/>
      <c r="J72" s="71"/>
      <c r="K72" s="71"/>
      <c r="L72" s="71"/>
      <c r="M72" s="100">
        <v>1</v>
      </c>
      <c r="N72" s="101">
        <v>1</v>
      </c>
      <c r="O72" s="102">
        <v>1</v>
      </c>
      <c r="P72" s="100">
        <v>1</v>
      </c>
      <c r="Q72" s="100">
        <v>1</v>
      </c>
      <c r="R72" s="100">
        <v>1</v>
      </c>
      <c r="S72" s="100">
        <v>1</v>
      </c>
      <c r="T72" s="71"/>
      <c r="U72" s="71"/>
      <c r="V72" s="71"/>
      <c r="W72" s="71"/>
      <c r="X72" s="71"/>
      <c r="Y72" s="71"/>
      <c r="Z72" s="72"/>
      <c r="AA72" s="70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2"/>
      <c r="AM72" s="70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2"/>
      <c r="BC72" s="10" t="s">
        <v>150</v>
      </c>
      <c r="BK72" s="10"/>
      <c r="BL72" s="10" t="s">
        <v>150</v>
      </c>
      <c r="BM72" s="10"/>
      <c r="BN72" s="10"/>
      <c r="BO72" s="10"/>
      <c r="BP72" t="s">
        <v>159</v>
      </c>
      <c r="BQ72" s="10"/>
      <c r="BR72" s="10">
        <f t="shared" si="16"/>
        <v>7</v>
      </c>
    </row>
    <row r="73" spans="1:70" ht="30" x14ac:dyDescent="0.25">
      <c r="B73" s="10" t="s">
        <v>148</v>
      </c>
      <c r="C73" s="9" t="s">
        <v>162</v>
      </c>
      <c r="D73" s="7" t="s">
        <v>163</v>
      </c>
      <c r="E73" s="7"/>
      <c r="F73" s="7"/>
      <c r="G73" s="131"/>
      <c r="H73" s="70"/>
      <c r="I73" s="71"/>
      <c r="J73" s="71"/>
      <c r="K73" s="71"/>
      <c r="L73" s="71"/>
      <c r="M73" s="71"/>
      <c r="N73" s="72"/>
      <c r="O73" s="70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2"/>
      <c r="AA73" s="70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2"/>
      <c r="AM73" s="70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2"/>
      <c r="BK73" s="10"/>
      <c r="BL73" s="10"/>
      <c r="BM73" s="10"/>
      <c r="BN73" s="10"/>
      <c r="BO73" s="10"/>
      <c r="BQ73" s="10"/>
      <c r="BR73" s="10"/>
    </row>
    <row r="74" spans="1:70" x14ac:dyDescent="0.25">
      <c r="B74" s="10" t="s">
        <v>148</v>
      </c>
      <c r="C74" s="1" t="s">
        <v>164</v>
      </c>
      <c r="D74" s="7" t="s">
        <v>165</v>
      </c>
      <c r="E74" s="7"/>
      <c r="F74" s="7"/>
      <c r="G74" s="131"/>
      <c r="H74" s="70"/>
      <c r="I74" s="71"/>
      <c r="J74" s="71"/>
      <c r="K74" s="71"/>
      <c r="L74" s="71"/>
      <c r="M74" s="71"/>
      <c r="N74" s="72"/>
      <c r="O74" s="70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2"/>
      <c r="AA74" s="70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2"/>
      <c r="AM74" s="70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2"/>
      <c r="BK74" s="10"/>
      <c r="BL74" s="10"/>
      <c r="BM74" s="10"/>
      <c r="BN74" s="10"/>
      <c r="BO74" s="10"/>
      <c r="BQ74" s="10"/>
      <c r="BR74" s="10"/>
    </row>
    <row r="75" spans="1:70" ht="30" x14ac:dyDescent="0.25">
      <c r="B75" s="10" t="s">
        <v>148</v>
      </c>
      <c r="C75" s="1" t="s">
        <v>166</v>
      </c>
      <c r="D75" s="7" t="s">
        <v>167</v>
      </c>
      <c r="E75" s="7"/>
      <c r="F75" s="7"/>
      <c r="G75" s="131"/>
      <c r="H75" s="70"/>
      <c r="I75" s="71"/>
      <c r="J75" s="71"/>
      <c r="K75" s="71"/>
      <c r="L75" s="71"/>
      <c r="M75" s="71"/>
      <c r="N75" s="72"/>
      <c r="O75" s="70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2"/>
      <c r="AA75" s="70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2"/>
      <c r="AM75" s="70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2"/>
      <c r="BK75" s="10"/>
      <c r="BL75" s="10"/>
      <c r="BM75" s="10"/>
      <c r="BN75" s="10"/>
      <c r="BO75" s="10"/>
      <c r="BQ75" s="10"/>
      <c r="BR75" s="10"/>
    </row>
    <row r="76" spans="1:70" x14ac:dyDescent="0.25">
      <c r="A76" s="10" t="s">
        <v>168</v>
      </c>
      <c r="B76" s="10" t="s">
        <v>148</v>
      </c>
      <c r="C76" s="4">
        <v>10</v>
      </c>
      <c r="D76" s="2" t="s">
        <v>169</v>
      </c>
      <c r="E76" s="31" t="s">
        <v>43</v>
      </c>
      <c r="F76" s="31" t="s">
        <v>44</v>
      </c>
      <c r="G76" s="31">
        <v>447</v>
      </c>
      <c r="H76" s="70"/>
      <c r="I76" s="71"/>
      <c r="J76" s="71"/>
      <c r="K76" s="71"/>
      <c r="L76" s="71"/>
      <c r="M76" s="71"/>
      <c r="N76" s="72"/>
      <c r="O76" s="102">
        <v>1</v>
      </c>
      <c r="P76" s="100">
        <v>1</v>
      </c>
      <c r="Q76" s="100">
        <v>1</v>
      </c>
      <c r="R76" s="100">
        <v>1</v>
      </c>
      <c r="S76" s="100">
        <v>1</v>
      </c>
      <c r="T76" s="100">
        <v>1</v>
      </c>
      <c r="U76" s="100">
        <v>1</v>
      </c>
      <c r="V76" s="100">
        <v>1</v>
      </c>
      <c r="W76" s="100">
        <v>1</v>
      </c>
      <c r="X76" s="100">
        <v>1</v>
      </c>
      <c r="Y76" s="100">
        <v>1</v>
      </c>
      <c r="Z76" s="72"/>
      <c r="AA76" s="70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2"/>
      <c r="AM76" s="70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2"/>
      <c r="BC76" s="10" t="s">
        <v>150</v>
      </c>
      <c r="BK76" s="10"/>
      <c r="BL76" s="10"/>
      <c r="BM76" s="10"/>
      <c r="BN76" s="10"/>
      <c r="BO76" s="10" t="s">
        <v>150</v>
      </c>
      <c r="BP76" t="s">
        <v>25</v>
      </c>
      <c r="BQ76" s="10"/>
      <c r="BR76" s="10">
        <f>+SUM(H76:AX76)</f>
        <v>11</v>
      </c>
    </row>
    <row r="77" spans="1:70" x14ac:dyDescent="0.25">
      <c r="B77" s="10" t="s">
        <v>148</v>
      </c>
      <c r="C77" s="9" t="s">
        <v>170</v>
      </c>
      <c r="D77" s="13" t="s">
        <v>171</v>
      </c>
      <c r="E77" s="13"/>
      <c r="F77" s="13"/>
      <c r="G77" s="132"/>
      <c r="H77" s="70"/>
      <c r="I77" s="71"/>
      <c r="J77" s="71"/>
      <c r="K77" s="71"/>
      <c r="L77" s="71"/>
      <c r="M77" s="71"/>
      <c r="N77" s="72"/>
      <c r="O77" s="70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2"/>
      <c r="AA77" s="70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2"/>
      <c r="AM77" s="70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2"/>
      <c r="BK77" s="10"/>
      <c r="BL77" s="10"/>
      <c r="BM77" s="10"/>
      <c r="BN77" s="10"/>
      <c r="BO77" s="10"/>
      <c r="BQ77" s="10"/>
      <c r="BR77" s="10"/>
    </row>
    <row r="78" spans="1:70" x14ac:dyDescent="0.25">
      <c r="B78" s="10" t="s">
        <v>148</v>
      </c>
      <c r="C78" s="9" t="s">
        <v>170</v>
      </c>
      <c r="D78" s="13" t="s">
        <v>172</v>
      </c>
      <c r="E78" s="13"/>
      <c r="F78" s="13"/>
      <c r="G78" s="132"/>
      <c r="H78" s="70"/>
      <c r="I78" s="71"/>
      <c r="J78" s="71"/>
      <c r="K78" s="71"/>
      <c r="L78" s="71"/>
      <c r="M78" s="71"/>
      <c r="N78" s="72"/>
      <c r="O78" s="70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2"/>
      <c r="AA78" s="70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2"/>
      <c r="AM78" s="70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2"/>
      <c r="BK78" s="10"/>
      <c r="BL78" s="10"/>
      <c r="BM78" s="10"/>
      <c r="BN78" s="10"/>
      <c r="BO78" s="10"/>
      <c r="BQ78" s="10"/>
      <c r="BR78" s="10"/>
    </row>
    <row r="79" spans="1:70" x14ac:dyDescent="0.25">
      <c r="B79" s="10" t="s">
        <v>148</v>
      </c>
      <c r="C79" s="9" t="s">
        <v>170</v>
      </c>
      <c r="D79" s="13" t="s">
        <v>173</v>
      </c>
      <c r="E79" s="13"/>
      <c r="F79" s="13"/>
      <c r="G79" s="132"/>
      <c r="H79" s="70"/>
      <c r="I79" s="71"/>
      <c r="J79" s="71"/>
      <c r="K79" s="71"/>
      <c r="L79" s="71"/>
      <c r="M79" s="71"/>
      <c r="N79" s="72"/>
      <c r="O79" s="70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2"/>
      <c r="AA79" s="70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2"/>
      <c r="AM79" s="70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2"/>
      <c r="BK79" s="10"/>
      <c r="BL79" s="10"/>
      <c r="BM79" s="10"/>
      <c r="BN79" s="10"/>
      <c r="BO79" s="10"/>
      <c r="BQ79" s="10"/>
      <c r="BR79" s="10"/>
    </row>
    <row r="80" spans="1:70" x14ac:dyDescent="0.25">
      <c r="B80" s="10" t="s">
        <v>148</v>
      </c>
      <c r="C80" s="9" t="s">
        <v>170</v>
      </c>
      <c r="D80" s="13" t="s">
        <v>174</v>
      </c>
      <c r="E80" s="13"/>
      <c r="F80" s="13"/>
      <c r="G80" s="132"/>
      <c r="H80" s="70"/>
      <c r="I80" s="71"/>
      <c r="J80" s="71"/>
      <c r="K80" s="71"/>
      <c r="L80" s="71"/>
      <c r="M80" s="71"/>
      <c r="N80" s="72"/>
      <c r="O80" s="70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2"/>
      <c r="AA80" s="70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2"/>
      <c r="AM80" s="70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2"/>
      <c r="BK80" s="10"/>
      <c r="BL80" s="10"/>
      <c r="BM80" s="10"/>
      <c r="BN80" s="10"/>
      <c r="BO80" s="10"/>
      <c r="BQ80" s="10"/>
      <c r="BR80" s="10"/>
    </row>
    <row r="81" spans="1:70" ht="60" x14ac:dyDescent="0.25">
      <c r="B81" s="10" t="s">
        <v>148</v>
      </c>
      <c r="C81" s="9" t="s">
        <v>170</v>
      </c>
      <c r="D81" s="13" t="s">
        <v>175</v>
      </c>
      <c r="E81" s="13"/>
      <c r="F81" s="13"/>
      <c r="G81" s="132"/>
      <c r="H81" s="70"/>
      <c r="I81" s="71"/>
      <c r="J81" s="71"/>
      <c r="K81" s="71"/>
      <c r="L81" s="71"/>
      <c r="M81" s="71"/>
      <c r="N81" s="72"/>
      <c r="O81" s="70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2"/>
      <c r="AA81" s="70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2"/>
      <c r="AM81" s="70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2"/>
      <c r="BK81" s="10"/>
      <c r="BL81" s="10"/>
      <c r="BM81" s="10"/>
      <c r="BN81" s="10"/>
      <c r="BO81" s="10"/>
      <c r="BQ81" s="10"/>
      <c r="BR81" s="10"/>
    </row>
    <row r="82" spans="1:70" x14ac:dyDescent="0.25">
      <c r="B82" s="10" t="s">
        <v>148</v>
      </c>
      <c r="C82" s="9" t="s">
        <v>170</v>
      </c>
      <c r="D82" s="3" t="s">
        <v>176</v>
      </c>
      <c r="E82" s="3"/>
      <c r="F82" s="3"/>
      <c r="G82" s="129"/>
      <c r="H82" s="70"/>
      <c r="I82" s="71"/>
      <c r="J82" s="71"/>
      <c r="K82" s="71"/>
      <c r="L82" s="71"/>
      <c r="M82" s="71"/>
      <c r="N82" s="72"/>
      <c r="O82" s="70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2"/>
      <c r="AA82" s="70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2"/>
      <c r="AM82" s="70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2"/>
      <c r="BK82" s="10"/>
      <c r="BL82" s="10"/>
      <c r="BM82" s="10"/>
      <c r="BN82" s="10"/>
      <c r="BO82" s="10"/>
      <c r="BQ82" s="10"/>
      <c r="BR82" s="10"/>
    </row>
    <row r="83" spans="1:70" ht="19.5" customHeight="1" x14ac:dyDescent="0.25">
      <c r="B83" s="10" t="s">
        <v>148</v>
      </c>
      <c r="C83" s="4">
        <v>11</v>
      </c>
      <c r="D83" s="2" t="s">
        <v>177</v>
      </c>
      <c r="E83" s="2"/>
      <c r="F83" s="2"/>
      <c r="G83" s="124"/>
      <c r="H83" s="70"/>
      <c r="I83" s="71"/>
      <c r="J83" s="71"/>
      <c r="K83" s="71"/>
      <c r="L83" s="71"/>
      <c r="M83" s="71"/>
      <c r="N83" s="72"/>
      <c r="O83" s="70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2"/>
      <c r="AA83" s="70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2"/>
      <c r="AM83" s="70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2"/>
      <c r="BK83" s="10"/>
      <c r="BL83" s="10"/>
      <c r="BM83" s="10"/>
      <c r="BN83" s="10"/>
      <c r="BO83" s="10"/>
      <c r="BQ83" s="10"/>
      <c r="BR83" s="10"/>
    </row>
    <row r="84" spans="1:70" x14ac:dyDescent="0.25">
      <c r="A84" s="10" t="s">
        <v>178</v>
      </c>
      <c r="B84" s="10" t="s">
        <v>148</v>
      </c>
      <c r="C84" s="9" t="s">
        <v>179</v>
      </c>
      <c r="D84" s="3" t="s">
        <v>180</v>
      </c>
      <c r="E84" s="23" t="s">
        <v>43</v>
      </c>
      <c r="F84" s="23" t="s">
        <v>38</v>
      </c>
      <c r="G84" s="126">
        <v>839</v>
      </c>
      <c r="H84" s="73">
        <v>1</v>
      </c>
      <c r="I84" s="36">
        <v>1</v>
      </c>
      <c r="J84" s="36">
        <v>1</v>
      </c>
      <c r="K84" s="36">
        <v>1</v>
      </c>
      <c r="L84" s="36">
        <v>1</v>
      </c>
      <c r="M84" s="36">
        <v>1</v>
      </c>
      <c r="N84" s="72"/>
      <c r="O84" s="70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2"/>
      <c r="AA84" s="70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2"/>
      <c r="AM84" s="70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2"/>
      <c r="BC84" s="10" t="s">
        <v>150</v>
      </c>
      <c r="BJ84" s="10" t="s">
        <v>150</v>
      </c>
      <c r="BK84" s="10"/>
      <c r="BL84" s="10"/>
      <c r="BM84" s="10"/>
      <c r="BN84" s="10"/>
      <c r="BO84" s="10"/>
      <c r="BP84" t="s">
        <v>20</v>
      </c>
      <c r="BQ84" s="10"/>
      <c r="BR84" s="10">
        <f>+SUM(H84:AX84)</f>
        <v>6</v>
      </c>
    </row>
    <row r="85" spans="1:70" ht="30" x14ac:dyDescent="0.25">
      <c r="B85" s="10" t="s">
        <v>148</v>
      </c>
      <c r="C85" s="9" t="s">
        <v>179</v>
      </c>
      <c r="D85" s="7" t="s">
        <v>181</v>
      </c>
      <c r="E85" s="7"/>
      <c r="F85" s="7"/>
      <c r="G85" s="131"/>
      <c r="H85" s="70"/>
      <c r="I85" s="71"/>
      <c r="J85" s="71"/>
      <c r="K85" s="71"/>
      <c r="L85" s="71"/>
      <c r="M85" s="71"/>
      <c r="N85" s="72"/>
      <c r="O85" s="70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2"/>
      <c r="AA85" s="70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2"/>
      <c r="AM85" s="70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2"/>
      <c r="BK85" s="10"/>
      <c r="BL85" s="10"/>
      <c r="BM85" s="10"/>
      <c r="BN85" s="10"/>
      <c r="BO85" s="10"/>
      <c r="BQ85" s="10"/>
      <c r="BR85" s="10"/>
    </row>
    <row r="86" spans="1:70" x14ac:dyDescent="0.25">
      <c r="B86" s="10" t="s">
        <v>148</v>
      </c>
      <c r="C86" s="9" t="s">
        <v>179</v>
      </c>
      <c r="D86" s="3" t="s">
        <v>182</v>
      </c>
      <c r="E86" s="3"/>
      <c r="F86" s="3"/>
      <c r="G86" s="129"/>
      <c r="H86" s="70"/>
      <c r="I86" s="71"/>
      <c r="J86" s="71"/>
      <c r="K86" s="71"/>
      <c r="L86" s="71"/>
      <c r="M86" s="71"/>
      <c r="N86" s="72"/>
      <c r="O86" s="70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2"/>
      <c r="AA86" s="70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2"/>
      <c r="AM86" s="70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2"/>
      <c r="BK86" s="10"/>
      <c r="BL86" s="10"/>
      <c r="BM86" s="10"/>
      <c r="BN86" s="10"/>
      <c r="BO86" s="10"/>
      <c r="BQ86" s="10"/>
      <c r="BR86" s="10"/>
    </row>
    <row r="87" spans="1:70" ht="45" x14ac:dyDescent="0.25">
      <c r="B87" s="10" t="s">
        <v>148</v>
      </c>
      <c r="C87" s="9" t="s">
        <v>179</v>
      </c>
      <c r="D87" s="7" t="s">
        <v>183</v>
      </c>
      <c r="E87" s="7"/>
      <c r="F87" s="7"/>
      <c r="G87" s="131"/>
      <c r="H87" s="70"/>
      <c r="I87" s="71"/>
      <c r="J87" s="71"/>
      <c r="K87" s="71"/>
      <c r="L87" s="71"/>
      <c r="M87" s="71"/>
      <c r="N87" s="72"/>
      <c r="O87" s="70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2"/>
      <c r="AA87" s="70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2"/>
      <c r="AM87" s="70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2"/>
      <c r="BK87" s="10"/>
      <c r="BL87" s="10"/>
      <c r="BM87" s="10"/>
      <c r="BN87" s="10"/>
      <c r="BO87" s="10"/>
      <c r="BQ87" s="10"/>
      <c r="BR87" s="10"/>
    </row>
    <row r="88" spans="1:70" x14ac:dyDescent="0.25">
      <c r="B88" s="10" t="s">
        <v>148</v>
      </c>
      <c r="C88" s="9" t="s">
        <v>179</v>
      </c>
      <c r="D88" s="3" t="s">
        <v>184</v>
      </c>
      <c r="E88" s="3"/>
      <c r="F88" s="3"/>
      <c r="G88" s="129"/>
      <c r="H88" s="70"/>
      <c r="I88" s="71"/>
      <c r="J88" s="71"/>
      <c r="K88" s="71"/>
      <c r="L88" s="71"/>
      <c r="M88" s="71"/>
      <c r="N88" s="72"/>
      <c r="O88" s="70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2"/>
      <c r="AA88" s="70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2"/>
      <c r="AM88" s="70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2"/>
      <c r="BK88" s="10"/>
      <c r="BL88" s="10"/>
      <c r="BM88" s="10"/>
      <c r="BN88" s="10"/>
      <c r="BO88" s="10"/>
      <c r="BQ88" s="10"/>
      <c r="BR88" s="10"/>
    </row>
    <row r="89" spans="1:70" x14ac:dyDescent="0.25">
      <c r="B89" s="10" t="s">
        <v>148</v>
      </c>
      <c r="C89" s="9" t="s">
        <v>179</v>
      </c>
      <c r="D89" s="3" t="s">
        <v>185</v>
      </c>
      <c r="E89" s="3"/>
      <c r="F89" s="3"/>
      <c r="G89" s="129"/>
      <c r="H89" s="70"/>
      <c r="I89" s="71"/>
      <c r="J89" s="71"/>
      <c r="K89" s="71"/>
      <c r="L89" s="71"/>
      <c r="M89" s="71"/>
      <c r="N89" s="72"/>
      <c r="O89" s="70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2"/>
      <c r="AA89" s="70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2"/>
      <c r="AM89" s="70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2"/>
      <c r="BK89" s="10"/>
      <c r="BL89" s="10"/>
      <c r="BM89" s="10"/>
      <c r="BN89" s="10"/>
      <c r="BO89" s="10"/>
      <c r="BQ89" s="10"/>
      <c r="BR89" s="10"/>
    </row>
    <row r="90" spans="1:70" x14ac:dyDescent="0.25">
      <c r="B90" s="10" t="s">
        <v>148</v>
      </c>
      <c r="C90" s="9" t="s">
        <v>179</v>
      </c>
      <c r="D90" s="3" t="s">
        <v>186</v>
      </c>
      <c r="E90" s="3"/>
      <c r="F90" s="3"/>
      <c r="G90" s="129"/>
      <c r="H90" s="70"/>
      <c r="I90" s="71"/>
      <c r="J90" s="71"/>
      <c r="K90" s="71"/>
      <c r="L90" s="71"/>
      <c r="M90" s="71"/>
      <c r="N90" s="72"/>
      <c r="O90" s="70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2"/>
      <c r="AA90" s="70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2"/>
      <c r="AM90" s="70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2"/>
      <c r="BK90" s="10"/>
      <c r="BL90" s="10"/>
      <c r="BM90" s="10"/>
      <c r="BN90" s="10"/>
      <c r="BO90" s="10"/>
      <c r="BQ90" s="10"/>
      <c r="BR90" s="10"/>
    </row>
    <row r="91" spans="1:70" x14ac:dyDescent="0.25">
      <c r="B91" s="10" t="s">
        <v>148</v>
      </c>
      <c r="C91" s="9" t="s">
        <v>179</v>
      </c>
      <c r="D91" s="3" t="s">
        <v>187</v>
      </c>
      <c r="E91" s="3"/>
      <c r="F91" s="3"/>
      <c r="G91" s="129"/>
      <c r="H91" s="70"/>
      <c r="I91" s="71"/>
      <c r="J91" s="71"/>
      <c r="K91" s="71"/>
      <c r="L91" s="71"/>
      <c r="M91" s="71"/>
      <c r="N91" s="72"/>
      <c r="O91" s="70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2"/>
      <c r="AA91" s="70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2"/>
      <c r="AM91" s="70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2"/>
      <c r="BK91" s="10"/>
      <c r="BL91" s="10"/>
      <c r="BM91" s="10"/>
      <c r="BN91" s="10"/>
      <c r="BO91" s="10"/>
      <c r="BQ91" s="10"/>
      <c r="BR91" s="10"/>
    </row>
    <row r="92" spans="1:70" x14ac:dyDescent="0.25">
      <c r="B92" s="10" t="s">
        <v>148</v>
      </c>
      <c r="C92" s="9" t="s">
        <v>179</v>
      </c>
      <c r="D92" s="3" t="s">
        <v>188</v>
      </c>
      <c r="E92" s="3"/>
      <c r="F92" s="3"/>
      <c r="G92" s="129"/>
      <c r="H92" s="70"/>
      <c r="I92" s="71"/>
      <c r="J92" s="71"/>
      <c r="K92" s="71"/>
      <c r="L92" s="71"/>
      <c r="M92" s="71"/>
      <c r="N92" s="72"/>
      <c r="O92" s="70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2"/>
      <c r="AA92" s="70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2"/>
      <c r="AM92" s="70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2"/>
      <c r="BK92" s="10"/>
      <c r="BL92" s="10"/>
      <c r="BM92" s="10"/>
      <c r="BN92" s="10"/>
      <c r="BO92" s="10"/>
      <c r="BQ92" s="10"/>
      <c r="BR92" s="10"/>
    </row>
    <row r="93" spans="1:70" x14ac:dyDescent="0.25">
      <c r="B93" s="10" t="s">
        <v>148</v>
      </c>
      <c r="C93" s="9" t="s">
        <v>179</v>
      </c>
      <c r="D93" s="3" t="s">
        <v>189</v>
      </c>
      <c r="E93" s="3"/>
      <c r="F93" s="3"/>
      <c r="G93" s="129"/>
      <c r="H93" s="70"/>
      <c r="I93" s="71"/>
      <c r="J93" s="71"/>
      <c r="K93" s="71"/>
      <c r="L93" s="71"/>
      <c r="M93" s="71"/>
      <c r="N93" s="72"/>
      <c r="O93" s="70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2"/>
      <c r="AA93" s="70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2"/>
      <c r="AM93" s="70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2"/>
      <c r="BK93" s="10"/>
      <c r="BL93" s="10"/>
      <c r="BM93" s="10"/>
      <c r="BN93" s="10"/>
      <c r="BO93" s="10"/>
      <c r="BQ93" s="10"/>
      <c r="BR93" s="10"/>
    </row>
    <row r="94" spans="1:70" x14ac:dyDescent="0.25">
      <c r="B94" s="10" t="s">
        <v>148</v>
      </c>
      <c r="C94" s="4">
        <v>12</v>
      </c>
      <c r="D94" s="2" t="s">
        <v>190</v>
      </c>
      <c r="E94" s="2"/>
      <c r="F94" s="2"/>
      <c r="G94" s="124"/>
      <c r="H94" s="70"/>
      <c r="I94" s="71"/>
      <c r="J94" s="71"/>
      <c r="K94" s="71"/>
      <c r="L94" s="71"/>
      <c r="M94" s="71"/>
      <c r="N94" s="72"/>
      <c r="O94" s="70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2"/>
      <c r="AA94" s="70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2"/>
      <c r="AM94" s="70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2"/>
      <c r="BK94" s="10"/>
      <c r="BL94" s="10"/>
      <c r="BM94" s="10"/>
      <c r="BN94" s="10"/>
      <c r="BO94" s="10"/>
      <c r="BQ94" s="10"/>
      <c r="BR94" s="10"/>
    </row>
    <row r="95" spans="1:70" x14ac:dyDescent="0.25">
      <c r="B95" s="10" t="s">
        <v>148</v>
      </c>
      <c r="C95" s="9" t="s">
        <v>191</v>
      </c>
      <c r="D95" s="3" t="s">
        <v>192</v>
      </c>
      <c r="E95" s="3"/>
      <c r="F95" s="3"/>
      <c r="G95" s="129"/>
      <c r="H95" s="70"/>
      <c r="I95" s="71"/>
      <c r="J95" s="71"/>
      <c r="K95" s="71"/>
      <c r="L95" s="71"/>
      <c r="M95" s="71"/>
      <c r="N95" s="72"/>
      <c r="O95" s="70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2"/>
      <c r="AA95" s="70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2"/>
      <c r="AM95" s="70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2"/>
      <c r="BK95" s="10"/>
      <c r="BL95" s="10"/>
      <c r="BM95" s="10"/>
      <c r="BN95" s="10"/>
      <c r="BO95" s="10"/>
      <c r="BQ95" s="10"/>
      <c r="BR95" s="10"/>
    </row>
    <row r="96" spans="1:70" x14ac:dyDescent="0.25">
      <c r="B96" s="10" t="s">
        <v>148</v>
      </c>
      <c r="C96" s="1" t="s">
        <v>193</v>
      </c>
      <c r="D96" s="3" t="s">
        <v>194</v>
      </c>
      <c r="E96" s="3"/>
      <c r="F96" s="3"/>
      <c r="G96" s="129"/>
      <c r="H96" s="70"/>
      <c r="I96" s="71"/>
      <c r="J96" s="71"/>
      <c r="K96" s="71"/>
      <c r="L96" s="71"/>
      <c r="M96" s="71"/>
      <c r="N96" s="72"/>
      <c r="O96" s="70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2"/>
      <c r="AA96" s="70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2"/>
      <c r="AM96" s="70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2"/>
      <c r="BK96" s="10"/>
      <c r="BL96" s="10"/>
      <c r="BM96" s="10"/>
      <c r="BN96" s="10"/>
      <c r="BO96" s="10"/>
      <c r="BQ96" s="10"/>
      <c r="BR96" s="10"/>
    </row>
    <row r="97" spans="1:70" x14ac:dyDescent="0.25">
      <c r="B97" s="10" t="s">
        <v>148</v>
      </c>
      <c r="C97" s="1" t="s">
        <v>195</v>
      </c>
      <c r="D97" s="3" t="s">
        <v>196</v>
      </c>
      <c r="E97" s="3"/>
      <c r="F97" s="3"/>
      <c r="G97" s="129"/>
      <c r="H97" s="70"/>
      <c r="I97" s="71"/>
      <c r="J97" s="71"/>
      <c r="K97" s="71"/>
      <c r="L97" s="71"/>
      <c r="M97" s="71"/>
      <c r="N97" s="72"/>
      <c r="O97" s="70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2"/>
      <c r="AA97" s="70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2"/>
      <c r="AM97" s="70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2"/>
      <c r="BK97" s="10"/>
      <c r="BL97" s="10"/>
      <c r="BM97" s="10"/>
      <c r="BN97" s="10"/>
      <c r="BO97" s="10"/>
      <c r="BQ97" s="10"/>
      <c r="BR97" s="10"/>
    </row>
    <row r="98" spans="1:70" x14ac:dyDescent="0.25">
      <c r="B98" s="10" t="s">
        <v>148</v>
      </c>
      <c r="C98" s="1" t="s">
        <v>197</v>
      </c>
      <c r="D98" s="3" t="s">
        <v>198</v>
      </c>
      <c r="E98" s="3"/>
      <c r="F98" s="3"/>
      <c r="G98" s="129"/>
      <c r="H98" s="70"/>
      <c r="I98" s="71"/>
      <c r="J98" s="71"/>
      <c r="K98" s="71"/>
      <c r="L98" s="71"/>
      <c r="M98" s="71"/>
      <c r="N98" s="72"/>
      <c r="O98" s="70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2"/>
      <c r="AA98" s="70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2"/>
      <c r="AM98" s="70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2"/>
      <c r="BK98" s="10"/>
      <c r="BL98" s="10"/>
      <c r="BM98" s="10"/>
      <c r="BN98" s="10"/>
      <c r="BO98" s="10"/>
      <c r="BQ98" s="10"/>
      <c r="BR98" s="10"/>
    </row>
    <row r="99" spans="1:70" ht="12.75" customHeight="1" x14ac:dyDescent="0.25">
      <c r="B99" s="10" t="s">
        <v>148</v>
      </c>
      <c r="C99" s="1" t="s">
        <v>199</v>
      </c>
      <c r="D99" s="3" t="s">
        <v>200</v>
      </c>
      <c r="E99" s="3"/>
      <c r="F99" s="3"/>
      <c r="G99" s="129"/>
      <c r="H99" s="70"/>
      <c r="I99" s="71"/>
      <c r="J99" s="71"/>
      <c r="K99" s="71"/>
      <c r="L99" s="71"/>
      <c r="M99" s="71"/>
      <c r="N99" s="72"/>
      <c r="O99" s="70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2"/>
      <c r="AA99" s="70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2"/>
      <c r="AM99" s="70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2"/>
      <c r="BK99" s="10"/>
      <c r="BL99" s="10"/>
      <c r="BM99" s="10"/>
      <c r="BN99" s="10"/>
      <c r="BO99" s="10"/>
      <c r="BQ99" s="10"/>
      <c r="BR99" s="10"/>
    </row>
    <row r="100" spans="1:70" x14ac:dyDescent="0.25">
      <c r="A100" s="10" t="s">
        <v>201</v>
      </c>
      <c r="B100" s="10" t="s">
        <v>148</v>
      </c>
      <c r="C100" s="4">
        <v>13</v>
      </c>
      <c r="D100" s="2" t="s">
        <v>202</v>
      </c>
      <c r="E100" s="23" t="s">
        <v>34</v>
      </c>
      <c r="F100" s="23" t="s">
        <v>38</v>
      </c>
      <c r="G100" s="126">
        <v>839</v>
      </c>
      <c r="H100" s="70"/>
      <c r="I100" s="71"/>
      <c r="J100" s="71"/>
      <c r="K100" s="71"/>
      <c r="L100" s="75">
        <v>1</v>
      </c>
      <c r="M100" s="75">
        <v>1</v>
      </c>
      <c r="N100" s="76">
        <v>1</v>
      </c>
      <c r="O100" s="74">
        <v>1</v>
      </c>
      <c r="P100" s="75">
        <v>1</v>
      </c>
      <c r="Q100" s="75">
        <v>1</v>
      </c>
      <c r="R100" s="75">
        <v>1</v>
      </c>
      <c r="S100" s="71"/>
      <c r="T100" s="71"/>
      <c r="U100" s="71"/>
      <c r="V100" s="71"/>
      <c r="W100" s="71"/>
      <c r="X100" s="71"/>
      <c r="Y100" s="71"/>
      <c r="Z100" s="72"/>
      <c r="AA100" s="70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2"/>
      <c r="AM100" s="70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2"/>
      <c r="BC100" s="10" t="s">
        <v>150</v>
      </c>
      <c r="BK100" s="10" t="s">
        <v>203</v>
      </c>
      <c r="BL100" s="10"/>
      <c r="BM100" s="10"/>
      <c r="BN100" s="10"/>
      <c r="BO100" s="10"/>
      <c r="BP100" t="s">
        <v>21</v>
      </c>
      <c r="BQ100" s="10">
        <v>0</v>
      </c>
      <c r="BR100" s="10">
        <f>+SUM(H100:AX100)</f>
        <v>7</v>
      </c>
    </row>
    <row r="101" spans="1:70" x14ac:dyDescent="0.25">
      <c r="B101" s="10" t="s">
        <v>148</v>
      </c>
      <c r="C101" s="9" t="s">
        <v>204</v>
      </c>
      <c r="D101" s="3" t="s">
        <v>205</v>
      </c>
      <c r="E101" s="3"/>
      <c r="F101" s="3"/>
      <c r="G101" s="129"/>
      <c r="H101" s="70"/>
      <c r="I101" s="71"/>
      <c r="J101" s="71"/>
      <c r="K101" s="71"/>
      <c r="L101" s="71"/>
      <c r="M101" s="71"/>
      <c r="N101" s="72"/>
      <c r="O101" s="70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2"/>
      <c r="AA101" s="70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2"/>
      <c r="AM101" s="70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2"/>
      <c r="BK101" s="10"/>
      <c r="BL101" s="10"/>
      <c r="BM101" s="10"/>
      <c r="BN101" s="10"/>
      <c r="BO101" s="10"/>
      <c r="BQ101" s="10"/>
      <c r="BR101" s="10"/>
    </row>
    <row r="102" spans="1:70" x14ac:dyDescent="0.25">
      <c r="B102" s="10" t="s">
        <v>148</v>
      </c>
      <c r="C102" s="9" t="s">
        <v>204</v>
      </c>
      <c r="D102" s="3" t="s">
        <v>206</v>
      </c>
      <c r="E102" s="3"/>
      <c r="F102" s="3"/>
      <c r="G102" s="129"/>
      <c r="H102" s="70"/>
      <c r="I102" s="71"/>
      <c r="J102" s="71"/>
      <c r="K102" s="71"/>
      <c r="L102" s="71"/>
      <c r="M102" s="71"/>
      <c r="N102" s="72"/>
      <c r="O102" s="70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2"/>
      <c r="AA102" s="70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2"/>
      <c r="AM102" s="70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2"/>
      <c r="BK102" s="10"/>
      <c r="BL102" s="10"/>
      <c r="BM102" s="10"/>
      <c r="BN102" s="10"/>
      <c r="BO102" s="10"/>
      <c r="BQ102" s="10"/>
      <c r="BR102" s="10"/>
    </row>
    <row r="103" spans="1:70" x14ac:dyDescent="0.25">
      <c r="B103" s="10" t="s">
        <v>148</v>
      </c>
      <c r="C103" s="9" t="s">
        <v>204</v>
      </c>
      <c r="D103" s="3" t="s">
        <v>207</v>
      </c>
      <c r="E103" s="3"/>
      <c r="F103" s="3"/>
      <c r="G103" s="129"/>
      <c r="H103" s="70"/>
      <c r="I103" s="71"/>
      <c r="J103" s="71"/>
      <c r="K103" s="71"/>
      <c r="L103" s="71"/>
      <c r="M103" s="71"/>
      <c r="N103" s="72"/>
      <c r="O103" s="70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2"/>
      <c r="AA103" s="70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2"/>
      <c r="AM103" s="70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2"/>
      <c r="BK103" s="10"/>
      <c r="BL103" s="10"/>
      <c r="BM103" s="10"/>
      <c r="BN103" s="10"/>
      <c r="BO103" s="10"/>
      <c r="BQ103" s="10"/>
      <c r="BR103" s="10"/>
    </row>
    <row r="104" spans="1:70" ht="60" x14ac:dyDescent="0.25">
      <c r="B104" s="10" t="s">
        <v>148</v>
      </c>
      <c r="C104" s="9" t="s">
        <v>208</v>
      </c>
      <c r="D104" s="7" t="s">
        <v>209</v>
      </c>
      <c r="E104" s="7"/>
      <c r="F104" s="7"/>
      <c r="G104" s="131"/>
      <c r="H104" s="70"/>
      <c r="I104" s="71"/>
      <c r="J104" s="71"/>
      <c r="K104" s="71"/>
      <c r="L104" s="71"/>
      <c r="M104" s="71"/>
      <c r="N104" s="72"/>
      <c r="O104" s="70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2"/>
      <c r="AA104" s="70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2"/>
      <c r="AM104" s="70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2"/>
      <c r="BK104" s="10"/>
      <c r="BL104" s="10"/>
      <c r="BM104" s="10"/>
      <c r="BN104" s="10"/>
      <c r="BO104" s="10"/>
      <c r="BQ104" s="10"/>
      <c r="BR104" s="10"/>
    </row>
    <row r="105" spans="1:70" x14ac:dyDescent="0.25">
      <c r="A105" s="10" t="s">
        <v>210</v>
      </c>
      <c r="B105" s="10" t="s">
        <v>148</v>
      </c>
      <c r="C105" s="8">
        <v>14</v>
      </c>
      <c r="D105" s="2" t="s">
        <v>211</v>
      </c>
      <c r="E105" s="23" t="s">
        <v>34</v>
      </c>
      <c r="F105" s="23" t="s">
        <v>38</v>
      </c>
      <c r="G105" s="126">
        <v>839</v>
      </c>
      <c r="H105" s="70"/>
      <c r="I105" s="71"/>
      <c r="J105" s="71"/>
      <c r="K105" s="71"/>
      <c r="L105" s="75">
        <v>1</v>
      </c>
      <c r="M105" s="75">
        <v>1</v>
      </c>
      <c r="N105" s="76">
        <v>1</v>
      </c>
      <c r="O105" s="74">
        <v>1</v>
      </c>
      <c r="P105" s="75">
        <v>1</v>
      </c>
      <c r="Q105" s="75">
        <v>1</v>
      </c>
      <c r="R105" s="75">
        <v>1</v>
      </c>
      <c r="S105" s="71"/>
      <c r="T105" s="71"/>
      <c r="U105" s="71"/>
      <c r="V105" s="71"/>
      <c r="W105" s="71"/>
      <c r="X105" s="71"/>
      <c r="Y105" s="71"/>
      <c r="Z105" s="72"/>
      <c r="AA105" s="70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2"/>
      <c r="AM105" s="70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2"/>
      <c r="BK105" s="10"/>
      <c r="BL105" s="10"/>
      <c r="BM105" s="10"/>
      <c r="BN105" s="10"/>
      <c r="BO105" s="10"/>
      <c r="BP105" t="s">
        <v>22</v>
      </c>
      <c r="BQ105" s="10">
        <v>0</v>
      </c>
      <c r="BR105" s="10">
        <f>+SUM(H105:AX105)</f>
        <v>7</v>
      </c>
    </row>
    <row r="106" spans="1:70" x14ac:dyDescent="0.25">
      <c r="A106" s="21" t="s">
        <v>212</v>
      </c>
      <c r="B106" s="10" t="s">
        <v>148</v>
      </c>
      <c r="C106" s="181">
        <v>14</v>
      </c>
      <c r="D106" s="2" t="s">
        <v>211</v>
      </c>
      <c r="E106" s="18" t="s">
        <v>40</v>
      </c>
      <c r="F106" s="18" t="s">
        <v>38</v>
      </c>
      <c r="G106" s="18" t="s">
        <v>213</v>
      </c>
      <c r="H106" s="70"/>
      <c r="I106" s="71"/>
      <c r="J106" s="71"/>
      <c r="K106" s="71"/>
      <c r="L106" s="71"/>
      <c r="M106" s="71"/>
      <c r="N106" s="72"/>
      <c r="O106" s="70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2"/>
      <c r="AA106" s="70"/>
      <c r="AB106" s="71"/>
      <c r="AC106" s="71"/>
      <c r="AD106" s="71"/>
      <c r="AE106" s="71"/>
      <c r="AF106" s="80">
        <v>1</v>
      </c>
      <c r="AG106" s="80">
        <v>1</v>
      </c>
      <c r="AH106" s="80">
        <v>1</v>
      </c>
      <c r="AI106" s="80">
        <v>1</v>
      </c>
      <c r="AJ106" s="80">
        <v>1</v>
      </c>
      <c r="AK106" s="80">
        <v>1</v>
      </c>
      <c r="AL106" s="80">
        <v>1</v>
      </c>
      <c r="AM106" s="80">
        <v>1</v>
      </c>
      <c r="AN106" s="80">
        <v>1</v>
      </c>
      <c r="AO106" s="80">
        <v>1</v>
      </c>
      <c r="AP106" s="71"/>
      <c r="AQ106" s="71"/>
      <c r="AR106" s="71"/>
      <c r="AS106" s="71"/>
      <c r="AT106" s="71"/>
      <c r="AU106" s="71"/>
      <c r="AV106" s="71"/>
      <c r="AW106" s="71"/>
      <c r="AX106" s="72"/>
      <c r="BK106" s="10"/>
      <c r="BL106" s="10"/>
      <c r="BM106" s="10"/>
      <c r="BN106" s="10"/>
      <c r="BO106" s="10"/>
      <c r="BP106" t="s">
        <v>21</v>
      </c>
      <c r="BQ106" s="10">
        <v>0</v>
      </c>
      <c r="BR106" s="10">
        <f>+SUM(H106:AX106)</f>
        <v>10</v>
      </c>
    </row>
    <row r="107" spans="1:70" x14ac:dyDescent="0.25">
      <c r="A107" s="10" t="s">
        <v>214</v>
      </c>
      <c r="B107" s="10" t="s">
        <v>148</v>
      </c>
      <c r="C107" s="8">
        <v>14</v>
      </c>
      <c r="D107" s="2" t="s">
        <v>215</v>
      </c>
      <c r="E107" s="23" t="s">
        <v>34</v>
      </c>
      <c r="F107" s="23" t="s">
        <v>38</v>
      </c>
      <c r="G107" s="126">
        <v>839</v>
      </c>
      <c r="H107" s="70"/>
      <c r="I107" s="71"/>
      <c r="J107" s="71"/>
      <c r="K107" s="71"/>
      <c r="L107" s="71"/>
      <c r="M107" s="71"/>
      <c r="N107" s="71"/>
      <c r="O107" s="74">
        <v>1</v>
      </c>
      <c r="P107" s="75">
        <v>1</v>
      </c>
      <c r="Q107" s="75">
        <v>1</v>
      </c>
      <c r="R107" s="75">
        <v>1</v>
      </c>
      <c r="S107" s="75">
        <v>1</v>
      </c>
      <c r="T107" s="75">
        <v>1</v>
      </c>
      <c r="U107" s="71"/>
      <c r="V107" s="71"/>
      <c r="W107" s="71"/>
      <c r="X107" s="71"/>
      <c r="Y107" s="71"/>
      <c r="Z107" s="72"/>
      <c r="AA107" s="70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2"/>
      <c r="AM107" s="70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2"/>
      <c r="BC107" s="10" t="s">
        <v>150</v>
      </c>
      <c r="BK107" s="110" t="s">
        <v>203</v>
      </c>
      <c r="BL107" s="10"/>
      <c r="BM107" s="10"/>
      <c r="BN107" s="10"/>
      <c r="BO107" s="10"/>
      <c r="BP107" t="s">
        <v>21</v>
      </c>
      <c r="BQ107" s="10">
        <v>0</v>
      </c>
      <c r="BR107" s="10">
        <f>+SUM(H107:AX107)</f>
        <v>6</v>
      </c>
    </row>
    <row r="108" spans="1:70" x14ac:dyDescent="0.25">
      <c r="A108" s="21" t="s">
        <v>216</v>
      </c>
      <c r="B108" s="10" t="s">
        <v>148</v>
      </c>
      <c r="C108" s="181">
        <v>14</v>
      </c>
      <c r="D108" s="2" t="s">
        <v>217</v>
      </c>
      <c r="E108" s="18" t="s">
        <v>40</v>
      </c>
      <c r="F108" s="18" t="s">
        <v>38</v>
      </c>
      <c r="G108" s="18" t="s">
        <v>213</v>
      </c>
      <c r="H108" s="70"/>
      <c r="I108" s="71"/>
      <c r="J108" s="71"/>
      <c r="K108" s="71"/>
      <c r="L108" s="71"/>
      <c r="M108" s="71"/>
      <c r="N108" s="72"/>
      <c r="O108" s="70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2"/>
      <c r="AA108" s="148"/>
      <c r="AB108" s="136"/>
      <c r="AC108" s="71"/>
      <c r="AD108" s="71"/>
      <c r="AE108" s="71"/>
      <c r="AF108" s="80">
        <v>1</v>
      </c>
      <c r="AG108" s="80">
        <v>1</v>
      </c>
      <c r="AH108" s="80">
        <v>1</v>
      </c>
      <c r="AI108" s="80">
        <v>1</v>
      </c>
      <c r="AJ108" s="80">
        <v>1</v>
      </c>
      <c r="AK108" s="80">
        <v>1</v>
      </c>
      <c r="AL108" s="80">
        <v>1</v>
      </c>
      <c r="AM108" s="80">
        <v>1</v>
      </c>
      <c r="AN108" s="80">
        <v>1</v>
      </c>
      <c r="AO108" s="80">
        <v>1</v>
      </c>
      <c r="AP108" s="71"/>
      <c r="AQ108" s="71"/>
      <c r="AR108" s="71"/>
      <c r="AS108" s="71"/>
      <c r="AT108" s="71"/>
      <c r="AU108" s="71"/>
      <c r="AV108" s="71"/>
      <c r="AW108" s="71"/>
      <c r="AX108" s="72"/>
      <c r="BK108" s="110"/>
      <c r="BL108" s="10"/>
      <c r="BM108" s="10"/>
      <c r="BN108" s="10"/>
      <c r="BO108" s="10"/>
      <c r="BP108" t="s">
        <v>21</v>
      </c>
      <c r="BQ108" s="10">
        <v>0</v>
      </c>
      <c r="BR108" s="10">
        <f>+SUM(H108:AX108)</f>
        <v>10</v>
      </c>
    </row>
    <row r="109" spans="1:70" x14ac:dyDescent="0.25">
      <c r="B109" s="10" t="s">
        <v>148</v>
      </c>
      <c r="C109" s="9" t="s">
        <v>218</v>
      </c>
      <c r="D109" t="s">
        <v>219</v>
      </c>
      <c r="G109" s="103"/>
      <c r="H109" s="70"/>
      <c r="I109" s="71"/>
      <c r="J109" s="71"/>
      <c r="K109" s="71"/>
      <c r="L109" s="71"/>
      <c r="M109" s="71"/>
      <c r="N109" s="72"/>
      <c r="O109" s="70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2"/>
      <c r="AA109" s="70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2"/>
      <c r="AM109" s="70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2"/>
      <c r="BK109" s="10"/>
      <c r="BL109" s="10"/>
      <c r="BM109" s="10"/>
      <c r="BN109" s="10"/>
      <c r="BO109" s="10"/>
      <c r="BQ109" s="10"/>
      <c r="BR109" s="10"/>
    </row>
    <row r="110" spans="1:70" x14ac:dyDescent="0.25">
      <c r="B110" s="10" t="s">
        <v>148</v>
      </c>
      <c r="C110" s="9" t="s">
        <v>220</v>
      </c>
      <c r="D110" t="s">
        <v>221</v>
      </c>
      <c r="E110" s="3"/>
      <c r="F110" s="3"/>
      <c r="G110" s="129"/>
      <c r="H110" s="70"/>
      <c r="I110" s="71"/>
      <c r="J110" s="71"/>
      <c r="K110" s="71"/>
      <c r="L110" s="114"/>
      <c r="M110" s="114"/>
      <c r="N110" s="115"/>
      <c r="O110" s="116"/>
      <c r="P110" s="114"/>
      <c r="Q110" s="114"/>
      <c r="R110" s="114"/>
      <c r="S110" s="71"/>
      <c r="T110" s="71"/>
      <c r="U110" s="71"/>
      <c r="V110" s="71"/>
      <c r="W110" s="71"/>
      <c r="X110" s="71"/>
      <c r="Y110" s="71"/>
      <c r="Z110" s="72"/>
      <c r="AA110" s="70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2"/>
      <c r="AM110" s="70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2"/>
      <c r="BK110" s="10"/>
      <c r="BL110" s="10"/>
      <c r="BM110" s="10"/>
      <c r="BN110" s="10"/>
      <c r="BO110" s="10"/>
      <c r="BQ110" s="10"/>
      <c r="BR110" s="10"/>
    </row>
    <row r="111" spans="1:70" x14ac:dyDescent="0.25">
      <c r="B111" s="10" t="s">
        <v>148</v>
      </c>
      <c r="C111" s="9" t="s">
        <v>222</v>
      </c>
      <c r="D111" s="7" t="s">
        <v>223</v>
      </c>
      <c r="E111" s="3"/>
      <c r="F111" s="3"/>
      <c r="G111" s="129"/>
      <c r="H111" s="70"/>
      <c r="I111" s="71"/>
      <c r="J111" s="71"/>
      <c r="K111" s="71"/>
      <c r="L111" s="71"/>
      <c r="M111" s="71"/>
      <c r="N111" s="71"/>
      <c r="O111" s="116"/>
      <c r="P111" s="114"/>
      <c r="Q111" s="114"/>
      <c r="R111" s="114"/>
      <c r="S111" s="114"/>
      <c r="T111" s="114"/>
      <c r="U111" s="71"/>
      <c r="V111" s="71"/>
      <c r="W111" s="71"/>
      <c r="X111" s="71"/>
      <c r="Y111" s="71"/>
      <c r="Z111" s="72"/>
      <c r="AA111" s="70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2"/>
      <c r="AM111" s="70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2"/>
      <c r="BC111" s="10" t="s">
        <v>150</v>
      </c>
      <c r="BK111" s="110" t="s">
        <v>203</v>
      </c>
      <c r="BL111" s="10"/>
      <c r="BM111" s="10"/>
      <c r="BN111" s="10"/>
      <c r="BO111" s="10"/>
      <c r="BQ111" s="10"/>
      <c r="BR111" s="10"/>
    </row>
    <row r="112" spans="1:70" x14ac:dyDescent="0.25">
      <c r="B112" s="10" t="s">
        <v>148</v>
      </c>
      <c r="C112" s="9" t="s">
        <v>224</v>
      </c>
      <c r="D112" s="7" t="s">
        <v>225</v>
      </c>
      <c r="E112" s="7"/>
      <c r="F112" s="7"/>
      <c r="G112" s="131"/>
      <c r="H112" s="70"/>
      <c r="I112" s="71"/>
      <c r="J112" s="71"/>
      <c r="K112" s="71"/>
      <c r="L112" s="71"/>
      <c r="M112" s="71"/>
      <c r="N112" s="72"/>
      <c r="O112" s="70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2"/>
      <c r="AA112" s="70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2"/>
      <c r="AM112" s="70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2"/>
      <c r="BK112" s="10"/>
      <c r="BL112" s="10"/>
      <c r="BM112" s="10"/>
      <c r="BN112" s="10"/>
      <c r="BO112" s="10"/>
      <c r="BQ112" s="10"/>
      <c r="BR112" s="10"/>
    </row>
    <row r="113" spans="1:70" x14ac:dyDescent="0.25">
      <c r="B113" s="10" t="s">
        <v>148</v>
      </c>
      <c r="C113" s="9" t="s">
        <v>226</v>
      </c>
      <c r="D113" s="7" t="s">
        <v>227</v>
      </c>
      <c r="E113" s="7"/>
      <c r="F113" s="7"/>
      <c r="G113" s="131"/>
      <c r="H113" s="70"/>
      <c r="I113" s="71"/>
      <c r="J113" s="71"/>
      <c r="K113" s="71"/>
      <c r="L113" s="71"/>
      <c r="M113" s="71"/>
      <c r="N113" s="72"/>
      <c r="O113" s="70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2"/>
      <c r="AA113" s="70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2"/>
      <c r="AM113" s="70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2"/>
      <c r="BK113" s="10"/>
      <c r="BL113" s="10"/>
      <c r="BM113" s="10"/>
      <c r="BN113" s="10"/>
      <c r="BO113" s="10"/>
      <c r="BQ113" s="10"/>
      <c r="BR113" s="10"/>
    </row>
    <row r="114" spans="1:70" ht="15.75" customHeight="1" x14ac:dyDescent="0.25">
      <c r="B114" s="10" t="s">
        <v>148</v>
      </c>
      <c r="C114" s="9" t="s">
        <v>228</v>
      </c>
      <c r="D114" s="7" t="s">
        <v>209</v>
      </c>
      <c r="E114" s="7"/>
      <c r="F114" s="7"/>
      <c r="G114" s="131"/>
      <c r="H114" s="70"/>
      <c r="I114" s="71"/>
      <c r="J114" s="71"/>
      <c r="K114" s="71"/>
      <c r="L114" s="71"/>
      <c r="M114" s="71"/>
      <c r="N114" s="72"/>
      <c r="O114" s="70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2"/>
      <c r="AA114" s="70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2"/>
      <c r="AM114" s="70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2"/>
      <c r="BK114" s="10"/>
      <c r="BL114" s="10"/>
      <c r="BM114" s="10"/>
      <c r="BN114" s="10"/>
      <c r="BO114" s="10"/>
      <c r="BQ114" s="10"/>
      <c r="BR114" s="10"/>
    </row>
    <row r="115" spans="1:70" ht="30" x14ac:dyDescent="0.25">
      <c r="A115" s="10" t="s">
        <v>229</v>
      </c>
      <c r="B115" s="10" t="s">
        <v>148</v>
      </c>
      <c r="C115" s="8">
        <v>15</v>
      </c>
      <c r="D115" s="6" t="s">
        <v>230</v>
      </c>
      <c r="E115" s="23" t="s">
        <v>34</v>
      </c>
      <c r="F115" s="23" t="s">
        <v>38</v>
      </c>
      <c r="G115" s="126">
        <v>839</v>
      </c>
      <c r="H115" s="70"/>
      <c r="I115" s="71"/>
      <c r="J115" s="71"/>
      <c r="K115" s="71"/>
      <c r="L115" s="71"/>
      <c r="M115" s="71"/>
      <c r="N115" s="72"/>
      <c r="O115" s="70"/>
      <c r="P115" s="77">
        <v>1</v>
      </c>
      <c r="Q115" s="77">
        <v>1</v>
      </c>
      <c r="R115" s="77">
        <v>1</v>
      </c>
      <c r="S115" s="77">
        <v>1</v>
      </c>
      <c r="T115" s="77">
        <v>1</v>
      </c>
      <c r="U115" s="77">
        <v>1</v>
      </c>
      <c r="V115" s="71"/>
      <c r="W115" s="71"/>
      <c r="X115" s="71"/>
      <c r="Y115" s="71"/>
      <c r="Z115" s="72"/>
      <c r="AA115" s="70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2"/>
      <c r="AM115" s="70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2"/>
      <c r="BC115" s="10" t="s">
        <v>150</v>
      </c>
      <c r="BK115" s="10"/>
      <c r="BL115" s="10" t="s">
        <v>203</v>
      </c>
      <c r="BM115" s="10"/>
      <c r="BN115" s="10"/>
      <c r="BO115" s="10"/>
      <c r="BP115" t="s">
        <v>22</v>
      </c>
      <c r="BQ115" s="10">
        <v>0</v>
      </c>
      <c r="BR115" s="10">
        <f>+SUM(H115:AX115)</f>
        <v>6</v>
      </c>
    </row>
    <row r="116" spans="1:70" ht="30" x14ac:dyDescent="0.25">
      <c r="B116" s="10" t="s">
        <v>148</v>
      </c>
      <c r="C116" s="9" t="s">
        <v>231</v>
      </c>
      <c r="D116" s="7" t="s">
        <v>232</v>
      </c>
      <c r="E116" s="7"/>
      <c r="F116" s="7"/>
      <c r="G116" s="131"/>
      <c r="H116" s="70"/>
      <c r="I116" s="71"/>
      <c r="J116" s="71"/>
      <c r="K116" s="71"/>
      <c r="L116" s="71"/>
      <c r="M116" s="71"/>
      <c r="N116" s="72"/>
      <c r="O116" s="70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2"/>
      <c r="AA116" s="70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2"/>
      <c r="AM116" s="70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2"/>
      <c r="BK116" s="10"/>
      <c r="BL116" s="10"/>
      <c r="BM116" s="10"/>
      <c r="BN116" s="10"/>
      <c r="BO116" s="10"/>
      <c r="BQ116" s="10"/>
      <c r="BR116" s="10"/>
    </row>
    <row r="117" spans="1:70" ht="30" x14ac:dyDescent="0.25">
      <c r="B117" s="10" t="s">
        <v>148</v>
      </c>
      <c r="C117" s="9" t="s">
        <v>233</v>
      </c>
      <c r="D117" s="7" t="s">
        <v>234</v>
      </c>
      <c r="E117" s="7"/>
      <c r="F117" s="7"/>
      <c r="G117" s="131"/>
      <c r="H117" s="70"/>
      <c r="I117" s="71"/>
      <c r="J117" s="71"/>
      <c r="K117" s="71"/>
      <c r="L117" s="71"/>
      <c r="M117" s="71"/>
      <c r="N117" s="72"/>
      <c r="O117" s="70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2"/>
      <c r="AA117" s="70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2"/>
      <c r="AM117" s="70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2"/>
      <c r="BK117" s="10"/>
      <c r="BL117" s="10"/>
      <c r="BM117" s="10"/>
      <c r="BN117" s="10"/>
      <c r="BO117" s="10"/>
      <c r="BQ117" s="10"/>
      <c r="BR117" s="10"/>
    </row>
    <row r="118" spans="1:70" ht="30" x14ac:dyDescent="0.25">
      <c r="B118" s="10" t="s">
        <v>148</v>
      </c>
      <c r="C118" s="9" t="s">
        <v>235</v>
      </c>
      <c r="D118" s="7" t="s">
        <v>236</v>
      </c>
      <c r="E118" s="7"/>
      <c r="F118" s="7"/>
      <c r="G118" s="131"/>
      <c r="H118" s="70"/>
      <c r="I118" s="71"/>
      <c r="J118" s="71"/>
      <c r="K118" s="71"/>
      <c r="L118" s="71"/>
      <c r="M118" s="71"/>
      <c r="N118" s="72"/>
      <c r="O118" s="70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2"/>
      <c r="AA118" s="70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2"/>
      <c r="AM118" s="70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2"/>
      <c r="BK118" s="10"/>
      <c r="BL118" s="10"/>
      <c r="BM118" s="10"/>
      <c r="BN118" s="10"/>
      <c r="BO118" s="10"/>
      <c r="BQ118" s="10"/>
      <c r="BR118" s="10"/>
    </row>
    <row r="119" spans="1:70" ht="30" x14ac:dyDescent="0.25">
      <c r="B119" s="98" t="s">
        <v>237</v>
      </c>
      <c r="C119" s="8">
        <v>16</v>
      </c>
      <c r="D119" s="6" t="s">
        <v>238</v>
      </c>
      <c r="E119" s="6"/>
      <c r="F119" s="6"/>
      <c r="G119" s="133"/>
      <c r="H119" s="70"/>
      <c r="I119" s="71"/>
      <c r="J119" s="71"/>
      <c r="K119" s="71"/>
      <c r="L119" s="71"/>
      <c r="M119" s="71"/>
      <c r="N119" s="72"/>
      <c r="O119" s="70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2"/>
      <c r="AA119" s="70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2"/>
      <c r="AM119" s="70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2"/>
      <c r="BK119" s="10"/>
      <c r="BL119" s="10"/>
      <c r="BM119" s="10"/>
      <c r="BN119" s="10"/>
      <c r="BO119" s="10"/>
      <c r="BQ119" s="10"/>
      <c r="BR119" s="10"/>
    </row>
    <row r="120" spans="1:70" ht="30" x14ac:dyDescent="0.25">
      <c r="B120" s="98" t="s">
        <v>237</v>
      </c>
      <c r="C120" s="9" t="s">
        <v>239</v>
      </c>
      <c r="D120" s="7" t="s">
        <v>240</v>
      </c>
      <c r="E120" s="7"/>
      <c r="F120" s="7"/>
      <c r="G120" s="131"/>
      <c r="H120" s="70"/>
      <c r="I120" s="71"/>
      <c r="J120" s="71"/>
      <c r="K120" s="71"/>
      <c r="L120" s="71"/>
      <c r="M120" s="71"/>
      <c r="N120" s="72"/>
      <c r="O120" s="70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2"/>
      <c r="AA120" s="70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2"/>
      <c r="AM120" s="70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2"/>
      <c r="BK120" s="10"/>
      <c r="BL120" s="10"/>
      <c r="BM120" s="10"/>
      <c r="BN120" s="10"/>
      <c r="BO120" s="10"/>
      <c r="BQ120" s="10"/>
      <c r="BR120" s="10"/>
    </row>
    <row r="121" spans="1:70" x14ac:dyDescent="0.25">
      <c r="A121" s="10" t="s">
        <v>241</v>
      </c>
      <c r="B121" s="98" t="s">
        <v>237</v>
      </c>
      <c r="C121" s="88">
        <v>17</v>
      </c>
      <c r="D121" s="12" t="s">
        <v>242</v>
      </c>
      <c r="E121" s="18" t="s">
        <v>43</v>
      </c>
      <c r="F121" s="18" t="s">
        <v>38</v>
      </c>
      <c r="G121" s="18">
        <v>286</v>
      </c>
      <c r="H121" s="78"/>
      <c r="I121" s="79"/>
      <c r="J121" s="79"/>
      <c r="K121" s="79"/>
      <c r="L121" s="79"/>
      <c r="M121" s="80">
        <v>1</v>
      </c>
      <c r="N121" s="81">
        <v>1</v>
      </c>
      <c r="O121" s="82">
        <v>1</v>
      </c>
      <c r="P121" s="80">
        <v>1</v>
      </c>
      <c r="Q121" s="80">
        <v>1</v>
      </c>
      <c r="R121" s="80">
        <v>1</v>
      </c>
      <c r="S121" s="80">
        <v>1</v>
      </c>
      <c r="T121" s="80">
        <v>1</v>
      </c>
      <c r="U121" s="80">
        <v>1</v>
      </c>
      <c r="V121" s="80">
        <v>1</v>
      </c>
      <c r="W121" s="80">
        <v>1</v>
      </c>
      <c r="X121" s="80">
        <v>1</v>
      </c>
      <c r="Y121" s="80">
        <v>1</v>
      </c>
      <c r="Z121" s="81">
        <v>1</v>
      </c>
      <c r="AA121" s="82">
        <v>1</v>
      </c>
      <c r="AB121" s="80">
        <v>1</v>
      </c>
      <c r="AC121" s="80">
        <v>1</v>
      </c>
      <c r="AD121" s="80">
        <v>1</v>
      </c>
      <c r="AE121" s="80">
        <v>1</v>
      </c>
      <c r="AF121" s="80">
        <v>1</v>
      </c>
      <c r="AG121" s="80">
        <v>1</v>
      </c>
      <c r="AH121" s="80">
        <v>1</v>
      </c>
      <c r="AI121" s="80">
        <v>1</v>
      </c>
      <c r="AJ121" s="80">
        <v>1</v>
      </c>
      <c r="AK121" s="80">
        <v>1</v>
      </c>
      <c r="AL121" s="81">
        <v>1</v>
      </c>
      <c r="AM121" s="82">
        <v>1</v>
      </c>
      <c r="AN121" s="80">
        <v>1</v>
      </c>
      <c r="AO121" s="80">
        <v>1</v>
      </c>
      <c r="AP121" s="80">
        <v>1</v>
      </c>
      <c r="AQ121" s="80">
        <v>1</v>
      </c>
      <c r="AR121" s="80">
        <v>1</v>
      </c>
      <c r="AS121" s="80">
        <v>1</v>
      </c>
      <c r="AT121" s="80">
        <v>1</v>
      </c>
      <c r="AU121" s="71"/>
      <c r="AV121" s="71"/>
      <c r="AW121" s="71"/>
      <c r="AX121" s="72"/>
      <c r="BI121" s="10" t="s">
        <v>203</v>
      </c>
      <c r="BK121" s="10"/>
      <c r="BL121" s="10"/>
      <c r="BM121" s="10"/>
      <c r="BN121" s="10"/>
      <c r="BO121" s="10"/>
      <c r="BP121" t="s">
        <v>19</v>
      </c>
      <c r="BQ121" s="10">
        <f>+SUM(AY121:BI121)</f>
        <v>0</v>
      </c>
      <c r="BR121" s="10">
        <f>+SUM(H121:AX121)</f>
        <v>34</v>
      </c>
    </row>
    <row r="122" spans="1:70" x14ac:dyDescent="0.25">
      <c r="A122" s="10" t="s">
        <v>243</v>
      </c>
      <c r="B122" s="98" t="s">
        <v>237</v>
      </c>
      <c r="C122" s="88">
        <v>17</v>
      </c>
      <c r="D122" s="12" t="s">
        <v>242</v>
      </c>
      <c r="E122" s="22" t="s">
        <v>43</v>
      </c>
      <c r="F122" s="22" t="s">
        <v>35</v>
      </c>
      <c r="G122" s="127">
        <v>587</v>
      </c>
      <c r="H122" s="83"/>
      <c r="I122" s="84"/>
      <c r="J122" s="84"/>
      <c r="K122" s="84"/>
      <c r="L122" s="84"/>
      <c r="M122" s="85">
        <v>1</v>
      </c>
      <c r="N122" s="86">
        <v>1</v>
      </c>
      <c r="O122" s="87">
        <v>1</v>
      </c>
      <c r="P122" s="85">
        <v>1</v>
      </c>
      <c r="Q122" s="85">
        <v>1</v>
      </c>
      <c r="R122" s="85">
        <v>1</v>
      </c>
      <c r="S122" s="85">
        <v>1</v>
      </c>
      <c r="T122" s="85">
        <v>1</v>
      </c>
      <c r="U122" s="85">
        <v>1</v>
      </c>
      <c r="V122" s="85">
        <v>1</v>
      </c>
      <c r="W122" s="85">
        <v>1</v>
      </c>
      <c r="X122" s="85">
        <v>1</v>
      </c>
      <c r="Y122" s="85">
        <v>1</v>
      </c>
      <c r="Z122" s="86">
        <v>1</v>
      </c>
      <c r="AA122" s="87">
        <v>1</v>
      </c>
      <c r="AB122" s="85">
        <v>1</v>
      </c>
      <c r="AC122" s="85">
        <v>1</v>
      </c>
      <c r="AD122" s="85">
        <v>1</v>
      </c>
      <c r="AE122" s="85">
        <v>1</v>
      </c>
      <c r="AF122" s="85">
        <v>1</v>
      </c>
      <c r="AG122" s="85">
        <v>1</v>
      </c>
      <c r="AH122" s="85">
        <v>1</v>
      </c>
      <c r="AI122" s="85">
        <v>1</v>
      </c>
      <c r="AJ122" s="85">
        <v>1</v>
      </c>
      <c r="AK122" s="85">
        <v>1</v>
      </c>
      <c r="AL122" s="86">
        <v>1</v>
      </c>
      <c r="AM122" s="87">
        <v>1</v>
      </c>
      <c r="AN122" s="85">
        <v>1</v>
      </c>
      <c r="AO122" s="85">
        <v>1</v>
      </c>
      <c r="AP122" s="85">
        <v>1</v>
      </c>
      <c r="AQ122" s="85">
        <v>1</v>
      </c>
      <c r="AR122" s="85">
        <v>1</v>
      </c>
      <c r="AS122" s="85">
        <v>1</v>
      </c>
      <c r="AT122" s="85">
        <v>1</v>
      </c>
      <c r="AU122" s="85">
        <v>1</v>
      </c>
      <c r="AV122" s="85">
        <v>1</v>
      </c>
      <c r="AW122" s="71"/>
      <c r="AX122" s="72"/>
      <c r="BI122" s="10" t="s">
        <v>203</v>
      </c>
      <c r="BK122" s="10"/>
      <c r="BL122" s="10"/>
      <c r="BM122" s="10"/>
      <c r="BN122" s="10"/>
      <c r="BO122" s="10"/>
      <c r="BP122" t="s">
        <v>19</v>
      </c>
      <c r="BQ122" s="10">
        <f>+SUM(AY122:BI122)</f>
        <v>0</v>
      </c>
      <c r="BR122" s="10">
        <f>+SUM(H122:AX122)</f>
        <v>36</v>
      </c>
    </row>
    <row r="123" spans="1:70" x14ac:dyDescent="0.25">
      <c r="A123" s="10" t="s">
        <v>244</v>
      </c>
      <c r="B123" s="98" t="s">
        <v>237</v>
      </c>
      <c r="C123" s="89" t="s">
        <v>245</v>
      </c>
      <c r="D123" s="7" t="s">
        <v>246</v>
      </c>
      <c r="E123" s="22" t="s">
        <v>43</v>
      </c>
      <c r="F123" s="22" t="s">
        <v>35</v>
      </c>
      <c r="G123" s="127">
        <v>587</v>
      </c>
      <c r="H123" s="70"/>
      <c r="I123" s="71"/>
      <c r="J123" s="71"/>
      <c r="K123" s="71"/>
      <c r="L123" s="71"/>
      <c r="M123" s="85">
        <v>1</v>
      </c>
      <c r="N123" s="86">
        <v>1</v>
      </c>
      <c r="O123" s="87">
        <v>1</v>
      </c>
      <c r="P123" s="85">
        <v>1</v>
      </c>
      <c r="Q123" s="85">
        <v>1</v>
      </c>
      <c r="R123" s="85">
        <v>1</v>
      </c>
      <c r="S123" s="85">
        <v>1</v>
      </c>
      <c r="T123" s="85">
        <v>1</v>
      </c>
      <c r="U123" s="85">
        <v>1</v>
      </c>
      <c r="V123" s="85">
        <v>1</v>
      </c>
      <c r="W123" s="85">
        <v>1</v>
      </c>
      <c r="X123" s="85">
        <v>1</v>
      </c>
      <c r="Y123" s="85">
        <v>1</v>
      </c>
      <c r="Z123" s="86">
        <v>1</v>
      </c>
      <c r="AA123" s="87">
        <v>1</v>
      </c>
      <c r="AB123" s="85">
        <v>1</v>
      </c>
      <c r="AC123" s="71"/>
      <c r="AD123" s="71"/>
      <c r="AE123" s="71"/>
      <c r="AF123" s="71"/>
      <c r="AG123" s="71"/>
      <c r="AH123" s="71"/>
      <c r="AI123" s="71"/>
      <c r="AJ123" s="71"/>
      <c r="AK123" s="71"/>
      <c r="AL123" s="72"/>
      <c r="AM123" s="70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2"/>
      <c r="BI123" s="10" t="s">
        <v>203</v>
      </c>
      <c r="BK123" s="10"/>
      <c r="BL123" s="10"/>
      <c r="BM123" s="10"/>
      <c r="BN123" s="10"/>
      <c r="BO123" s="10"/>
      <c r="BP123" t="s">
        <v>19</v>
      </c>
      <c r="BQ123" s="10">
        <f>+SUM(AY123:BI123)</f>
        <v>0</v>
      </c>
      <c r="BR123" s="10">
        <f>+SUM(H123:AX123)</f>
        <v>16</v>
      </c>
    </row>
    <row r="124" spans="1:70" x14ac:dyDescent="0.25">
      <c r="A124" s="10" t="s">
        <v>247</v>
      </c>
      <c r="B124" s="98" t="s">
        <v>237</v>
      </c>
      <c r="C124" s="89" t="s">
        <v>245</v>
      </c>
      <c r="D124" s="7" t="s">
        <v>248</v>
      </c>
      <c r="E124" s="22" t="s">
        <v>43</v>
      </c>
      <c r="F124" s="22" t="s">
        <v>35</v>
      </c>
      <c r="G124" s="127">
        <v>587</v>
      </c>
      <c r="H124" s="70"/>
      <c r="I124" s="71"/>
      <c r="J124" s="71"/>
      <c r="K124" s="71"/>
      <c r="L124" s="71"/>
      <c r="M124" s="71"/>
      <c r="N124" s="72"/>
      <c r="O124" s="70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2"/>
      <c r="AA124" s="70"/>
      <c r="AB124" s="71"/>
      <c r="AC124" s="85">
        <v>1</v>
      </c>
      <c r="AD124" s="85">
        <v>1</v>
      </c>
      <c r="AE124" s="85">
        <v>1</v>
      </c>
      <c r="AF124" s="85">
        <v>1</v>
      </c>
      <c r="AG124" s="85">
        <v>1</v>
      </c>
      <c r="AH124" s="85">
        <v>1</v>
      </c>
      <c r="AI124" s="85">
        <v>1</v>
      </c>
      <c r="AJ124" s="85">
        <v>1</v>
      </c>
      <c r="AK124" s="85">
        <v>1</v>
      </c>
      <c r="AL124" s="86">
        <v>1</v>
      </c>
      <c r="AM124" s="87">
        <v>1</v>
      </c>
      <c r="AN124" s="85">
        <v>1</v>
      </c>
      <c r="AO124" s="85">
        <v>1</v>
      </c>
      <c r="AP124" s="85">
        <v>1</v>
      </c>
      <c r="AQ124" s="85">
        <v>1</v>
      </c>
      <c r="AR124" s="85">
        <v>1</v>
      </c>
      <c r="AS124" s="85">
        <v>1</v>
      </c>
      <c r="AT124" s="85">
        <v>1</v>
      </c>
      <c r="AU124" s="85">
        <v>1</v>
      </c>
      <c r="AV124" s="85">
        <v>1</v>
      </c>
      <c r="AW124" s="71"/>
      <c r="AX124" s="72"/>
      <c r="BI124" s="10" t="s">
        <v>203</v>
      </c>
      <c r="BK124" s="10"/>
      <c r="BL124" s="10"/>
      <c r="BM124" s="10"/>
      <c r="BN124" s="10"/>
      <c r="BO124" s="10"/>
      <c r="BP124" t="s">
        <v>19</v>
      </c>
      <c r="BQ124" s="10">
        <f>+SUM(AY124:BI124)</f>
        <v>0</v>
      </c>
      <c r="BR124" s="10">
        <f>+SUM(H124:AX124)</f>
        <v>20</v>
      </c>
    </row>
    <row r="125" spans="1:70" x14ac:dyDescent="0.25">
      <c r="B125" s="98" t="s">
        <v>237</v>
      </c>
      <c r="C125" s="89" t="s">
        <v>245</v>
      </c>
      <c r="D125" s="3" t="s">
        <v>249</v>
      </c>
      <c r="E125" s="3"/>
      <c r="F125" s="3"/>
      <c r="G125" s="129"/>
      <c r="H125" s="70"/>
      <c r="I125" s="71"/>
      <c r="J125" s="71"/>
      <c r="K125" s="71"/>
      <c r="L125" s="71"/>
      <c r="M125" s="71"/>
      <c r="N125" s="72"/>
      <c r="O125" s="70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2"/>
      <c r="AA125" s="70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2"/>
      <c r="AM125" s="70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2"/>
      <c r="BK125" s="10"/>
      <c r="BL125" s="10"/>
      <c r="BM125" s="10"/>
      <c r="BN125" s="10"/>
      <c r="BO125" s="10"/>
      <c r="BQ125" s="10"/>
      <c r="BR125" s="10"/>
    </row>
    <row r="126" spans="1:70" x14ac:dyDescent="0.25">
      <c r="B126" s="98" t="s">
        <v>237</v>
      </c>
      <c r="C126" s="89" t="s">
        <v>250</v>
      </c>
      <c r="D126" s="3" t="s">
        <v>251</v>
      </c>
      <c r="G126" s="103"/>
      <c r="H126" s="70"/>
      <c r="I126" s="71"/>
      <c r="J126" s="71"/>
      <c r="K126" s="71"/>
      <c r="L126" s="71"/>
      <c r="M126" s="71"/>
      <c r="N126" s="72"/>
      <c r="O126" s="70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2"/>
      <c r="AA126" s="70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2"/>
      <c r="AM126" s="70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2"/>
      <c r="BK126" s="10"/>
      <c r="BL126" s="10"/>
      <c r="BM126" s="10"/>
      <c r="BN126" s="10"/>
      <c r="BO126" s="10"/>
      <c r="BQ126" s="10"/>
      <c r="BR126" s="10"/>
    </row>
    <row r="127" spans="1:70" x14ac:dyDescent="0.25">
      <c r="B127" s="98" t="s">
        <v>237</v>
      </c>
      <c r="C127" s="8">
        <v>18</v>
      </c>
      <c r="D127" s="2" t="s">
        <v>252</v>
      </c>
      <c r="G127" s="103"/>
      <c r="H127" s="70"/>
      <c r="I127" s="71"/>
      <c r="J127" s="71"/>
      <c r="K127" s="71"/>
      <c r="L127" s="71"/>
      <c r="M127" s="71"/>
      <c r="N127" s="72"/>
      <c r="O127" s="70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2"/>
      <c r="AA127" s="70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2"/>
      <c r="AM127" s="70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2"/>
      <c r="BK127" s="10"/>
      <c r="BL127" s="10"/>
      <c r="BM127" s="10"/>
      <c r="BN127" s="10"/>
      <c r="BO127" s="10"/>
      <c r="BQ127" s="10"/>
      <c r="BR127" s="10"/>
    </row>
    <row r="128" spans="1:70" x14ac:dyDescent="0.25">
      <c r="B128" s="98" t="s">
        <v>237</v>
      </c>
      <c r="C128" s="9" t="s">
        <v>253</v>
      </c>
      <c r="D128" t="s">
        <v>254</v>
      </c>
      <c r="G128" s="103"/>
      <c r="H128" s="70"/>
      <c r="I128" s="71"/>
      <c r="J128" s="71"/>
      <c r="K128" s="71"/>
      <c r="L128" s="71"/>
      <c r="M128" s="71"/>
      <c r="N128" s="72"/>
      <c r="O128" s="70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2"/>
      <c r="AA128" s="70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2"/>
      <c r="AM128" s="70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2"/>
      <c r="BK128" s="10"/>
      <c r="BL128" s="10"/>
      <c r="BM128" s="10"/>
      <c r="BN128" s="10"/>
      <c r="BO128" s="10"/>
      <c r="BQ128" s="10"/>
      <c r="BR128" s="10"/>
    </row>
    <row r="129" spans="1:70" x14ac:dyDescent="0.25">
      <c r="B129" s="98" t="s">
        <v>237</v>
      </c>
      <c r="C129" s="9">
        <v>18.100000000000001</v>
      </c>
      <c r="D129" t="s">
        <v>249</v>
      </c>
      <c r="G129" s="103"/>
      <c r="H129" s="70"/>
      <c r="I129" s="71"/>
      <c r="J129" s="71"/>
      <c r="K129" s="71"/>
      <c r="L129" s="71"/>
      <c r="M129" s="71"/>
      <c r="N129" s="72"/>
      <c r="O129" s="70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2"/>
      <c r="AA129" s="70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2"/>
      <c r="AM129" s="70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2"/>
      <c r="BK129" s="10"/>
      <c r="BL129" s="10"/>
      <c r="BM129" s="10"/>
      <c r="BN129" s="10"/>
      <c r="BO129" s="10"/>
      <c r="BQ129" s="10"/>
      <c r="BR129" s="10"/>
    </row>
    <row r="130" spans="1:70" x14ac:dyDescent="0.25">
      <c r="B130" s="98" t="s">
        <v>237</v>
      </c>
      <c r="C130" s="9" t="s">
        <v>255</v>
      </c>
      <c r="D130" t="s">
        <v>256</v>
      </c>
      <c r="G130" s="103"/>
      <c r="H130" s="70"/>
      <c r="I130" s="71"/>
      <c r="J130" s="71"/>
      <c r="K130" s="71"/>
      <c r="L130" s="71"/>
      <c r="M130" s="71"/>
      <c r="N130" s="72"/>
      <c r="O130" s="70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2"/>
      <c r="AA130" s="70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2"/>
      <c r="AM130" s="70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2"/>
      <c r="BK130" s="10"/>
      <c r="BL130" s="10"/>
      <c r="BM130" s="10"/>
      <c r="BN130" s="10"/>
      <c r="BO130" s="10"/>
      <c r="BQ130" s="10"/>
      <c r="BR130" s="10"/>
    </row>
    <row r="131" spans="1:70" s="2" customFormat="1" x14ac:dyDescent="0.25">
      <c r="A131" s="16"/>
      <c r="B131" s="16" t="s">
        <v>257</v>
      </c>
      <c r="C131" s="2">
        <v>19</v>
      </c>
      <c r="D131" s="2" t="s">
        <v>258</v>
      </c>
      <c r="H131" s="160"/>
      <c r="N131" s="161"/>
      <c r="O131" s="160"/>
      <c r="Z131" s="161"/>
      <c r="AA131" s="160"/>
      <c r="AL131" s="161"/>
      <c r="AM131" s="160"/>
      <c r="AX131" s="161"/>
      <c r="BC131" s="16"/>
      <c r="BI131" s="16"/>
      <c r="BJ131" s="16"/>
    </row>
    <row r="132" spans="1:70" x14ac:dyDescent="0.25">
      <c r="B132" s="10" t="s">
        <v>257</v>
      </c>
      <c r="C132" s="9">
        <v>19.100000000000001</v>
      </c>
      <c r="D132" t="s">
        <v>259</v>
      </c>
      <c r="H132" s="162"/>
      <c r="N132" s="163"/>
      <c r="O132" s="162"/>
      <c r="Z132" s="163"/>
      <c r="AA132" s="162"/>
      <c r="AL132" s="163"/>
      <c r="AM132" s="162"/>
      <c r="AX132" s="163"/>
    </row>
    <row r="133" spans="1:70" x14ac:dyDescent="0.25">
      <c r="B133" s="10" t="s">
        <v>257</v>
      </c>
      <c r="C133" s="1" t="s">
        <v>260</v>
      </c>
      <c r="D133" t="s">
        <v>261</v>
      </c>
      <c r="H133" s="162"/>
      <c r="N133" s="163"/>
      <c r="O133" s="162"/>
      <c r="Z133" s="163"/>
      <c r="AA133" s="162"/>
      <c r="AL133" s="163"/>
      <c r="AM133" s="162"/>
      <c r="AX133" s="163"/>
    </row>
    <row r="134" spans="1:70" x14ac:dyDescent="0.25">
      <c r="B134" s="10" t="s">
        <v>257</v>
      </c>
      <c r="C134" s="1" t="s">
        <v>262</v>
      </c>
      <c r="D134" t="s">
        <v>263</v>
      </c>
      <c r="H134" s="162"/>
      <c r="N134" s="163"/>
      <c r="O134" s="162"/>
      <c r="Z134" s="163"/>
      <c r="AA134" s="162"/>
      <c r="AL134" s="163"/>
      <c r="AM134" s="162"/>
      <c r="AX134" s="163"/>
    </row>
    <row r="135" spans="1:70" x14ac:dyDescent="0.25">
      <c r="B135" s="10" t="s">
        <v>257</v>
      </c>
      <c r="C135" s="1">
        <v>19.2</v>
      </c>
      <c r="D135" t="s">
        <v>264</v>
      </c>
      <c r="H135" s="162"/>
      <c r="N135" s="163"/>
      <c r="O135" s="162"/>
      <c r="Z135" s="163"/>
      <c r="AA135" s="162"/>
      <c r="AL135" s="163"/>
      <c r="AM135" s="162"/>
      <c r="AX135" s="163"/>
    </row>
    <row r="136" spans="1:70" x14ac:dyDescent="0.25">
      <c r="B136" s="10" t="s">
        <v>257</v>
      </c>
      <c r="C136" s="1" t="s">
        <v>265</v>
      </c>
      <c r="D136" t="s">
        <v>266</v>
      </c>
      <c r="H136" s="162"/>
      <c r="N136" s="163"/>
      <c r="O136" s="162"/>
      <c r="Z136" s="163"/>
      <c r="AA136" s="162"/>
      <c r="AL136" s="163"/>
      <c r="AM136" s="162"/>
      <c r="AX136" s="163"/>
    </row>
    <row r="137" spans="1:70" x14ac:dyDescent="0.25">
      <c r="B137" s="10" t="s">
        <v>257</v>
      </c>
      <c r="C137" s="1" t="s">
        <v>267</v>
      </c>
      <c r="D137" t="s">
        <v>268</v>
      </c>
      <c r="H137" s="162"/>
      <c r="N137" s="163"/>
      <c r="O137" s="162"/>
      <c r="Z137" s="163"/>
      <c r="AA137" s="162"/>
      <c r="AL137" s="163"/>
      <c r="AM137" s="162"/>
      <c r="AX137" s="163"/>
    </row>
    <row r="138" spans="1:70" x14ac:dyDescent="0.25">
      <c r="B138" s="10" t="s">
        <v>257</v>
      </c>
      <c r="C138" s="1">
        <v>19.3</v>
      </c>
      <c r="D138" t="s">
        <v>269</v>
      </c>
      <c r="H138" s="162"/>
      <c r="N138" s="163"/>
      <c r="O138" s="162"/>
      <c r="Z138" s="163"/>
      <c r="AA138" s="162"/>
      <c r="AL138" s="163"/>
      <c r="AM138" s="162"/>
      <c r="AX138" s="163"/>
    </row>
    <row r="139" spans="1:70" x14ac:dyDescent="0.25">
      <c r="B139" s="10" t="s">
        <v>257</v>
      </c>
      <c r="C139" s="1" t="s">
        <v>270</v>
      </c>
      <c r="D139" t="s">
        <v>271</v>
      </c>
      <c r="H139" s="162"/>
      <c r="N139" s="163"/>
      <c r="O139" s="162"/>
      <c r="Z139" s="163"/>
      <c r="AA139" s="162"/>
      <c r="AL139" s="163"/>
      <c r="AM139" s="162"/>
      <c r="AX139" s="163"/>
    </row>
    <row r="140" spans="1:70" x14ac:dyDescent="0.25">
      <c r="B140" s="10" t="s">
        <v>257</v>
      </c>
      <c r="C140" s="1" t="s">
        <v>272</v>
      </c>
      <c r="D140" t="s">
        <v>273</v>
      </c>
      <c r="H140" s="162"/>
      <c r="N140" s="163"/>
      <c r="O140" s="162"/>
      <c r="Z140" s="163"/>
      <c r="AA140" s="162"/>
      <c r="AL140" s="163"/>
      <c r="AM140" s="162"/>
      <c r="AX140" s="163"/>
    </row>
    <row r="141" spans="1:70" x14ac:dyDescent="0.25">
      <c r="B141" s="10" t="s">
        <v>257</v>
      </c>
      <c r="C141" s="1" t="s">
        <v>274</v>
      </c>
      <c r="D141" t="s">
        <v>275</v>
      </c>
      <c r="H141" s="162"/>
      <c r="N141" s="163"/>
      <c r="O141" s="162"/>
      <c r="Z141" s="163"/>
      <c r="AA141" s="162"/>
      <c r="AL141" s="163"/>
      <c r="AM141" s="162"/>
      <c r="AX141" s="163"/>
    </row>
    <row r="142" spans="1:70" x14ac:dyDescent="0.25">
      <c r="A142" s="10" t="s">
        <v>276</v>
      </c>
      <c r="B142" s="10" t="s">
        <v>257</v>
      </c>
      <c r="C142" s="1">
        <v>19.399999999999999</v>
      </c>
      <c r="D142" t="s">
        <v>277</v>
      </c>
      <c r="E142" s="167" t="s">
        <v>278</v>
      </c>
      <c r="F142" s="167" t="s">
        <v>278</v>
      </c>
      <c r="G142" s="167" t="s">
        <v>278</v>
      </c>
      <c r="H142" s="162"/>
      <c r="N142" s="163"/>
      <c r="O142" s="162"/>
      <c r="R142" s="167">
        <v>1</v>
      </c>
      <c r="S142" s="167">
        <v>1</v>
      </c>
      <c r="T142" s="167">
        <v>1</v>
      </c>
      <c r="U142" s="167">
        <v>1</v>
      </c>
      <c r="V142" s="167">
        <v>1</v>
      </c>
      <c r="W142" s="167">
        <v>1</v>
      </c>
      <c r="X142" s="167">
        <v>1</v>
      </c>
      <c r="Y142" s="167">
        <v>1</v>
      </c>
      <c r="Z142" s="168">
        <v>1</v>
      </c>
      <c r="AA142" s="162"/>
      <c r="AL142" s="163"/>
      <c r="AM142" s="162"/>
      <c r="AX142" s="163"/>
      <c r="BP142" t="s">
        <v>279</v>
      </c>
      <c r="BR142" s="10">
        <f>+SUM(H142:AX142)</f>
        <v>9</v>
      </c>
    </row>
    <row r="143" spans="1:70" x14ac:dyDescent="0.25">
      <c r="B143" s="10" t="s">
        <v>257</v>
      </c>
      <c r="C143" s="1" t="s">
        <v>280</v>
      </c>
      <c r="D143" t="s">
        <v>281</v>
      </c>
      <c r="H143" s="162"/>
      <c r="N143" s="163"/>
      <c r="O143" s="162"/>
      <c r="Z143" s="163"/>
      <c r="AA143" s="162"/>
      <c r="AL143" s="163"/>
      <c r="AM143" s="162"/>
      <c r="AX143" s="163"/>
    </row>
    <row r="144" spans="1:70" x14ac:dyDescent="0.25">
      <c r="A144" s="10" t="s">
        <v>282</v>
      </c>
      <c r="B144" s="10" t="s">
        <v>257</v>
      </c>
      <c r="C144" s="1" t="s">
        <v>283</v>
      </c>
      <c r="D144" t="s">
        <v>284</v>
      </c>
      <c r="E144" s="169" t="s">
        <v>285</v>
      </c>
      <c r="F144" s="169" t="s">
        <v>285</v>
      </c>
      <c r="G144" s="169" t="s">
        <v>285</v>
      </c>
      <c r="H144" s="162"/>
      <c r="N144" s="163"/>
      <c r="O144" s="162"/>
      <c r="R144" s="169">
        <v>1</v>
      </c>
      <c r="S144" s="169">
        <v>1</v>
      </c>
      <c r="T144" s="169">
        <v>1</v>
      </c>
      <c r="U144" s="169">
        <v>1</v>
      </c>
      <c r="V144" s="169">
        <v>1</v>
      </c>
      <c r="W144" s="169">
        <v>1</v>
      </c>
      <c r="X144" s="169">
        <v>1</v>
      </c>
      <c r="Y144" s="169">
        <v>1</v>
      </c>
      <c r="Z144" s="170">
        <v>1</v>
      </c>
      <c r="AA144" s="162"/>
      <c r="AL144" s="163"/>
      <c r="AM144" s="162"/>
      <c r="AX144" s="163"/>
      <c r="BP144" t="s">
        <v>279</v>
      </c>
      <c r="BR144" s="10">
        <f>+SUM(H144:AX144)</f>
        <v>9</v>
      </c>
    </row>
    <row r="145" spans="1:70" x14ac:dyDescent="0.25">
      <c r="A145" s="10" t="s">
        <v>286</v>
      </c>
      <c r="B145" s="10" t="s">
        <v>257</v>
      </c>
      <c r="C145" s="1" t="s">
        <v>283</v>
      </c>
      <c r="D145" t="s">
        <v>284</v>
      </c>
      <c r="E145" s="171" t="s">
        <v>287</v>
      </c>
      <c r="F145" s="171" t="s">
        <v>287</v>
      </c>
      <c r="G145" s="171" t="s">
        <v>287</v>
      </c>
      <c r="H145" s="162"/>
      <c r="N145" s="163"/>
      <c r="O145" s="162"/>
      <c r="U145" s="172">
        <v>1</v>
      </c>
      <c r="V145" s="172">
        <v>1</v>
      </c>
      <c r="W145" s="172">
        <v>1</v>
      </c>
      <c r="X145" s="172">
        <v>1</v>
      </c>
      <c r="Y145" s="172">
        <v>1</v>
      </c>
      <c r="Z145" s="173">
        <v>1</v>
      </c>
      <c r="AA145" s="174">
        <v>1</v>
      </c>
      <c r="AB145" s="172">
        <v>1</v>
      </c>
      <c r="AC145" s="172">
        <v>1</v>
      </c>
      <c r="AD145" s="172">
        <v>1</v>
      </c>
      <c r="AE145" s="172">
        <v>1</v>
      </c>
      <c r="AF145" s="172">
        <v>1</v>
      </c>
      <c r="AG145" s="172">
        <v>1</v>
      </c>
      <c r="AH145" s="172">
        <v>1</v>
      </c>
      <c r="AI145" s="172">
        <v>1</v>
      </c>
      <c r="AL145" s="163"/>
      <c r="AM145" s="162"/>
      <c r="AX145" s="163"/>
      <c r="BP145" t="s">
        <v>288</v>
      </c>
      <c r="BQ145" s="10">
        <v>15</v>
      </c>
      <c r="BR145" s="10">
        <f>+SUM(H145:AX145)</f>
        <v>15</v>
      </c>
    </row>
    <row r="146" spans="1:70" x14ac:dyDescent="0.25">
      <c r="B146" s="10" t="s">
        <v>257</v>
      </c>
      <c r="C146" s="1" t="s">
        <v>289</v>
      </c>
      <c r="D146" t="s">
        <v>290</v>
      </c>
      <c r="H146" s="162"/>
      <c r="N146" s="163"/>
      <c r="O146" s="162"/>
      <c r="Z146" s="163"/>
      <c r="AA146" s="162"/>
      <c r="AL146" s="163"/>
      <c r="AM146" s="162"/>
      <c r="AX146" s="163"/>
    </row>
    <row r="147" spans="1:70" x14ac:dyDescent="0.25">
      <c r="B147" s="10" t="s">
        <v>257</v>
      </c>
      <c r="C147" s="1">
        <v>19.5</v>
      </c>
      <c r="D147" t="s">
        <v>291</v>
      </c>
      <c r="H147" s="164"/>
      <c r="I147" s="134"/>
      <c r="J147" s="134"/>
      <c r="K147" s="134"/>
      <c r="L147" s="134"/>
      <c r="M147" s="134"/>
      <c r="N147" s="165"/>
      <c r="O147" s="16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65"/>
      <c r="AA147" s="16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65"/>
      <c r="AM147" s="16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65"/>
    </row>
  </sheetData>
  <autoFilter ref="A3:BR147" xr:uid="{D436E83F-677E-48F1-9682-97F65F0AEF56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</autoFilter>
  <mergeCells count="4">
    <mergeCell ref="H3:N3"/>
    <mergeCell ref="O3:Z3"/>
    <mergeCell ref="AA3:AL3"/>
    <mergeCell ref="AM3:AX3"/>
  </mergeCells>
  <hyperlinks>
    <hyperlink ref="D70" location="_ftn1" display="_ftn1" xr:uid="{2DC9996B-FA31-4C5C-B011-E8841EBE68B1}"/>
    <hyperlink ref="D71" location="_ftn1" display="_ftn1" xr:uid="{386E0122-65E3-427E-898D-CAA0C7A7AD22}"/>
    <hyperlink ref="D72" location="_ftn1" display="_ftn1" xr:uid="{40222B08-ED27-40EB-9543-5B7836D2D32F}"/>
    <hyperlink ref="D105" location="_ftn1" display="_ftn1" xr:uid="{207F06BA-FB9D-4ACB-9C85-40D90D1B70C8}"/>
    <hyperlink ref="D107" location="_ftn1" display="_ftn1" xr:uid="{3444D8F4-15E0-4E35-B0E7-784539FD3ED8}"/>
    <hyperlink ref="D106" location="_ftn1" display="_ftn1" xr:uid="{7275275B-F9D9-4671-A61C-E519F6690459}"/>
    <hyperlink ref="D108" location="_ftn1" display="_ftn1" xr:uid="{58CF0BC0-152B-4C85-BEEE-D0AD8C77FE9A}"/>
  </hyperlinks>
  <pageMargins left="0.7" right="0.7" top="0.75" bottom="0.75" header="0.3" footer="0.3"/>
  <pageSetup paperSize="9" orientation="portrait" r:id="rId1"/>
  <ignoredErrors>
    <ignoredError sqref="C25 C73:C77 C13 C51 C34:C35 C45 C30:C31 C5:C10 C94:C101 C123 C67:C68 C55 C61:C65 C83:C84 C112:C121 C126:C128 C130 C104 C109 C148:C152 C53 C70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6697-3A05-402D-92AD-AA87C8A0EC55}">
  <sheetPr codeName="Hoja2">
    <tabColor rgb="FF00B050"/>
    <pageSetUpPr fitToPage="1"/>
  </sheetPr>
  <dimension ref="A1:XDN898"/>
  <sheetViews>
    <sheetView tabSelected="1" zoomScale="80" zoomScaleNormal="90"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AZ125" sqref="AZ125"/>
    </sheetView>
  </sheetViews>
  <sheetFormatPr defaultColWidth="11.42578125" defaultRowHeight="15" x14ac:dyDescent="0.25"/>
  <cols>
    <col min="1" max="1" width="34.7109375" style="10" customWidth="1"/>
    <col min="2" max="2" width="6.140625" style="10" customWidth="1"/>
    <col min="3" max="3" width="8.140625" style="179" customWidth="1"/>
    <col min="4" max="4" width="54.42578125" style="5" customWidth="1"/>
    <col min="5" max="5" width="8.85546875" customWidth="1"/>
    <col min="6" max="6" width="7.7109375" customWidth="1"/>
    <col min="7" max="7" width="9.7109375" style="103" customWidth="1"/>
    <col min="8" max="11" width="2" bestFit="1" customWidth="1"/>
    <col min="12" max="13" width="3" bestFit="1" customWidth="1"/>
    <col min="14" max="14" width="3" customWidth="1"/>
    <col min="15" max="15" width="3.140625" customWidth="1"/>
    <col min="16" max="16" width="4" customWidth="1"/>
    <col min="17" max="18" width="2" bestFit="1" customWidth="1"/>
    <col min="19" max="19" width="3" customWidth="1"/>
    <col min="20" max="22" width="2.42578125" customWidth="1"/>
    <col min="23" max="23" width="2" bestFit="1" customWidth="1"/>
    <col min="24" max="26" width="3" bestFit="1" customWidth="1"/>
    <col min="27" max="27" width="3.42578125" customWidth="1"/>
    <col min="28" max="35" width="2" customWidth="1"/>
    <col min="36" max="38" width="3" customWidth="1"/>
    <col min="39" max="47" width="2" customWidth="1"/>
    <col min="48" max="50" width="3" customWidth="1"/>
    <col min="51" max="51" width="52.140625" customWidth="1"/>
    <col min="52" max="52" width="12.140625" customWidth="1"/>
    <col min="53" max="53" width="14.140625" style="10" customWidth="1"/>
    <col min="54" max="54" width="14.85546875" customWidth="1"/>
    <col min="55" max="66" width="11.5703125" customWidth="1"/>
    <col min="67" max="67" width="21.42578125" customWidth="1"/>
  </cols>
  <sheetData>
    <row r="1" spans="1:67" s="214" customFormat="1" x14ac:dyDescent="0.25">
      <c r="A1" s="209"/>
      <c r="B1" s="209"/>
      <c r="C1" s="210"/>
      <c r="D1" s="211"/>
      <c r="E1" s="212"/>
      <c r="F1" s="212"/>
      <c r="G1" s="213"/>
      <c r="H1" s="386">
        <v>2020</v>
      </c>
      <c r="I1" s="387"/>
      <c r="J1" s="387"/>
      <c r="K1" s="387"/>
      <c r="L1" s="387"/>
      <c r="M1" s="387"/>
      <c r="N1" s="388"/>
      <c r="O1" s="389">
        <v>2021</v>
      </c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1"/>
      <c r="AA1" s="386">
        <v>2022</v>
      </c>
      <c r="AB1" s="387"/>
      <c r="AC1" s="387"/>
      <c r="AD1" s="387"/>
      <c r="AE1" s="387"/>
      <c r="AF1" s="387"/>
      <c r="AG1" s="387"/>
      <c r="AH1" s="387"/>
      <c r="AI1" s="387"/>
      <c r="AJ1" s="387"/>
      <c r="AK1" s="387"/>
      <c r="AL1" s="388"/>
      <c r="AM1" s="389">
        <v>2023</v>
      </c>
      <c r="AN1" s="390"/>
      <c r="AO1" s="390"/>
      <c r="AP1" s="390"/>
      <c r="AQ1" s="390"/>
      <c r="AR1" s="390"/>
      <c r="AS1" s="390"/>
      <c r="AT1" s="390"/>
      <c r="AU1" s="390"/>
      <c r="AV1" s="390"/>
      <c r="AW1" s="390"/>
      <c r="AX1" s="391"/>
      <c r="AY1" s="252">
        <v>2024</v>
      </c>
      <c r="BA1" s="215"/>
    </row>
    <row r="2" spans="1:67" s="214" customFormat="1" x14ac:dyDescent="0.25">
      <c r="A2" s="384" t="s">
        <v>2</v>
      </c>
      <c r="B2" s="384" t="s">
        <v>3</v>
      </c>
      <c r="C2" s="392" t="s">
        <v>4</v>
      </c>
      <c r="D2" s="384" t="s">
        <v>5</v>
      </c>
      <c r="E2" s="384" t="s">
        <v>6</v>
      </c>
      <c r="F2" s="384" t="s">
        <v>7</v>
      </c>
      <c r="G2" s="384" t="s">
        <v>8</v>
      </c>
      <c r="H2" s="217">
        <v>6</v>
      </c>
      <c r="I2" s="217">
        <v>7</v>
      </c>
      <c r="J2" s="217">
        <v>8</v>
      </c>
      <c r="K2" s="217">
        <v>9</v>
      </c>
      <c r="L2" s="217">
        <v>10</v>
      </c>
      <c r="M2" s="217">
        <v>11</v>
      </c>
      <c r="N2" s="218">
        <v>12</v>
      </c>
      <c r="O2" s="219">
        <v>1</v>
      </c>
      <c r="P2" s="220">
        <v>2</v>
      </c>
      <c r="Q2" s="220">
        <v>3</v>
      </c>
      <c r="R2" s="220">
        <v>4</v>
      </c>
      <c r="S2" s="220">
        <v>5</v>
      </c>
      <c r="T2" s="220">
        <v>6</v>
      </c>
      <c r="U2" s="220">
        <v>7</v>
      </c>
      <c r="V2" s="220">
        <v>8</v>
      </c>
      <c r="W2" s="220">
        <v>9</v>
      </c>
      <c r="X2" s="220">
        <v>10</v>
      </c>
      <c r="Y2" s="220">
        <v>11</v>
      </c>
      <c r="Z2" s="221">
        <v>12</v>
      </c>
      <c r="AA2" s="216">
        <v>1</v>
      </c>
      <c r="AB2" s="217">
        <v>2</v>
      </c>
      <c r="AC2" s="217">
        <v>3</v>
      </c>
      <c r="AD2" s="217">
        <v>4</v>
      </c>
      <c r="AE2" s="217">
        <v>5</v>
      </c>
      <c r="AF2" s="217">
        <v>6</v>
      </c>
      <c r="AG2" s="217">
        <v>7</v>
      </c>
      <c r="AH2" s="217">
        <v>8</v>
      </c>
      <c r="AI2" s="217">
        <v>9</v>
      </c>
      <c r="AJ2" s="217">
        <v>10</v>
      </c>
      <c r="AK2" s="217">
        <v>11</v>
      </c>
      <c r="AL2" s="218">
        <v>12</v>
      </c>
      <c r="AM2" s="219">
        <v>1</v>
      </c>
      <c r="AN2" s="220">
        <v>2</v>
      </c>
      <c r="AO2" s="220">
        <v>3</v>
      </c>
      <c r="AP2" s="220">
        <v>4</v>
      </c>
      <c r="AQ2" s="220">
        <v>5</v>
      </c>
      <c r="AR2" s="220">
        <v>6</v>
      </c>
      <c r="AS2" s="220">
        <v>7</v>
      </c>
      <c r="AT2" s="220">
        <v>8</v>
      </c>
      <c r="AU2" s="220">
        <v>9</v>
      </c>
      <c r="AV2" s="220">
        <v>10</v>
      </c>
      <c r="AW2" s="220">
        <v>11</v>
      </c>
      <c r="AX2" s="221">
        <v>12</v>
      </c>
      <c r="AY2" s="219">
        <v>1</v>
      </c>
      <c r="AZ2" s="384" t="s">
        <v>26</v>
      </c>
      <c r="BA2" s="384" t="s">
        <v>27</v>
      </c>
      <c r="BB2" s="384" t="s">
        <v>28</v>
      </c>
      <c r="BC2" s="384" t="s">
        <v>292</v>
      </c>
      <c r="BD2" s="384" t="s">
        <v>293</v>
      </c>
      <c r="BE2" s="384" t="s">
        <v>294</v>
      </c>
      <c r="BF2" s="384" t="s">
        <v>295</v>
      </c>
      <c r="BG2" s="384" t="s">
        <v>296</v>
      </c>
      <c r="BH2" s="384" t="s">
        <v>297</v>
      </c>
      <c r="BI2" s="384" t="s">
        <v>298</v>
      </c>
      <c r="BJ2" s="384" t="s">
        <v>299</v>
      </c>
      <c r="BK2" s="384" t="s">
        <v>300</v>
      </c>
      <c r="BL2" s="384" t="s">
        <v>301</v>
      </c>
      <c r="BM2" s="384" t="s">
        <v>302</v>
      </c>
      <c r="BN2" s="384" t="s">
        <v>303</v>
      </c>
      <c r="BO2" s="384" t="s">
        <v>304</v>
      </c>
    </row>
    <row r="3" spans="1:67" s="178" customFormat="1" ht="16.5" customHeight="1" x14ac:dyDescent="0.25">
      <c r="A3" s="385"/>
      <c r="B3" s="385"/>
      <c r="C3" s="393"/>
      <c r="D3" s="385"/>
      <c r="E3" s="385"/>
      <c r="F3" s="385"/>
      <c r="G3" s="385"/>
      <c r="H3" s="239">
        <v>6</v>
      </c>
      <c r="I3" s="239">
        <v>7</v>
      </c>
      <c r="J3" s="239">
        <v>8</v>
      </c>
      <c r="K3" s="239">
        <v>9</v>
      </c>
      <c r="L3" s="239">
        <v>10</v>
      </c>
      <c r="M3" s="239">
        <v>11</v>
      </c>
      <c r="N3" s="240">
        <v>12</v>
      </c>
      <c r="O3" s="241">
        <v>1</v>
      </c>
      <c r="P3" s="242">
        <v>2</v>
      </c>
      <c r="Q3" s="242">
        <v>3</v>
      </c>
      <c r="R3" s="242">
        <v>4</v>
      </c>
      <c r="S3" s="242">
        <v>5</v>
      </c>
      <c r="T3" s="242">
        <v>6</v>
      </c>
      <c r="U3" s="242">
        <v>7</v>
      </c>
      <c r="V3" s="242">
        <v>8</v>
      </c>
      <c r="W3" s="242">
        <v>9</v>
      </c>
      <c r="X3" s="242">
        <v>10</v>
      </c>
      <c r="Y3" s="242">
        <v>11</v>
      </c>
      <c r="Z3" s="243">
        <v>12</v>
      </c>
      <c r="AA3" s="238">
        <v>1</v>
      </c>
      <c r="AB3" s="239">
        <v>2</v>
      </c>
      <c r="AC3" s="239">
        <v>3</v>
      </c>
      <c r="AD3" s="239">
        <v>4</v>
      </c>
      <c r="AE3" s="239">
        <v>5</v>
      </c>
      <c r="AF3" s="239">
        <v>6</v>
      </c>
      <c r="AG3" s="239">
        <v>7</v>
      </c>
      <c r="AH3" s="239">
        <v>8</v>
      </c>
      <c r="AI3" s="239">
        <v>9</v>
      </c>
      <c r="AJ3" s="239">
        <v>10</v>
      </c>
      <c r="AK3" s="239">
        <v>11</v>
      </c>
      <c r="AL3" s="240">
        <v>12</v>
      </c>
      <c r="AM3" s="241">
        <v>1</v>
      </c>
      <c r="AN3" s="242">
        <v>2</v>
      </c>
      <c r="AO3" s="242">
        <v>3</v>
      </c>
      <c r="AP3" s="242">
        <v>4</v>
      </c>
      <c r="AQ3" s="242">
        <v>5</v>
      </c>
      <c r="AR3" s="242">
        <v>6</v>
      </c>
      <c r="AS3" s="242">
        <v>7</v>
      </c>
      <c r="AT3" s="242">
        <v>8</v>
      </c>
      <c r="AU3" s="242">
        <v>9</v>
      </c>
      <c r="AV3" s="242">
        <v>10</v>
      </c>
      <c r="AW3" s="242">
        <v>11</v>
      </c>
      <c r="AX3" s="243">
        <v>12</v>
      </c>
      <c r="AY3" s="253"/>
      <c r="AZ3" s="385"/>
      <c r="BA3" s="385"/>
      <c r="BB3" s="385"/>
      <c r="BC3" s="385"/>
      <c r="BD3" s="385"/>
      <c r="BE3" s="385"/>
      <c r="BF3" s="385"/>
      <c r="BG3" s="385"/>
      <c r="BH3" s="385"/>
      <c r="BI3" s="385"/>
      <c r="BJ3" s="385"/>
      <c r="BK3" s="385"/>
      <c r="BL3" s="385"/>
      <c r="BM3" s="385"/>
      <c r="BN3" s="385"/>
      <c r="BO3" s="385"/>
    </row>
    <row r="4" spans="1:67" s="182" customFormat="1" x14ac:dyDescent="0.25">
      <c r="A4" s="156"/>
      <c r="B4" s="149" t="s">
        <v>29</v>
      </c>
      <c r="C4" s="222">
        <v>1</v>
      </c>
      <c r="D4" s="182" t="s">
        <v>380</v>
      </c>
      <c r="G4" s="223"/>
      <c r="H4" s="150"/>
      <c r="I4" s="151"/>
      <c r="J4" s="151"/>
      <c r="K4" s="151"/>
      <c r="L4" s="151"/>
      <c r="M4" s="151"/>
      <c r="N4" s="152"/>
      <c r="O4" s="150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2"/>
      <c r="AA4" s="150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2"/>
      <c r="AM4" s="150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2"/>
      <c r="AY4" s="151"/>
      <c r="BA4" s="153"/>
      <c r="BB4" s="149"/>
      <c r="BC4" s="154"/>
      <c r="BD4" s="154"/>
      <c r="BE4" s="155"/>
      <c r="BF4" s="155"/>
      <c r="BG4" s="155"/>
      <c r="BH4" s="155"/>
      <c r="BI4" s="155"/>
      <c r="BJ4" s="155"/>
      <c r="BK4" s="155"/>
      <c r="BL4" s="155"/>
      <c r="BM4" s="155"/>
      <c r="BN4" s="155"/>
      <c r="BO4" s="155"/>
    </row>
    <row r="5" spans="1:67" x14ac:dyDescent="0.25">
      <c r="A5" s="21" t="s">
        <v>529</v>
      </c>
      <c r="B5" s="10" t="s">
        <v>29</v>
      </c>
      <c r="C5" s="224" t="s">
        <v>32</v>
      </c>
      <c r="D5" s="17" t="s">
        <v>381</v>
      </c>
      <c r="E5" s="278" t="s">
        <v>34</v>
      </c>
      <c r="F5" s="278" t="s">
        <v>600</v>
      </c>
      <c r="G5" s="279" t="s">
        <v>604</v>
      </c>
      <c r="H5" s="336"/>
      <c r="I5" s="33"/>
      <c r="J5" s="33"/>
      <c r="K5" s="33"/>
      <c r="L5" s="139">
        <v>0</v>
      </c>
      <c r="M5" s="139">
        <v>0</v>
      </c>
      <c r="N5" s="140">
        <v>0</v>
      </c>
      <c r="O5" s="340">
        <v>0</v>
      </c>
      <c r="P5" s="281">
        <v>1</v>
      </c>
      <c r="Q5" s="281">
        <v>1</v>
      </c>
      <c r="R5" s="281">
        <v>1</v>
      </c>
      <c r="S5" s="281">
        <v>1</v>
      </c>
      <c r="T5" s="281">
        <v>1</v>
      </c>
      <c r="U5" s="282">
        <v>1</v>
      </c>
      <c r="V5" s="282">
        <v>1</v>
      </c>
      <c r="W5" s="282">
        <v>1</v>
      </c>
      <c r="X5" s="282">
        <v>1</v>
      </c>
      <c r="Y5" s="282">
        <v>1</v>
      </c>
      <c r="Z5" s="283">
        <v>1</v>
      </c>
      <c r="AA5" s="343">
        <v>1</v>
      </c>
      <c r="AB5" s="282">
        <v>1</v>
      </c>
      <c r="AC5" s="282">
        <v>1</v>
      </c>
      <c r="AD5" s="33"/>
      <c r="AE5" s="33"/>
      <c r="AF5" s="33"/>
      <c r="AG5" s="33"/>
      <c r="AH5" s="33"/>
      <c r="AI5" s="33"/>
      <c r="AJ5" s="33"/>
      <c r="AK5" s="33"/>
      <c r="AL5" s="51"/>
      <c r="AM5" s="45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51"/>
      <c r="AY5" s="33"/>
      <c r="AZ5" s="103" t="s">
        <v>606</v>
      </c>
      <c r="BA5" s="113">
        <v>9</v>
      </c>
      <c r="BB5" s="144">
        <f t="shared" ref="BB5:BB25" si="0">+SUM(H5:AX5)</f>
        <v>14</v>
      </c>
      <c r="BC5" s="121">
        <v>44105</v>
      </c>
      <c r="BD5" s="121">
        <v>44378</v>
      </c>
      <c r="BE5" s="202">
        <v>44228</v>
      </c>
      <c r="BF5" s="202">
        <v>44652</v>
      </c>
      <c r="BG5" s="121">
        <v>44228</v>
      </c>
      <c r="BH5" s="121"/>
      <c r="BI5" s="121"/>
      <c r="BJ5" t="str">
        <f t="shared" ref="BJ5:BJ25" si="1">IF(IF(BC5&gt;BE5,-DATEDIF(BE5,BC5,"M"),(DATEDIF(BC5,BE5,"M")))=0,"On Time",IF(IF(BC5&gt;BE5,-DATEDIF(BE5,BC5,"M"),(DATEDIF(BC5,BE5,"M")))&lt;0,"Early Start","Late Start"))</f>
        <v>Late Start</v>
      </c>
      <c r="BK5" t="str">
        <f t="shared" ref="BK5:BK25" si="2">IF(IF(BD5&gt;BF5,-DATEDIF(BF5,BD5,"M"),(DATEDIF(BD5,BF5,"M")))=0,"On Time",IF(IF(BD5&gt;BF5,-DATEDIF(BF5,BD5,"M"),(DATEDIF(BD5,BF5,"M")))&lt;0,"Early End","Late End"))</f>
        <v>Late End</v>
      </c>
      <c r="BL5">
        <f t="shared" ref="BL5:BL25" ca="1" si="3">IF(IF(BC5&gt;TODAY(),-DATEDIF(TODAY(),BC5,"M"),(DATEDIF(BC5,TODAY(),"M")))&lt;0,0,IF(BC5&gt;TODAY(),-DATEDIF(TODAY(),BC5,"M"),(DATEDIF(BC5,TODAY(),"M"))))</f>
        <v>17</v>
      </c>
      <c r="BM5" s="183">
        <f t="shared" ref="BM5:BM25" ca="1" si="4">(IF(IF(BE5&gt;TODAY(),-DATEDIF(TODAY(),BE5,"M"),(DATEDIF(BE5,TODAY(),"M")))&lt;0,0,IF(BE5&gt;TODAY(),-DATEDIF(TODAY(),BE5,"M"),(DATEDIF(BE5,TODAY(),"M"))))/BB5)</f>
        <v>0.9285714285714286</v>
      </c>
      <c r="BN5" s="183">
        <f t="shared" ref="BN5:BN25" ca="1" si="5">(IF(IF(BC5&gt;TODAY(),-DATEDIF(TODAY(),BC5,"M"),(DATEDIF(BC5,TODAY(),"M")))&lt;0,0,IF(BC5&gt;TODAY(),-DATEDIF(TODAY(),BC5,"M"),(DATEDIF(BC5,TODAY(),"M"))))/BB5)</f>
        <v>1.2142857142857142</v>
      </c>
      <c r="BO5" s="187" t="s">
        <v>653</v>
      </c>
    </row>
    <row r="6" spans="1:67" s="3" customFormat="1" x14ac:dyDescent="0.25">
      <c r="A6" s="21" t="s">
        <v>530</v>
      </c>
      <c r="B6" s="144" t="s">
        <v>29</v>
      </c>
      <c r="C6" s="225" t="s">
        <v>32</v>
      </c>
      <c r="D6" s="17" t="s">
        <v>382</v>
      </c>
      <c r="E6" s="278" t="s">
        <v>34</v>
      </c>
      <c r="F6" s="278" t="s">
        <v>600</v>
      </c>
      <c r="G6" s="279" t="s">
        <v>604</v>
      </c>
      <c r="H6" s="335"/>
      <c r="I6" s="65"/>
      <c r="J6" s="65"/>
      <c r="K6" s="137">
        <v>0</v>
      </c>
      <c r="L6" s="137">
        <v>0</v>
      </c>
      <c r="M6" s="137">
        <v>0</v>
      </c>
      <c r="N6" s="284">
        <v>1</v>
      </c>
      <c r="O6" s="285">
        <v>1</v>
      </c>
      <c r="P6" s="286">
        <v>1</v>
      </c>
      <c r="Q6" s="286">
        <v>1</v>
      </c>
      <c r="R6" s="286">
        <v>1</v>
      </c>
      <c r="S6" s="286">
        <v>1</v>
      </c>
      <c r="T6" s="65"/>
      <c r="U6" s="65"/>
      <c r="V6" s="65"/>
      <c r="W6" s="65"/>
      <c r="X6" s="65"/>
      <c r="Y6" s="65"/>
      <c r="Z6" s="66"/>
      <c r="AA6" s="14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6"/>
      <c r="AM6" s="14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6"/>
      <c r="AY6" s="65"/>
      <c r="AZ6" s="129" t="s">
        <v>608</v>
      </c>
      <c r="BA6" s="189">
        <v>2</v>
      </c>
      <c r="BB6" s="144">
        <f t="shared" si="0"/>
        <v>6</v>
      </c>
      <c r="BC6" s="166">
        <v>44075</v>
      </c>
      <c r="BD6" s="166">
        <v>44197</v>
      </c>
      <c r="BE6" s="203">
        <v>44166</v>
      </c>
      <c r="BF6" s="203">
        <v>44348</v>
      </c>
      <c r="BG6" s="166">
        <v>44166</v>
      </c>
      <c r="BH6" s="166">
        <v>44348</v>
      </c>
      <c r="BI6" s="166" t="s">
        <v>305</v>
      </c>
      <c r="BJ6" s="3" t="str">
        <f t="shared" si="1"/>
        <v>Late Start</v>
      </c>
      <c r="BK6" s="3" t="str">
        <f t="shared" si="2"/>
        <v>Late End</v>
      </c>
      <c r="BL6" s="3">
        <f t="shared" ca="1" si="3"/>
        <v>18</v>
      </c>
      <c r="BM6" s="184">
        <f t="shared" ca="1" si="4"/>
        <v>2.5</v>
      </c>
      <c r="BN6" s="184">
        <f t="shared" ca="1" si="5"/>
        <v>3</v>
      </c>
      <c r="BO6" s="187" t="s">
        <v>652</v>
      </c>
    </row>
    <row r="7" spans="1:67" s="3" customFormat="1" x14ac:dyDescent="0.25">
      <c r="A7" s="21" t="s">
        <v>531</v>
      </c>
      <c r="B7" s="144" t="s">
        <v>29</v>
      </c>
      <c r="C7" s="225" t="s">
        <v>32</v>
      </c>
      <c r="D7" s="17" t="s">
        <v>383</v>
      </c>
      <c r="E7" s="270" t="s">
        <v>34</v>
      </c>
      <c r="F7" s="270" t="s">
        <v>601</v>
      </c>
      <c r="G7" s="354" t="s">
        <v>602</v>
      </c>
      <c r="H7" s="145"/>
      <c r="I7" s="65"/>
      <c r="J7" s="65"/>
      <c r="K7" s="65"/>
      <c r="L7" s="65"/>
      <c r="M7" s="65"/>
      <c r="N7" s="66"/>
      <c r="O7" s="363">
        <v>0</v>
      </c>
      <c r="P7" s="190">
        <v>0</v>
      </c>
      <c r="Q7" s="190">
        <v>0</v>
      </c>
      <c r="R7" s="190">
        <v>0</v>
      </c>
      <c r="S7" s="190">
        <v>0</v>
      </c>
      <c r="T7" s="190">
        <v>0</v>
      </c>
      <c r="U7" s="271">
        <v>1</v>
      </c>
      <c r="V7" s="271">
        <v>1</v>
      </c>
      <c r="W7" s="271">
        <v>1</v>
      </c>
      <c r="X7" s="271">
        <v>1</v>
      </c>
      <c r="Y7" s="271">
        <v>1</v>
      </c>
      <c r="Z7" s="364">
        <v>1</v>
      </c>
      <c r="AA7" s="14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/>
      <c r="AM7" s="14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6"/>
      <c r="AY7" s="65"/>
      <c r="AZ7" s="103" t="s">
        <v>606</v>
      </c>
      <c r="BA7" s="189">
        <v>3</v>
      </c>
      <c r="BB7" s="144">
        <f t="shared" si="0"/>
        <v>6</v>
      </c>
      <c r="BC7" s="191">
        <v>44197</v>
      </c>
      <c r="BD7" s="191">
        <v>44378</v>
      </c>
      <c r="BE7" s="166">
        <v>44378</v>
      </c>
      <c r="BF7" s="166">
        <v>44562</v>
      </c>
      <c r="BG7" s="166">
        <v>44378</v>
      </c>
      <c r="BH7" s="166"/>
      <c r="BI7" s="166"/>
      <c r="BJ7" s="3" t="str">
        <f t="shared" si="1"/>
        <v>Late Start</v>
      </c>
      <c r="BK7" s="3" t="str">
        <f t="shared" si="2"/>
        <v>Late End</v>
      </c>
      <c r="BL7" s="3">
        <f t="shared" ca="1" si="3"/>
        <v>14</v>
      </c>
      <c r="BM7" s="184">
        <f t="shared" ca="1" si="4"/>
        <v>1.3333333333333333</v>
      </c>
      <c r="BN7" s="184">
        <f t="shared" ca="1" si="5"/>
        <v>2.3333333333333335</v>
      </c>
      <c r="BO7" s="187" t="s">
        <v>651</v>
      </c>
    </row>
    <row r="8" spans="1:67" s="3" customFormat="1" x14ac:dyDescent="0.25">
      <c r="A8" s="21" t="s">
        <v>532</v>
      </c>
      <c r="B8" s="144" t="s">
        <v>29</v>
      </c>
      <c r="C8" s="225" t="s">
        <v>32</v>
      </c>
      <c r="D8" s="17" t="s">
        <v>384</v>
      </c>
      <c r="E8" s="23" t="s">
        <v>40</v>
      </c>
      <c r="F8" s="23" t="s">
        <v>601</v>
      </c>
      <c r="G8" s="126" t="s">
        <v>603</v>
      </c>
      <c r="H8" s="145"/>
      <c r="I8" s="65"/>
      <c r="J8" s="65"/>
      <c r="K8" s="65"/>
      <c r="L8" s="65"/>
      <c r="M8" s="192">
        <v>0</v>
      </c>
      <c r="N8" s="361">
        <v>0</v>
      </c>
      <c r="O8" s="193">
        <v>1</v>
      </c>
      <c r="P8" s="194">
        <v>1</v>
      </c>
      <c r="Q8" s="194">
        <v>1</v>
      </c>
      <c r="R8" s="194">
        <v>1</v>
      </c>
      <c r="S8" s="194">
        <v>1</v>
      </c>
      <c r="T8" s="195">
        <v>1</v>
      </c>
      <c r="U8" s="65"/>
      <c r="V8" s="65"/>
      <c r="W8" s="65"/>
      <c r="X8" s="65"/>
      <c r="Y8" s="65"/>
      <c r="Z8" s="66"/>
      <c r="AA8" s="14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6"/>
      <c r="AM8" s="14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6"/>
      <c r="AY8" s="65"/>
      <c r="AZ8" s="129" t="s">
        <v>677</v>
      </c>
      <c r="BA8" s="189">
        <v>1</v>
      </c>
      <c r="BB8" s="144">
        <f t="shared" si="0"/>
        <v>6</v>
      </c>
      <c r="BC8" s="166">
        <v>44136</v>
      </c>
      <c r="BD8" s="166">
        <v>44228</v>
      </c>
      <c r="BE8" s="166">
        <v>44197</v>
      </c>
      <c r="BF8" s="166">
        <v>44378</v>
      </c>
      <c r="BG8" s="166">
        <v>44197</v>
      </c>
      <c r="BH8" s="166">
        <v>44377</v>
      </c>
      <c r="BI8" s="166" t="s">
        <v>306</v>
      </c>
      <c r="BJ8" s="3" t="str">
        <f t="shared" si="1"/>
        <v>Late Start</v>
      </c>
      <c r="BK8" s="3" t="str">
        <f t="shared" si="2"/>
        <v>Late End</v>
      </c>
      <c r="BL8" s="3">
        <f t="shared" ca="1" si="3"/>
        <v>16</v>
      </c>
      <c r="BM8" s="184">
        <f t="shared" ca="1" si="4"/>
        <v>2.3333333333333335</v>
      </c>
      <c r="BN8" s="184">
        <f t="shared" ca="1" si="5"/>
        <v>2.6666666666666665</v>
      </c>
      <c r="BO8" s="187" t="s">
        <v>650</v>
      </c>
    </row>
    <row r="9" spans="1:67" s="3" customFormat="1" x14ac:dyDescent="0.25">
      <c r="A9" s="21" t="s">
        <v>533</v>
      </c>
      <c r="B9" s="144" t="s">
        <v>29</v>
      </c>
      <c r="C9" s="225" t="s">
        <v>32</v>
      </c>
      <c r="D9" s="17" t="s">
        <v>385</v>
      </c>
      <c r="E9" s="294" t="s">
        <v>43</v>
      </c>
      <c r="F9" s="294" t="s">
        <v>600</v>
      </c>
      <c r="G9" s="352" t="s">
        <v>605</v>
      </c>
      <c r="H9" s="145"/>
      <c r="I9" s="65"/>
      <c r="J9" s="65"/>
      <c r="K9" s="65"/>
      <c r="L9" s="65"/>
      <c r="M9" s="65"/>
      <c r="N9" s="66"/>
      <c r="O9" s="196">
        <v>0</v>
      </c>
      <c r="P9" s="137">
        <v>0</v>
      </c>
      <c r="Q9" s="137">
        <v>0</v>
      </c>
      <c r="R9" s="300">
        <v>1</v>
      </c>
      <c r="S9" s="300">
        <v>1</v>
      </c>
      <c r="T9" s="300">
        <v>1</v>
      </c>
      <c r="U9" s="300">
        <v>1</v>
      </c>
      <c r="V9" s="300">
        <v>1</v>
      </c>
      <c r="W9" s="300">
        <v>1</v>
      </c>
      <c r="X9" s="295">
        <v>1</v>
      </c>
      <c r="Y9" s="295">
        <v>1</v>
      </c>
      <c r="Z9" s="344">
        <v>1</v>
      </c>
      <c r="AA9" s="344">
        <v>1</v>
      </c>
      <c r="AB9" s="295">
        <v>1</v>
      </c>
      <c r="AC9" s="295">
        <v>1</v>
      </c>
      <c r="AD9" s="65"/>
      <c r="AE9" s="65"/>
      <c r="AF9" s="65"/>
      <c r="AG9" s="65"/>
      <c r="AH9" s="65"/>
      <c r="AI9" s="65"/>
      <c r="AJ9" s="65"/>
      <c r="AK9" s="65"/>
      <c r="AL9" s="66"/>
      <c r="AM9" s="14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6"/>
      <c r="AY9" s="65"/>
      <c r="AZ9" s="129" t="s">
        <v>677</v>
      </c>
      <c r="BA9" s="197">
        <v>0.66666666666666663</v>
      </c>
      <c r="BB9" s="144">
        <f t="shared" si="0"/>
        <v>12</v>
      </c>
      <c r="BC9" s="166">
        <v>44197</v>
      </c>
      <c r="BD9" s="166">
        <v>44287</v>
      </c>
      <c r="BE9" s="166">
        <v>44287</v>
      </c>
      <c r="BF9" s="166">
        <v>44652</v>
      </c>
      <c r="BG9" s="166">
        <v>44287</v>
      </c>
      <c r="BH9" s="166"/>
      <c r="BI9" s="166"/>
      <c r="BJ9" s="3" t="str">
        <f t="shared" si="1"/>
        <v>Late Start</v>
      </c>
      <c r="BK9" s="3" t="str">
        <f t="shared" si="2"/>
        <v>Late End</v>
      </c>
      <c r="BL9" s="3">
        <f t="shared" ca="1" si="3"/>
        <v>14</v>
      </c>
      <c r="BM9" s="184">
        <f t="shared" ca="1" si="4"/>
        <v>0.91666666666666663</v>
      </c>
      <c r="BN9" s="184">
        <f t="shared" ca="1" si="5"/>
        <v>1.1666666666666667</v>
      </c>
      <c r="BO9" s="187" t="s">
        <v>649</v>
      </c>
    </row>
    <row r="10" spans="1:67" s="3" customFormat="1" x14ac:dyDescent="0.25">
      <c r="A10" s="21" t="s">
        <v>534</v>
      </c>
      <c r="B10" s="144" t="s">
        <v>29</v>
      </c>
      <c r="C10" s="225" t="s">
        <v>32</v>
      </c>
      <c r="D10" s="17" t="s">
        <v>386</v>
      </c>
      <c r="E10" s="294" t="s">
        <v>43</v>
      </c>
      <c r="F10" s="294" t="s">
        <v>600</v>
      </c>
      <c r="G10" s="352" t="s">
        <v>605</v>
      </c>
      <c r="H10" s="145"/>
      <c r="I10" s="65"/>
      <c r="J10" s="65"/>
      <c r="K10" s="65"/>
      <c r="L10" s="65"/>
      <c r="M10" s="65"/>
      <c r="N10" s="66"/>
      <c r="O10" s="196">
        <v>0</v>
      </c>
      <c r="P10" s="137">
        <v>0</v>
      </c>
      <c r="Q10" s="137">
        <v>0</v>
      </c>
      <c r="R10" s="300">
        <v>1</v>
      </c>
      <c r="S10" s="300">
        <v>1</v>
      </c>
      <c r="T10" s="300">
        <v>1</v>
      </c>
      <c r="U10" s="300">
        <v>1</v>
      </c>
      <c r="V10" s="300">
        <v>1</v>
      </c>
      <c r="W10" s="300">
        <v>1</v>
      </c>
      <c r="X10" s="295">
        <v>1</v>
      </c>
      <c r="Y10" s="295">
        <v>1</v>
      </c>
      <c r="Z10" s="344">
        <v>1</v>
      </c>
      <c r="AA10" s="344">
        <v>1</v>
      </c>
      <c r="AB10" s="295">
        <v>1</v>
      </c>
      <c r="AC10" s="295">
        <v>1</v>
      </c>
      <c r="AD10" s="65"/>
      <c r="AE10" s="65"/>
      <c r="AF10" s="65"/>
      <c r="AG10" s="65"/>
      <c r="AH10" s="65"/>
      <c r="AI10" s="65"/>
      <c r="AJ10" s="65"/>
      <c r="AK10" s="65"/>
      <c r="AL10" s="66"/>
      <c r="AM10" s="14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6"/>
      <c r="AY10" s="65"/>
      <c r="AZ10" s="129" t="s">
        <v>677</v>
      </c>
      <c r="BA10" s="197">
        <v>0.66666666666666663</v>
      </c>
      <c r="BB10" s="144">
        <f t="shared" si="0"/>
        <v>12</v>
      </c>
      <c r="BC10" s="166">
        <v>44197</v>
      </c>
      <c r="BD10" s="166">
        <v>44287</v>
      </c>
      <c r="BE10" s="166">
        <v>44287</v>
      </c>
      <c r="BF10" s="166">
        <v>44652</v>
      </c>
      <c r="BG10" s="166">
        <v>44287</v>
      </c>
      <c r="BH10" s="166"/>
      <c r="BI10" s="166"/>
      <c r="BJ10" s="3" t="str">
        <f t="shared" si="1"/>
        <v>Late Start</v>
      </c>
      <c r="BK10" s="3" t="str">
        <f t="shared" si="2"/>
        <v>Late End</v>
      </c>
      <c r="BL10" s="3">
        <f t="shared" ca="1" si="3"/>
        <v>14</v>
      </c>
      <c r="BM10" s="184">
        <f t="shared" ca="1" si="4"/>
        <v>0.91666666666666663</v>
      </c>
      <c r="BN10" s="184">
        <f t="shared" ca="1" si="5"/>
        <v>1.1666666666666667</v>
      </c>
      <c r="BO10" s="187" t="s">
        <v>648</v>
      </c>
    </row>
    <row r="11" spans="1:67" s="3" customFormat="1" x14ac:dyDescent="0.25">
      <c r="A11" s="21" t="s">
        <v>535</v>
      </c>
      <c r="B11" s="144" t="s">
        <v>29</v>
      </c>
      <c r="C11" s="225" t="s">
        <v>32</v>
      </c>
      <c r="D11" s="17" t="s">
        <v>387</v>
      </c>
      <c r="E11" s="294" t="s">
        <v>43</v>
      </c>
      <c r="F11" s="294" t="s">
        <v>600</v>
      </c>
      <c r="G11" s="294" t="s">
        <v>605</v>
      </c>
      <c r="H11" s="145"/>
      <c r="I11" s="65"/>
      <c r="J11" s="65"/>
      <c r="K11" s="65"/>
      <c r="L11" s="65"/>
      <c r="M11" s="65"/>
      <c r="N11" s="66"/>
      <c r="O11" s="196">
        <v>0</v>
      </c>
      <c r="P11" s="137">
        <v>0</v>
      </c>
      <c r="Q11" s="300">
        <v>1</v>
      </c>
      <c r="R11" s="300">
        <v>1</v>
      </c>
      <c r="S11" s="300">
        <v>1</v>
      </c>
      <c r="T11" s="300">
        <v>1</v>
      </c>
      <c r="U11" s="295">
        <v>1</v>
      </c>
      <c r="V11" s="295">
        <v>1</v>
      </c>
      <c r="W11" s="295">
        <v>1</v>
      </c>
      <c r="X11" s="295">
        <v>1</v>
      </c>
      <c r="Y11" s="295">
        <v>1</v>
      </c>
      <c r="Z11" s="66"/>
      <c r="AA11" s="14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6"/>
      <c r="AM11" s="14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6"/>
      <c r="AY11" s="65"/>
      <c r="AZ11" s="103" t="s">
        <v>606</v>
      </c>
      <c r="BA11" s="189">
        <v>1.5</v>
      </c>
      <c r="BB11" s="144">
        <f t="shared" si="0"/>
        <v>9</v>
      </c>
      <c r="BC11" s="166">
        <v>44197</v>
      </c>
      <c r="BD11" s="166">
        <v>44317</v>
      </c>
      <c r="BE11" s="166">
        <v>44256</v>
      </c>
      <c r="BF11" s="201">
        <v>44531</v>
      </c>
      <c r="BG11" s="166">
        <v>44256</v>
      </c>
      <c r="BH11" s="166">
        <v>44531</v>
      </c>
      <c r="BI11" s="166" t="s">
        <v>306</v>
      </c>
      <c r="BJ11" s="3" t="str">
        <f t="shared" si="1"/>
        <v>Late Start</v>
      </c>
      <c r="BK11" s="3" t="str">
        <f t="shared" si="2"/>
        <v>Late End</v>
      </c>
      <c r="BL11" s="3">
        <f t="shared" ca="1" si="3"/>
        <v>14</v>
      </c>
      <c r="BM11" s="184">
        <f t="shared" ca="1" si="4"/>
        <v>1.3333333333333333</v>
      </c>
      <c r="BN11" s="184">
        <f t="shared" ca="1" si="5"/>
        <v>1.5555555555555556</v>
      </c>
      <c r="BO11" s="187" t="s">
        <v>647</v>
      </c>
    </row>
    <row r="12" spans="1:67" s="3" customFormat="1" x14ac:dyDescent="0.25">
      <c r="A12" s="21" t="s">
        <v>536</v>
      </c>
      <c r="B12" s="144" t="s">
        <v>29</v>
      </c>
      <c r="C12" s="225" t="s">
        <v>32</v>
      </c>
      <c r="D12" s="17" t="s">
        <v>388</v>
      </c>
      <c r="E12" s="313" t="s">
        <v>40</v>
      </c>
      <c r="F12" s="313" t="s">
        <v>50</v>
      </c>
      <c r="G12" s="313" t="s">
        <v>307</v>
      </c>
      <c r="H12" s="145"/>
      <c r="I12" s="65"/>
      <c r="J12" s="65"/>
      <c r="K12" s="65"/>
      <c r="L12" s="65"/>
      <c r="M12" s="65"/>
      <c r="N12" s="66"/>
      <c r="O12" s="145"/>
      <c r="P12" s="65"/>
      <c r="Q12" s="65"/>
      <c r="R12" s="65"/>
      <c r="S12" s="318">
        <v>0</v>
      </c>
      <c r="T12" s="318">
        <v>0</v>
      </c>
      <c r="U12" s="304">
        <v>1</v>
      </c>
      <c r="V12" s="304">
        <v>1</v>
      </c>
      <c r="W12" s="304">
        <v>1</v>
      </c>
      <c r="X12" s="305">
        <v>1</v>
      </c>
      <c r="Y12" s="305">
        <v>1</v>
      </c>
      <c r="Z12" s="346">
        <v>1</v>
      </c>
      <c r="AA12" s="329">
        <v>1</v>
      </c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6"/>
      <c r="AM12" s="14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6"/>
      <c r="AY12" s="65"/>
      <c r="AZ12" s="129" t="s">
        <v>677</v>
      </c>
      <c r="BA12" s="144">
        <v>2</v>
      </c>
      <c r="BB12" s="144">
        <f t="shared" si="0"/>
        <v>7</v>
      </c>
      <c r="BC12" s="166">
        <v>44317</v>
      </c>
      <c r="BD12" s="166">
        <v>44409</v>
      </c>
      <c r="BE12" s="166">
        <v>44378</v>
      </c>
      <c r="BF12" s="166">
        <v>44593</v>
      </c>
      <c r="BG12" s="166">
        <v>44378</v>
      </c>
      <c r="BH12" s="166">
        <v>44576</v>
      </c>
      <c r="BI12" s="166"/>
      <c r="BJ12" s="3" t="str">
        <f t="shared" si="1"/>
        <v>Late Start</v>
      </c>
      <c r="BK12" s="3" t="str">
        <f t="shared" si="2"/>
        <v>Late End</v>
      </c>
      <c r="BL12" s="3">
        <f t="shared" ca="1" si="3"/>
        <v>10</v>
      </c>
      <c r="BM12" s="184">
        <f t="shared" ca="1" si="4"/>
        <v>1.1428571428571428</v>
      </c>
      <c r="BN12" s="184">
        <f t="shared" ca="1" si="5"/>
        <v>1.4285714285714286</v>
      </c>
      <c r="BO12" s="187" t="s">
        <v>646</v>
      </c>
    </row>
    <row r="13" spans="1:67" s="3" customFormat="1" x14ac:dyDescent="0.25">
      <c r="A13" s="21" t="s">
        <v>537</v>
      </c>
      <c r="B13" s="144" t="s">
        <v>29</v>
      </c>
      <c r="C13" s="226" t="s">
        <v>52</v>
      </c>
      <c r="D13" s="17" t="s">
        <v>389</v>
      </c>
      <c r="E13" s="270" t="s">
        <v>34</v>
      </c>
      <c r="F13" s="270" t="s">
        <v>601</v>
      </c>
      <c r="G13" s="270" t="s">
        <v>602</v>
      </c>
      <c r="H13" s="145"/>
      <c r="I13" s="65"/>
      <c r="J13" s="65"/>
      <c r="K13" s="65"/>
      <c r="L13" s="65"/>
      <c r="M13" s="190">
        <v>0</v>
      </c>
      <c r="N13" s="198">
        <v>0</v>
      </c>
      <c r="O13" s="363">
        <v>0</v>
      </c>
      <c r="P13" s="190">
        <v>0</v>
      </c>
      <c r="Q13" s="190">
        <v>0</v>
      </c>
      <c r="R13" s="190">
        <v>0</v>
      </c>
      <c r="S13" s="190">
        <v>0</v>
      </c>
      <c r="T13" s="190">
        <v>0</v>
      </c>
      <c r="U13" s="271">
        <v>1</v>
      </c>
      <c r="V13" s="271">
        <v>1</v>
      </c>
      <c r="W13" s="271">
        <v>1</v>
      </c>
      <c r="X13" s="272">
        <v>1</v>
      </c>
      <c r="Y13" s="272">
        <v>1</v>
      </c>
      <c r="Z13" s="377">
        <v>1</v>
      </c>
      <c r="AA13" s="14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6"/>
      <c r="AM13" s="14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6"/>
      <c r="AY13" s="65"/>
      <c r="AZ13" s="129" t="s">
        <v>14</v>
      </c>
      <c r="BA13" s="189">
        <v>4</v>
      </c>
      <c r="BB13" s="144">
        <f t="shared" si="0"/>
        <v>6</v>
      </c>
      <c r="BC13" s="166">
        <v>44136</v>
      </c>
      <c r="BD13" s="166">
        <v>44256</v>
      </c>
      <c r="BE13" s="166">
        <v>44378</v>
      </c>
      <c r="BF13" s="166">
        <v>44562</v>
      </c>
      <c r="BG13" s="166">
        <v>44378</v>
      </c>
      <c r="BH13" s="166"/>
      <c r="BI13" s="166"/>
      <c r="BJ13" s="3" t="str">
        <f t="shared" si="1"/>
        <v>Late Start</v>
      </c>
      <c r="BK13" s="3" t="str">
        <f t="shared" si="2"/>
        <v>Late End</v>
      </c>
      <c r="BL13" s="3">
        <f t="shared" ca="1" si="3"/>
        <v>16</v>
      </c>
      <c r="BM13" s="184">
        <f t="shared" ca="1" si="4"/>
        <v>1.3333333333333333</v>
      </c>
      <c r="BN13" s="184">
        <f t="shared" ca="1" si="5"/>
        <v>2.6666666666666665</v>
      </c>
      <c r="BO13" s="187" t="s">
        <v>645</v>
      </c>
    </row>
    <row r="14" spans="1:67" s="3" customFormat="1" x14ac:dyDescent="0.25">
      <c r="A14" s="21" t="s">
        <v>538</v>
      </c>
      <c r="B14" s="144" t="s">
        <v>29</v>
      </c>
      <c r="C14" s="226" t="s">
        <v>308</v>
      </c>
      <c r="D14" s="17" t="s">
        <v>390</v>
      </c>
      <c r="E14" s="227" t="s">
        <v>309</v>
      </c>
      <c r="F14" s="227" t="s">
        <v>309</v>
      </c>
      <c r="G14" s="227" t="s">
        <v>309</v>
      </c>
      <c r="H14" s="145"/>
      <c r="I14" s="65"/>
      <c r="J14" s="65"/>
      <c r="K14" s="65"/>
      <c r="L14" s="65"/>
      <c r="M14" s="206"/>
      <c r="N14" s="66"/>
      <c r="O14" s="33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367">
        <v>1</v>
      </c>
      <c r="AA14" s="367">
        <v>1</v>
      </c>
      <c r="AB14" s="205">
        <v>1</v>
      </c>
      <c r="AC14" s="205">
        <v>1</v>
      </c>
      <c r="AD14" s="205">
        <v>1</v>
      </c>
      <c r="AE14" s="205">
        <v>1</v>
      </c>
      <c r="AF14" s="205">
        <v>1</v>
      </c>
      <c r="AG14" s="205">
        <v>1</v>
      </c>
      <c r="AH14" s="205">
        <v>1</v>
      </c>
      <c r="AI14" s="205">
        <v>1</v>
      </c>
      <c r="AJ14" s="205">
        <v>1</v>
      </c>
      <c r="AK14" s="205">
        <v>1</v>
      </c>
      <c r="AL14" s="66"/>
      <c r="AM14" s="14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6"/>
      <c r="AY14" s="65"/>
      <c r="AZ14" s="129" t="s">
        <v>607</v>
      </c>
      <c r="BA14" s="189">
        <v>12</v>
      </c>
      <c r="BB14" s="144">
        <f t="shared" si="0"/>
        <v>12</v>
      </c>
      <c r="BC14" s="166">
        <v>44531</v>
      </c>
      <c r="BD14" s="166">
        <v>44896</v>
      </c>
      <c r="BE14" s="166">
        <v>44531</v>
      </c>
      <c r="BF14" s="166">
        <v>44896</v>
      </c>
      <c r="BG14" s="166"/>
      <c r="BH14" s="166"/>
      <c r="BI14" s="166"/>
      <c r="BJ14" s="3" t="str">
        <f t="shared" si="1"/>
        <v>On Time</v>
      </c>
      <c r="BK14" s="3" t="str">
        <f t="shared" si="2"/>
        <v>On Time</v>
      </c>
      <c r="BL14" s="3">
        <f t="shared" ca="1" si="3"/>
        <v>3</v>
      </c>
      <c r="BM14" s="184">
        <f t="shared" ca="1" si="4"/>
        <v>0.25</v>
      </c>
      <c r="BN14" s="184">
        <f t="shared" ca="1" si="5"/>
        <v>0.25</v>
      </c>
      <c r="BO14" s="187" t="s">
        <v>644</v>
      </c>
    </row>
    <row r="15" spans="1:67" s="3" customFormat="1" x14ac:dyDescent="0.25">
      <c r="A15" s="21" t="s">
        <v>539</v>
      </c>
      <c r="B15" s="144" t="s">
        <v>29</v>
      </c>
      <c r="C15" s="226" t="s">
        <v>308</v>
      </c>
      <c r="D15" s="17" t="s">
        <v>391</v>
      </c>
      <c r="E15" s="227" t="s">
        <v>309</v>
      </c>
      <c r="F15" s="227" t="s">
        <v>309</v>
      </c>
      <c r="G15" s="227" t="s">
        <v>309</v>
      </c>
      <c r="H15" s="145"/>
      <c r="I15" s="65"/>
      <c r="J15" s="65"/>
      <c r="K15" s="65"/>
      <c r="L15" s="65"/>
      <c r="M15" s="206"/>
      <c r="N15" s="208"/>
      <c r="O15" s="376"/>
      <c r="P15" s="65"/>
      <c r="Q15" s="65"/>
      <c r="R15" s="65"/>
      <c r="S15" s="65"/>
      <c r="T15" s="65"/>
      <c r="U15" s="65"/>
      <c r="V15" s="65"/>
      <c r="W15" s="65"/>
      <c r="X15" s="207"/>
      <c r="Y15" s="207"/>
      <c r="Z15" s="207"/>
      <c r="AA15" s="145"/>
      <c r="AB15" s="205">
        <v>1</v>
      </c>
      <c r="AC15" s="205">
        <v>1</v>
      </c>
      <c r="AD15" s="205">
        <v>1</v>
      </c>
      <c r="AE15" s="205">
        <v>1</v>
      </c>
      <c r="AF15" s="205">
        <v>1</v>
      </c>
      <c r="AG15" s="205">
        <v>1</v>
      </c>
      <c r="AH15" s="65"/>
      <c r="AI15" s="65"/>
      <c r="AJ15" s="65"/>
      <c r="AK15" s="65"/>
      <c r="AL15" s="66"/>
      <c r="AM15" s="14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6"/>
      <c r="AY15" s="65"/>
      <c r="AZ15" s="129" t="s">
        <v>607</v>
      </c>
      <c r="BA15" s="189">
        <v>6</v>
      </c>
      <c r="BB15" s="144">
        <f t="shared" si="0"/>
        <v>6</v>
      </c>
      <c r="BC15" s="166">
        <v>44593</v>
      </c>
      <c r="BD15" s="166">
        <v>44774</v>
      </c>
      <c r="BE15" s="166">
        <v>44593</v>
      </c>
      <c r="BF15" s="166">
        <v>44774</v>
      </c>
      <c r="BG15" s="166"/>
      <c r="BH15" s="166"/>
      <c r="BI15" s="166"/>
      <c r="BJ15" s="3" t="str">
        <f t="shared" si="1"/>
        <v>On Time</v>
      </c>
      <c r="BK15" s="3" t="str">
        <f t="shared" si="2"/>
        <v>On Time</v>
      </c>
      <c r="BL15" s="3">
        <f t="shared" ca="1" si="3"/>
        <v>1</v>
      </c>
      <c r="BM15" s="184">
        <f t="shared" ca="1" si="4"/>
        <v>0.16666666666666666</v>
      </c>
      <c r="BN15" s="184">
        <f t="shared" ca="1" si="5"/>
        <v>0.16666666666666666</v>
      </c>
      <c r="BO15" s="187" t="s">
        <v>643</v>
      </c>
    </row>
    <row r="16" spans="1:67" s="3" customFormat="1" x14ac:dyDescent="0.25">
      <c r="A16" s="21" t="s">
        <v>540</v>
      </c>
      <c r="B16" s="144" t="s">
        <v>29</v>
      </c>
      <c r="C16" s="226" t="s">
        <v>308</v>
      </c>
      <c r="D16" s="17" t="s">
        <v>392</v>
      </c>
      <c r="E16" s="227" t="s">
        <v>309</v>
      </c>
      <c r="F16" s="227" t="s">
        <v>309</v>
      </c>
      <c r="G16" s="227" t="s">
        <v>309</v>
      </c>
      <c r="H16" s="145"/>
      <c r="I16" s="65"/>
      <c r="J16" s="65"/>
      <c r="K16" s="65"/>
      <c r="L16" s="65"/>
      <c r="M16" s="206"/>
      <c r="N16" s="208"/>
      <c r="O16" s="376"/>
      <c r="P16" s="65"/>
      <c r="Q16" s="65"/>
      <c r="R16" s="65"/>
      <c r="S16" s="65"/>
      <c r="T16" s="65"/>
      <c r="U16" s="65"/>
      <c r="V16" s="65"/>
      <c r="W16" s="65"/>
      <c r="X16" s="207"/>
      <c r="Y16" s="207"/>
      <c r="Z16" s="207"/>
      <c r="AA16" s="145"/>
      <c r="AB16" s="205">
        <v>1</v>
      </c>
      <c r="AC16" s="205">
        <v>1</v>
      </c>
      <c r="AD16" s="205">
        <v>1</v>
      </c>
      <c r="AE16" s="205">
        <v>1</v>
      </c>
      <c r="AF16" s="205">
        <v>1</v>
      </c>
      <c r="AG16" s="205">
        <v>1</v>
      </c>
      <c r="AH16" s="65"/>
      <c r="AI16" s="65"/>
      <c r="AJ16" s="65"/>
      <c r="AK16" s="65"/>
      <c r="AL16" s="66"/>
      <c r="AM16" s="14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6"/>
      <c r="AY16" s="65"/>
      <c r="AZ16" s="129" t="s">
        <v>677</v>
      </c>
      <c r="BA16" s="189">
        <v>12</v>
      </c>
      <c r="BB16" s="144">
        <f t="shared" si="0"/>
        <v>6</v>
      </c>
      <c r="BC16" s="166">
        <v>44593</v>
      </c>
      <c r="BD16" s="166">
        <v>44774</v>
      </c>
      <c r="BE16" s="166">
        <v>44593</v>
      </c>
      <c r="BF16" s="166">
        <v>44774</v>
      </c>
      <c r="BG16" s="166"/>
      <c r="BH16" s="166"/>
      <c r="BI16" s="166"/>
      <c r="BJ16" s="3" t="str">
        <f t="shared" si="1"/>
        <v>On Time</v>
      </c>
      <c r="BK16" s="3" t="str">
        <f t="shared" si="2"/>
        <v>On Time</v>
      </c>
      <c r="BL16" s="3">
        <f t="shared" ca="1" si="3"/>
        <v>1</v>
      </c>
      <c r="BM16" s="184">
        <f t="shared" ca="1" si="4"/>
        <v>0.16666666666666666</v>
      </c>
      <c r="BN16" s="184">
        <f t="shared" ca="1" si="5"/>
        <v>0.16666666666666666</v>
      </c>
      <c r="BO16" s="187" t="s">
        <v>642</v>
      </c>
    </row>
    <row r="17" spans="1:67" s="3" customFormat="1" x14ac:dyDescent="0.25">
      <c r="A17" s="21" t="s">
        <v>541</v>
      </c>
      <c r="B17" s="144" t="s">
        <v>29</v>
      </c>
      <c r="C17" s="226" t="s">
        <v>55</v>
      </c>
      <c r="D17" s="17" t="s">
        <v>393</v>
      </c>
      <c r="E17" s="294" t="s">
        <v>43</v>
      </c>
      <c r="F17" s="294" t="s">
        <v>600</v>
      </c>
      <c r="G17" s="294" t="s">
        <v>605</v>
      </c>
      <c r="H17" s="145"/>
      <c r="I17" s="65"/>
      <c r="J17" s="65"/>
      <c r="K17" s="65"/>
      <c r="L17" s="65"/>
      <c r="M17" s="65"/>
      <c r="N17" s="66"/>
      <c r="O17" s="196">
        <v>0</v>
      </c>
      <c r="P17" s="137">
        <v>0</v>
      </c>
      <c r="Q17" s="137">
        <v>0</v>
      </c>
      <c r="R17" s="137">
        <v>0</v>
      </c>
      <c r="S17" s="300">
        <v>1</v>
      </c>
      <c r="T17" s="300">
        <v>1</v>
      </c>
      <c r="U17" s="300">
        <v>1</v>
      </c>
      <c r="V17" s="295">
        <v>1</v>
      </c>
      <c r="W17" s="295">
        <v>1</v>
      </c>
      <c r="X17" s="295">
        <v>1</v>
      </c>
      <c r="Y17" s="295">
        <v>1</v>
      </c>
      <c r="Z17" s="344">
        <v>1</v>
      </c>
      <c r="AA17" s="344">
        <v>1</v>
      </c>
      <c r="AB17" s="332" t="s">
        <v>375</v>
      </c>
      <c r="AC17" s="65"/>
      <c r="AD17" s="65"/>
      <c r="AE17" s="65"/>
      <c r="AF17" s="65"/>
      <c r="AG17" s="65"/>
      <c r="AH17" s="65"/>
      <c r="AI17" s="65"/>
      <c r="AJ17" s="65"/>
      <c r="AK17" s="65"/>
      <c r="AL17" s="66"/>
      <c r="AM17" s="14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6"/>
      <c r="AY17" s="65"/>
      <c r="AZ17" s="129" t="s">
        <v>675</v>
      </c>
      <c r="BA17" s="199">
        <v>1.5</v>
      </c>
      <c r="BB17" s="144">
        <f t="shared" si="0"/>
        <v>9</v>
      </c>
      <c r="BC17" s="166">
        <v>44197</v>
      </c>
      <c r="BD17" s="166">
        <v>44287</v>
      </c>
      <c r="BE17" s="166">
        <v>44317</v>
      </c>
      <c r="BF17" s="166">
        <v>44593</v>
      </c>
      <c r="BG17" s="166">
        <v>44317</v>
      </c>
      <c r="BH17" s="166">
        <v>44593</v>
      </c>
      <c r="BI17" s="166"/>
      <c r="BJ17" s="3" t="str">
        <f t="shared" si="1"/>
        <v>Late Start</v>
      </c>
      <c r="BK17" s="3" t="str">
        <f t="shared" si="2"/>
        <v>Late End</v>
      </c>
      <c r="BL17" s="3">
        <f t="shared" ca="1" si="3"/>
        <v>14</v>
      </c>
      <c r="BM17" s="184">
        <f t="shared" ca="1" si="4"/>
        <v>1.1111111111111112</v>
      </c>
      <c r="BN17" s="184">
        <f t="shared" ca="1" si="5"/>
        <v>1.5555555555555556</v>
      </c>
      <c r="BO17" s="187" t="s">
        <v>641</v>
      </c>
    </row>
    <row r="18" spans="1:67" x14ac:dyDescent="0.25">
      <c r="A18" s="21" t="s">
        <v>542</v>
      </c>
      <c r="B18" s="10" t="s">
        <v>29</v>
      </c>
      <c r="C18" s="179" t="s">
        <v>55</v>
      </c>
      <c r="D18" s="17" t="s">
        <v>394</v>
      </c>
      <c r="E18" s="280" t="s">
        <v>34</v>
      </c>
      <c r="F18" s="280" t="s">
        <v>600</v>
      </c>
      <c r="G18" s="279" t="s">
        <v>604</v>
      </c>
      <c r="H18" s="336"/>
      <c r="I18" s="33"/>
      <c r="J18" s="33"/>
      <c r="K18" s="33"/>
      <c r="L18" s="139">
        <v>0</v>
      </c>
      <c r="M18" s="139">
        <v>0</v>
      </c>
      <c r="N18" s="287">
        <v>1</v>
      </c>
      <c r="O18" s="288">
        <v>1</v>
      </c>
      <c r="P18" s="281">
        <v>1</v>
      </c>
      <c r="Q18" s="281">
        <v>1</v>
      </c>
      <c r="R18" s="281">
        <v>1</v>
      </c>
      <c r="S18" s="281">
        <v>1</v>
      </c>
      <c r="T18" s="281">
        <v>1</v>
      </c>
      <c r="U18" s="281">
        <v>1</v>
      </c>
      <c r="V18" s="281">
        <v>1</v>
      </c>
      <c r="W18" s="281">
        <v>1</v>
      </c>
      <c r="X18" s="281">
        <v>1</v>
      </c>
      <c r="Y18" s="282">
        <v>1</v>
      </c>
      <c r="Z18" s="283">
        <v>1</v>
      </c>
      <c r="AA18" s="289">
        <v>1</v>
      </c>
      <c r="AB18" s="282">
        <v>1</v>
      </c>
      <c r="AC18" s="33"/>
      <c r="AD18" s="33"/>
      <c r="AE18" s="33"/>
      <c r="AF18" s="33"/>
      <c r="AG18" s="33"/>
      <c r="AH18" s="33"/>
      <c r="AI18" s="33"/>
      <c r="AJ18" s="33"/>
      <c r="AK18" s="33"/>
      <c r="AL18" s="51"/>
      <c r="AM18" s="45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51"/>
      <c r="AY18" s="33"/>
      <c r="AZ18" s="103" t="s">
        <v>675</v>
      </c>
      <c r="BA18" s="113">
        <v>12</v>
      </c>
      <c r="BB18" s="144">
        <f t="shared" si="0"/>
        <v>15</v>
      </c>
      <c r="BC18" s="121">
        <v>44105</v>
      </c>
      <c r="BD18" s="121">
        <v>44501</v>
      </c>
      <c r="BE18" s="202">
        <v>44166</v>
      </c>
      <c r="BF18" s="202">
        <v>44621</v>
      </c>
      <c r="BG18" s="121">
        <v>44166</v>
      </c>
      <c r="BH18" s="121"/>
      <c r="BI18" s="121"/>
      <c r="BJ18" t="str">
        <f t="shared" si="1"/>
        <v>Late Start</v>
      </c>
      <c r="BK18" t="str">
        <f t="shared" si="2"/>
        <v>Late End</v>
      </c>
      <c r="BL18">
        <f t="shared" ca="1" si="3"/>
        <v>17</v>
      </c>
      <c r="BM18" s="183">
        <f t="shared" ca="1" si="4"/>
        <v>1</v>
      </c>
      <c r="BN18" s="183">
        <f t="shared" ca="1" si="5"/>
        <v>1.1333333333333333</v>
      </c>
      <c r="BO18" s="187" t="s">
        <v>640</v>
      </c>
    </row>
    <row r="19" spans="1:67" x14ac:dyDescent="0.25">
      <c r="A19" s="21" t="s">
        <v>543</v>
      </c>
      <c r="B19" s="10" t="s">
        <v>29</v>
      </c>
      <c r="C19" s="179" t="s">
        <v>59</v>
      </c>
      <c r="D19" s="17" t="s">
        <v>395</v>
      </c>
      <c r="E19" s="294" t="s">
        <v>43</v>
      </c>
      <c r="F19" s="294" t="s">
        <v>600</v>
      </c>
      <c r="G19" s="352" t="s">
        <v>605</v>
      </c>
      <c r="H19" s="45"/>
      <c r="I19" s="33"/>
      <c r="J19" s="33"/>
      <c r="K19" s="33"/>
      <c r="L19" s="33"/>
      <c r="M19" s="33"/>
      <c r="N19" s="51"/>
      <c r="O19" s="138">
        <v>0</v>
      </c>
      <c r="P19" s="139">
        <v>0</v>
      </c>
      <c r="Q19" s="139">
        <v>0</v>
      </c>
      <c r="R19" s="295">
        <v>1</v>
      </c>
      <c r="S19" s="295">
        <v>1</v>
      </c>
      <c r="T19" s="295">
        <v>1</v>
      </c>
      <c r="U19" s="295">
        <v>1</v>
      </c>
      <c r="V19" s="295">
        <v>1</v>
      </c>
      <c r="W19" s="33"/>
      <c r="X19" s="33"/>
      <c r="Y19" s="33"/>
      <c r="Z19" s="51"/>
      <c r="AA19" s="45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51"/>
      <c r="AM19" s="45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51"/>
      <c r="AY19" s="33"/>
      <c r="AZ19" s="103" t="s">
        <v>14</v>
      </c>
      <c r="BA19" s="113">
        <v>4</v>
      </c>
      <c r="BB19" s="144">
        <f t="shared" si="0"/>
        <v>5</v>
      </c>
      <c r="BC19" s="121">
        <v>44197</v>
      </c>
      <c r="BD19" s="121">
        <v>44256</v>
      </c>
      <c r="BE19" s="121">
        <v>44287</v>
      </c>
      <c r="BF19" s="121">
        <v>44440</v>
      </c>
      <c r="BG19" s="121">
        <v>44287</v>
      </c>
      <c r="BH19" s="166">
        <v>44440</v>
      </c>
      <c r="BI19" s="121" t="s">
        <v>306</v>
      </c>
      <c r="BJ19" t="str">
        <f t="shared" si="1"/>
        <v>Late Start</v>
      </c>
      <c r="BK19" t="str">
        <f t="shared" si="2"/>
        <v>Late End</v>
      </c>
      <c r="BL19">
        <f t="shared" ca="1" si="3"/>
        <v>14</v>
      </c>
      <c r="BM19" s="183">
        <f t="shared" ca="1" si="4"/>
        <v>2.2000000000000002</v>
      </c>
      <c r="BN19" s="183">
        <f t="shared" ca="1" si="5"/>
        <v>2.8</v>
      </c>
      <c r="BO19" s="187" t="s">
        <v>639</v>
      </c>
    </row>
    <row r="20" spans="1:67" x14ac:dyDescent="0.25">
      <c r="A20" s="21" t="s">
        <v>544</v>
      </c>
      <c r="B20" s="10" t="s">
        <v>29</v>
      </c>
      <c r="C20" s="179" t="s">
        <v>59</v>
      </c>
      <c r="D20" s="17" t="s">
        <v>396</v>
      </c>
      <c r="E20" s="294" t="s">
        <v>43</v>
      </c>
      <c r="F20" s="294" t="s">
        <v>600</v>
      </c>
      <c r="G20" s="294" t="s">
        <v>605</v>
      </c>
      <c r="H20" s="45"/>
      <c r="I20" s="33"/>
      <c r="J20" s="33"/>
      <c r="K20" s="33"/>
      <c r="L20" s="33"/>
      <c r="M20" s="33"/>
      <c r="N20" s="51"/>
      <c r="O20" s="138">
        <v>0</v>
      </c>
      <c r="P20" s="139">
        <v>0</v>
      </c>
      <c r="Q20" s="139">
        <v>0</v>
      </c>
      <c r="R20" s="295">
        <v>1</v>
      </c>
      <c r="S20" s="295">
        <v>1</v>
      </c>
      <c r="T20" s="295">
        <v>1</v>
      </c>
      <c r="U20" s="295">
        <v>1</v>
      </c>
      <c r="V20" s="295">
        <v>1</v>
      </c>
      <c r="W20" s="33"/>
      <c r="X20" s="33"/>
      <c r="Y20" s="33"/>
      <c r="Z20" s="51"/>
      <c r="AA20" s="45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51"/>
      <c r="AM20" s="45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51"/>
      <c r="AY20" s="33"/>
      <c r="AZ20" s="129" t="s">
        <v>677</v>
      </c>
      <c r="BA20" s="113">
        <v>1</v>
      </c>
      <c r="BB20" s="144">
        <f t="shared" si="0"/>
        <v>5</v>
      </c>
      <c r="BC20" s="121">
        <v>44197</v>
      </c>
      <c r="BD20" s="121">
        <v>44256</v>
      </c>
      <c r="BE20" s="121">
        <v>44287</v>
      </c>
      <c r="BF20" s="121">
        <v>44440</v>
      </c>
      <c r="BG20" s="121">
        <v>44287</v>
      </c>
      <c r="BH20" s="166">
        <v>44440</v>
      </c>
      <c r="BI20" s="121" t="s">
        <v>306</v>
      </c>
      <c r="BJ20" t="str">
        <f t="shared" si="1"/>
        <v>Late Start</v>
      </c>
      <c r="BK20" t="str">
        <f t="shared" si="2"/>
        <v>Late End</v>
      </c>
      <c r="BL20">
        <f t="shared" ca="1" si="3"/>
        <v>14</v>
      </c>
      <c r="BM20" s="183">
        <f t="shared" ca="1" si="4"/>
        <v>2.2000000000000002</v>
      </c>
      <c r="BN20" s="183">
        <f t="shared" ca="1" si="5"/>
        <v>2.8</v>
      </c>
      <c r="BO20" s="187" t="s">
        <v>638</v>
      </c>
    </row>
    <row r="21" spans="1:67" x14ac:dyDescent="0.25">
      <c r="A21" s="21" t="s">
        <v>545</v>
      </c>
      <c r="B21" s="10" t="s">
        <v>29</v>
      </c>
      <c r="C21" s="179" t="s">
        <v>63</v>
      </c>
      <c r="D21" s="17" t="s">
        <v>397</v>
      </c>
      <c r="E21" s="280" t="s">
        <v>34</v>
      </c>
      <c r="F21" s="280" t="s">
        <v>600</v>
      </c>
      <c r="G21" s="279" t="s">
        <v>604</v>
      </c>
      <c r="H21" s="336"/>
      <c r="I21" s="33"/>
      <c r="J21" s="33"/>
      <c r="K21" s="33"/>
      <c r="L21" s="33"/>
      <c r="M21" s="33"/>
      <c r="N21" s="51"/>
      <c r="O21" s="45"/>
      <c r="P21" s="33"/>
      <c r="Q21" s="33"/>
      <c r="R21" s="33"/>
      <c r="S21" s="33"/>
      <c r="T21" s="33"/>
      <c r="U21" s="281">
        <v>1</v>
      </c>
      <c r="V21" s="281">
        <v>1</v>
      </c>
      <c r="W21" s="281">
        <v>1</v>
      </c>
      <c r="X21" s="281">
        <v>1</v>
      </c>
      <c r="Y21" s="281">
        <v>1</v>
      </c>
      <c r="Z21" s="287">
        <v>1</v>
      </c>
      <c r="AA21" s="288">
        <v>1</v>
      </c>
      <c r="AB21" s="281">
        <v>1</v>
      </c>
      <c r="AC21" s="281">
        <v>1</v>
      </c>
      <c r="AD21" s="33"/>
      <c r="AE21" s="33"/>
      <c r="AF21" s="33"/>
      <c r="AG21" s="33"/>
      <c r="AH21" s="33"/>
      <c r="AI21" s="33"/>
      <c r="AJ21" s="33"/>
      <c r="AK21" s="33"/>
      <c r="AL21" s="51"/>
      <c r="AM21" s="45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51"/>
      <c r="AY21" s="33"/>
      <c r="AZ21" s="103" t="s">
        <v>606</v>
      </c>
      <c r="BA21" s="113">
        <v>9</v>
      </c>
      <c r="BB21" s="144">
        <f t="shared" si="0"/>
        <v>9</v>
      </c>
      <c r="BC21" s="121">
        <v>44378</v>
      </c>
      <c r="BD21" s="121">
        <v>44652</v>
      </c>
      <c r="BE21" s="202">
        <v>44378</v>
      </c>
      <c r="BF21" s="202">
        <v>44652</v>
      </c>
      <c r="BG21" s="121"/>
      <c r="BH21" s="121"/>
      <c r="BI21" s="121"/>
      <c r="BJ21" t="str">
        <f t="shared" si="1"/>
        <v>On Time</v>
      </c>
      <c r="BK21" t="str">
        <f t="shared" si="2"/>
        <v>On Time</v>
      </c>
      <c r="BL21">
        <f t="shared" ca="1" si="3"/>
        <v>8</v>
      </c>
      <c r="BM21" s="183">
        <f t="shared" ca="1" si="4"/>
        <v>0.88888888888888884</v>
      </c>
      <c r="BN21" s="183">
        <f t="shared" ca="1" si="5"/>
        <v>0.88888888888888884</v>
      </c>
      <c r="BO21" s="187" t="s">
        <v>637</v>
      </c>
    </row>
    <row r="22" spans="1:67" x14ac:dyDescent="0.25">
      <c r="A22" s="21" t="s">
        <v>546</v>
      </c>
      <c r="B22" s="10" t="s">
        <v>29</v>
      </c>
      <c r="C22" s="179" t="s">
        <v>63</v>
      </c>
      <c r="D22" s="17" t="s">
        <v>398</v>
      </c>
      <c r="E22" s="270" t="s">
        <v>34</v>
      </c>
      <c r="F22" s="270" t="s">
        <v>601</v>
      </c>
      <c r="G22" s="354" t="s">
        <v>602</v>
      </c>
      <c r="H22" s="45"/>
      <c r="I22" s="33"/>
      <c r="J22" s="33"/>
      <c r="K22" s="33"/>
      <c r="L22" s="33"/>
      <c r="M22" s="33"/>
      <c r="N22" s="51"/>
      <c r="O22" s="45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51"/>
      <c r="AA22" s="45"/>
      <c r="AB22" s="33"/>
      <c r="AC22" s="33"/>
      <c r="AD22" s="33"/>
      <c r="AE22" s="33"/>
      <c r="AF22" s="33"/>
      <c r="AG22" s="273">
        <v>1</v>
      </c>
      <c r="AH22" s="273">
        <v>1</v>
      </c>
      <c r="AI22" s="273">
        <v>1</v>
      </c>
      <c r="AJ22" s="273">
        <v>1</v>
      </c>
      <c r="AK22" s="273">
        <v>1</v>
      </c>
      <c r="AL22" s="274">
        <v>1</v>
      </c>
      <c r="AM22" s="45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51"/>
      <c r="AY22" s="33"/>
      <c r="AZ22" s="103" t="s">
        <v>606</v>
      </c>
      <c r="BA22" s="113">
        <v>6</v>
      </c>
      <c r="BB22" s="144">
        <f t="shared" si="0"/>
        <v>6</v>
      </c>
      <c r="BC22" s="121">
        <v>44743</v>
      </c>
      <c r="BD22" s="121">
        <v>44927</v>
      </c>
      <c r="BE22" s="121">
        <v>44743</v>
      </c>
      <c r="BF22" s="121">
        <v>44927</v>
      </c>
      <c r="BG22" s="121"/>
      <c r="BH22" s="121"/>
      <c r="BI22" s="121"/>
      <c r="BJ22" t="str">
        <f t="shared" si="1"/>
        <v>On Time</v>
      </c>
      <c r="BK22" t="str">
        <f t="shared" si="2"/>
        <v>On Time</v>
      </c>
      <c r="BL22">
        <f t="shared" ca="1" si="3"/>
        <v>0</v>
      </c>
      <c r="BM22" s="183">
        <f t="shared" ca="1" si="4"/>
        <v>0</v>
      </c>
      <c r="BN22" s="183">
        <f t="shared" ca="1" si="5"/>
        <v>0</v>
      </c>
      <c r="BO22" s="187" t="s">
        <v>636</v>
      </c>
    </row>
    <row r="23" spans="1:67" x14ac:dyDescent="0.25">
      <c r="A23" s="21" t="s">
        <v>547</v>
      </c>
      <c r="B23" s="10" t="s">
        <v>29</v>
      </c>
      <c r="C23" s="179" t="s">
        <v>63</v>
      </c>
      <c r="D23" s="17" t="s">
        <v>399</v>
      </c>
      <c r="E23" s="294" t="s">
        <v>43</v>
      </c>
      <c r="F23" s="294" t="s">
        <v>600</v>
      </c>
      <c r="G23" s="352" t="s">
        <v>605</v>
      </c>
      <c r="H23" s="45"/>
      <c r="I23" s="33"/>
      <c r="J23" s="33"/>
      <c r="K23" s="33"/>
      <c r="L23" s="33"/>
      <c r="M23" s="33"/>
      <c r="N23" s="51"/>
      <c r="O23" s="336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51"/>
      <c r="AA23" s="45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51"/>
      <c r="AM23" s="45"/>
      <c r="AN23" s="33"/>
      <c r="AO23" s="33"/>
      <c r="AP23" s="33"/>
      <c r="AQ23" s="33"/>
      <c r="AR23" s="33"/>
      <c r="AS23" s="296">
        <v>1</v>
      </c>
      <c r="AT23" s="296">
        <v>1</v>
      </c>
      <c r="AU23" s="296">
        <v>1</v>
      </c>
      <c r="AV23" s="296">
        <v>1</v>
      </c>
      <c r="AW23" s="296">
        <v>1</v>
      </c>
      <c r="AX23" s="298">
        <v>1</v>
      </c>
      <c r="AY23" s="33"/>
      <c r="AZ23" s="103" t="s">
        <v>606</v>
      </c>
      <c r="BA23" s="113">
        <v>6</v>
      </c>
      <c r="BB23" s="144">
        <f t="shared" si="0"/>
        <v>6</v>
      </c>
      <c r="BC23" s="121">
        <v>45108</v>
      </c>
      <c r="BD23" s="121">
        <v>45292</v>
      </c>
      <c r="BE23" s="166">
        <v>45108</v>
      </c>
      <c r="BF23" s="121">
        <v>45292</v>
      </c>
      <c r="BG23" s="121"/>
      <c r="BH23" s="166"/>
      <c r="BI23" s="121"/>
      <c r="BJ23" t="str">
        <f t="shared" si="1"/>
        <v>On Time</v>
      </c>
      <c r="BK23" t="str">
        <f t="shared" si="2"/>
        <v>On Time</v>
      </c>
      <c r="BL23">
        <f t="shared" ca="1" si="3"/>
        <v>0</v>
      </c>
      <c r="BM23" s="183">
        <f t="shared" ca="1" si="4"/>
        <v>0</v>
      </c>
      <c r="BN23" s="183">
        <f t="shared" ca="1" si="5"/>
        <v>0</v>
      </c>
      <c r="BO23" s="187" t="s">
        <v>635</v>
      </c>
    </row>
    <row r="24" spans="1:67" s="3" customFormat="1" x14ac:dyDescent="0.25">
      <c r="A24" s="21" t="s">
        <v>548</v>
      </c>
      <c r="B24" s="144" t="s">
        <v>29</v>
      </c>
      <c r="C24" s="226">
        <v>1</v>
      </c>
      <c r="D24" s="17" t="s">
        <v>400</v>
      </c>
      <c r="E24" s="280" t="s">
        <v>40</v>
      </c>
      <c r="F24" s="280" t="s">
        <v>600</v>
      </c>
      <c r="G24" s="279" t="s">
        <v>604</v>
      </c>
      <c r="H24" s="335"/>
      <c r="I24" s="65"/>
      <c r="J24" s="65"/>
      <c r="K24" s="65"/>
      <c r="L24" s="65"/>
      <c r="M24" s="65"/>
      <c r="N24" s="360"/>
      <c r="O24" s="145"/>
      <c r="P24" s="65"/>
      <c r="Q24" s="65"/>
      <c r="R24" s="286">
        <v>1</v>
      </c>
      <c r="S24" s="286">
        <v>1</v>
      </c>
      <c r="T24" s="286">
        <v>1</v>
      </c>
      <c r="U24" s="286">
        <v>1</v>
      </c>
      <c r="V24" s="286">
        <v>1</v>
      </c>
      <c r="W24" s="286">
        <v>1</v>
      </c>
      <c r="X24" s="286">
        <v>1</v>
      </c>
      <c r="Y24" s="286">
        <v>1</v>
      </c>
      <c r="Z24" s="341">
        <v>1</v>
      </c>
      <c r="AA24" s="343">
        <v>1</v>
      </c>
      <c r="AB24" s="282">
        <v>1</v>
      </c>
      <c r="AC24" s="65"/>
      <c r="AD24" s="65"/>
      <c r="AE24" s="65"/>
      <c r="AF24" s="65"/>
      <c r="AG24" s="65"/>
      <c r="AH24" s="65"/>
      <c r="AI24" s="65"/>
      <c r="AJ24" s="65"/>
      <c r="AK24" s="65"/>
      <c r="AL24" s="66"/>
      <c r="AM24" s="142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3"/>
      <c r="AY24" s="141"/>
      <c r="AZ24" s="3" t="s">
        <v>310</v>
      </c>
      <c r="BA24" s="144">
        <v>6.75</v>
      </c>
      <c r="BB24" s="144">
        <f t="shared" si="0"/>
        <v>11</v>
      </c>
      <c r="BC24" s="146">
        <v>44287</v>
      </c>
      <c r="BD24" s="146">
        <v>44562</v>
      </c>
      <c r="BE24" s="146">
        <v>44287</v>
      </c>
      <c r="BF24" s="146">
        <v>44621</v>
      </c>
      <c r="BG24" s="146">
        <v>44287</v>
      </c>
      <c r="BH24" s="146"/>
      <c r="BI24" s="146"/>
      <c r="BJ24" s="3" t="str">
        <f t="shared" si="1"/>
        <v>On Time</v>
      </c>
      <c r="BK24" s="3" t="str">
        <f t="shared" si="2"/>
        <v>Late End</v>
      </c>
      <c r="BL24" s="3">
        <f t="shared" ca="1" si="3"/>
        <v>11</v>
      </c>
      <c r="BM24" s="184">
        <f t="shared" ca="1" si="4"/>
        <v>1</v>
      </c>
      <c r="BN24" s="184">
        <f t="shared" ca="1" si="5"/>
        <v>1</v>
      </c>
      <c r="BO24" s="187" t="s">
        <v>634</v>
      </c>
    </row>
    <row r="25" spans="1:67" s="3" customFormat="1" x14ac:dyDescent="0.25">
      <c r="A25" s="21" t="s">
        <v>549</v>
      </c>
      <c r="B25" s="144" t="s">
        <v>29</v>
      </c>
      <c r="C25" s="226">
        <v>1</v>
      </c>
      <c r="D25" s="17" t="s">
        <v>401</v>
      </c>
      <c r="E25" s="280" t="s">
        <v>40</v>
      </c>
      <c r="F25" s="280" t="s">
        <v>600</v>
      </c>
      <c r="G25" s="279" t="s">
        <v>604</v>
      </c>
      <c r="H25" s="335"/>
      <c r="I25" s="65"/>
      <c r="J25" s="65"/>
      <c r="K25" s="65"/>
      <c r="L25" s="65"/>
      <c r="M25" s="65"/>
      <c r="N25" s="360"/>
      <c r="O25" s="145"/>
      <c r="P25" s="65"/>
      <c r="Q25" s="65"/>
      <c r="R25" s="65"/>
      <c r="S25" s="286">
        <v>1</v>
      </c>
      <c r="T25" s="286">
        <v>1</v>
      </c>
      <c r="U25" s="286">
        <v>1</v>
      </c>
      <c r="V25" s="282">
        <v>1</v>
      </c>
      <c r="W25" s="282">
        <v>1</v>
      </c>
      <c r="X25" s="282">
        <v>1</v>
      </c>
      <c r="Y25" s="282">
        <v>1</v>
      </c>
      <c r="Z25" s="282">
        <v>1</v>
      </c>
      <c r="AA25" s="343">
        <v>1</v>
      </c>
      <c r="AB25" s="282">
        <v>1</v>
      </c>
      <c r="AC25" s="65"/>
      <c r="AD25" s="65"/>
      <c r="AE25" s="65"/>
      <c r="AF25" s="65"/>
      <c r="AG25" s="65"/>
      <c r="AH25" s="65"/>
      <c r="AI25" s="65"/>
      <c r="AJ25" s="65"/>
      <c r="AK25" s="65"/>
      <c r="AL25" s="66"/>
      <c r="AM25" s="142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3"/>
      <c r="AY25" s="141"/>
      <c r="AZ25" s="103" t="s">
        <v>606</v>
      </c>
      <c r="BA25" s="144">
        <v>0.25</v>
      </c>
      <c r="BB25" s="144">
        <f t="shared" si="0"/>
        <v>10</v>
      </c>
      <c r="BC25" s="146">
        <v>44317</v>
      </c>
      <c r="BD25" s="146">
        <v>44409</v>
      </c>
      <c r="BE25" s="146">
        <v>44317</v>
      </c>
      <c r="BF25" s="146">
        <v>44621</v>
      </c>
      <c r="BG25" s="146">
        <v>44317</v>
      </c>
      <c r="BH25" s="121">
        <v>44517</v>
      </c>
      <c r="BI25" s="121" t="s">
        <v>306</v>
      </c>
      <c r="BJ25" s="3" t="str">
        <f t="shared" si="1"/>
        <v>On Time</v>
      </c>
      <c r="BK25" s="3" t="str">
        <f t="shared" si="2"/>
        <v>Late End</v>
      </c>
      <c r="BL25" s="3">
        <f t="shared" ca="1" si="3"/>
        <v>10</v>
      </c>
      <c r="BM25" s="184">
        <f t="shared" ca="1" si="4"/>
        <v>1</v>
      </c>
      <c r="BN25" s="184">
        <f t="shared" ca="1" si="5"/>
        <v>1</v>
      </c>
      <c r="BO25" s="187" t="s">
        <v>633</v>
      </c>
    </row>
    <row r="26" spans="1:67" s="182" customFormat="1" x14ac:dyDescent="0.25">
      <c r="A26" s="156"/>
      <c r="B26" s="149" t="s">
        <v>29</v>
      </c>
      <c r="C26" s="222" t="s">
        <v>69</v>
      </c>
      <c r="D26" s="17" t="s">
        <v>402</v>
      </c>
      <c r="E26" s="228"/>
      <c r="F26" s="228"/>
      <c r="G26" s="229"/>
      <c r="H26" s="357">
        <f t="shared" ref="H26:AX26" si="6">+SUBTOTAL(9,H4:H25)</f>
        <v>0</v>
      </c>
      <c r="I26" s="157">
        <f t="shared" si="6"/>
        <v>0</v>
      </c>
      <c r="J26" s="157">
        <f t="shared" si="6"/>
        <v>0</v>
      </c>
      <c r="K26" s="157">
        <f t="shared" si="6"/>
        <v>0</v>
      </c>
      <c r="L26" s="157">
        <f t="shared" si="6"/>
        <v>0</v>
      </c>
      <c r="M26" s="157">
        <f t="shared" si="6"/>
        <v>0</v>
      </c>
      <c r="N26" s="357">
        <f t="shared" si="6"/>
        <v>2</v>
      </c>
      <c r="O26" s="357">
        <f t="shared" si="6"/>
        <v>3</v>
      </c>
      <c r="P26" s="157">
        <f t="shared" si="6"/>
        <v>4</v>
      </c>
      <c r="Q26" s="157">
        <f t="shared" si="6"/>
        <v>5</v>
      </c>
      <c r="R26" s="157">
        <f t="shared" si="6"/>
        <v>10</v>
      </c>
      <c r="S26" s="157">
        <f t="shared" si="6"/>
        <v>12</v>
      </c>
      <c r="T26" s="157">
        <f t="shared" si="6"/>
        <v>11</v>
      </c>
      <c r="U26" s="157">
        <f t="shared" si="6"/>
        <v>14</v>
      </c>
      <c r="V26" s="157">
        <f t="shared" si="6"/>
        <v>14</v>
      </c>
      <c r="W26" s="157">
        <f t="shared" si="6"/>
        <v>12</v>
      </c>
      <c r="X26" s="157">
        <f t="shared" si="6"/>
        <v>12</v>
      </c>
      <c r="Y26" s="157">
        <f t="shared" si="6"/>
        <v>12</v>
      </c>
      <c r="Z26" s="357">
        <f t="shared" si="6"/>
        <v>12</v>
      </c>
      <c r="AA26" s="357">
        <f t="shared" si="6"/>
        <v>10</v>
      </c>
      <c r="AB26" s="157">
        <f t="shared" si="6"/>
        <v>10</v>
      </c>
      <c r="AC26" s="157">
        <f t="shared" si="6"/>
        <v>7</v>
      </c>
      <c r="AD26" s="157">
        <f t="shared" si="6"/>
        <v>3</v>
      </c>
      <c r="AE26" s="157">
        <f t="shared" si="6"/>
        <v>3</v>
      </c>
      <c r="AF26" s="157">
        <f t="shared" si="6"/>
        <v>3</v>
      </c>
      <c r="AG26" s="157">
        <f t="shared" si="6"/>
        <v>4</v>
      </c>
      <c r="AH26" s="157">
        <f t="shared" si="6"/>
        <v>2</v>
      </c>
      <c r="AI26" s="157">
        <f t="shared" si="6"/>
        <v>2</v>
      </c>
      <c r="AJ26" s="157">
        <f t="shared" si="6"/>
        <v>2</v>
      </c>
      <c r="AK26" s="157">
        <f t="shared" si="6"/>
        <v>2</v>
      </c>
      <c r="AL26" s="357">
        <f t="shared" si="6"/>
        <v>1</v>
      </c>
      <c r="AM26" s="357">
        <f t="shared" si="6"/>
        <v>0</v>
      </c>
      <c r="AN26" s="157">
        <f t="shared" si="6"/>
        <v>0</v>
      </c>
      <c r="AO26" s="157">
        <f t="shared" si="6"/>
        <v>0</v>
      </c>
      <c r="AP26" s="157">
        <f t="shared" si="6"/>
        <v>0</v>
      </c>
      <c r="AQ26" s="157">
        <f t="shared" si="6"/>
        <v>0</v>
      </c>
      <c r="AR26" s="157">
        <f t="shared" si="6"/>
        <v>0</v>
      </c>
      <c r="AS26" s="157">
        <f t="shared" si="6"/>
        <v>1</v>
      </c>
      <c r="AT26" s="157">
        <f t="shared" si="6"/>
        <v>1</v>
      </c>
      <c r="AU26" s="157">
        <f t="shared" si="6"/>
        <v>1</v>
      </c>
      <c r="AV26" s="157">
        <f t="shared" si="6"/>
        <v>1</v>
      </c>
      <c r="AW26" s="157">
        <f t="shared" si="6"/>
        <v>1</v>
      </c>
      <c r="AX26" s="357">
        <f t="shared" si="6"/>
        <v>1</v>
      </c>
      <c r="AY26" s="157"/>
      <c r="AZ26" s="182" t="s">
        <v>71</v>
      </c>
      <c r="BA26" s="157">
        <f>SUM(BA5:BA25)</f>
        <v>100.33333333333333</v>
      </c>
      <c r="BB26" s="157">
        <f>+SUBTOTAL(9,BB4:BB25)</f>
        <v>178</v>
      </c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  <c r="BM26" s="157"/>
      <c r="BN26" s="157"/>
      <c r="BO26" s="187"/>
    </row>
    <row r="27" spans="1:67" s="2" customFormat="1" x14ac:dyDescent="0.25">
      <c r="A27" s="21"/>
      <c r="B27" s="16" t="s">
        <v>29</v>
      </c>
      <c r="C27" s="180">
        <v>2</v>
      </c>
      <c r="D27" s="17" t="s">
        <v>403</v>
      </c>
      <c r="G27" s="353"/>
      <c r="H27" s="43"/>
      <c r="I27" s="32"/>
      <c r="J27" s="32"/>
      <c r="K27" s="32"/>
      <c r="L27" s="32"/>
      <c r="M27" s="32"/>
      <c r="N27" s="44"/>
      <c r="O27" s="43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44"/>
      <c r="AA27" s="43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44"/>
      <c r="AM27" s="43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44"/>
      <c r="AY27" s="32"/>
      <c r="BA27" s="113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87"/>
    </row>
    <row r="28" spans="1:67" x14ac:dyDescent="0.25">
      <c r="A28" s="21" t="s">
        <v>550</v>
      </c>
      <c r="B28" s="10" t="s">
        <v>29</v>
      </c>
      <c r="C28" s="224" t="s">
        <v>74</v>
      </c>
      <c r="D28" s="17" t="s">
        <v>404</v>
      </c>
      <c r="E28" s="280" t="s">
        <v>34</v>
      </c>
      <c r="F28" s="280" t="s">
        <v>600</v>
      </c>
      <c r="G28" s="279" t="s">
        <v>604</v>
      </c>
      <c r="H28" s="336"/>
      <c r="I28" s="33"/>
      <c r="J28" s="33"/>
      <c r="K28" s="139">
        <v>0</v>
      </c>
      <c r="L28" s="139">
        <v>0</v>
      </c>
      <c r="M28" s="139">
        <v>0</v>
      </c>
      <c r="N28" s="287">
        <v>1</v>
      </c>
      <c r="O28" s="288">
        <v>1</v>
      </c>
      <c r="P28" s="281">
        <v>1</v>
      </c>
      <c r="Q28" s="281">
        <v>1</v>
      </c>
      <c r="R28" s="281">
        <v>1</v>
      </c>
      <c r="S28" s="281">
        <v>1</v>
      </c>
      <c r="T28" s="281">
        <v>1</v>
      </c>
      <c r="U28" s="282">
        <v>1</v>
      </c>
      <c r="V28" s="282">
        <v>1</v>
      </c>
      <c r="W28" s="282">
        <v>1</v>
      </c>
      <c r="X28" s="282">
        <v>1</v>
      </c>
      <c r="Y28" s="282">
        <v>1</v>
      </c>
      <c r="Z28" s="283">
        <v>1</v>
      </c>
      <c r="AA28" s="343">
        <v>1</v>
      </c>
      <c r="AB28" s="282">
        <v>1</v>
      </c>
      <c r="AC28" s="282">
        <v>1</v>
      </c>
      <c r="AD28" s="33"/>
      <c r="AE28" s="33"/>
      <c r="AF28" s="33"/>
      <c r="AG28" s="33"/>
      <c r="AH28" s="33"/>
      <c r="AI28" s="33"/>
      <c r="AJ28" s="33"/>
      <c r="AK28" s="33"/>
      <c r="AL28" s="51"/>
      <c r="AM28" s="45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51"/>
      <c r="AY28" s="33"/>
      <c r="AZ28" s="103" t="s">
        <v>608</v>
      </c>
      <c r="BA28" s="113">
        <v>5</v>
      </c>
      <c r="BB28" s="144">
        <f>+SUM(H28:AX28)</f>
        <v>16</v>
      </c>
      <c r="BC28" s="120">
        <v>44075</v>
      </c>
      <c r="BD28" s="120">
        <v>44378</v>
      </c>
      <c r="BE28" s="122">
        <v>44166</v>
      </c>
      <c r="BF28" s="122">
        <v>44652</v>
      </c>
      <c r="BG28" s="120">
        <v>44166</v>
      </c>
      <c r="BH28" s="120"/>
      <c r="BI28" s="120"/>
      <c r="BJ28" t="str">
        <f>IF(IF(BC28&gt;BE28,-DATEDIF(BE28,BC28,"M"),(DATEDIF(BC28,BE28,"M")))=0,"On Time",IF(IF(BC28&gt;BE28,-DATEDIF(BE28,BC28,"M"),(DATEDIF(BC28,BE28,"M")))&lt;0,"Early Start","Late Start"))</f>
        <v>Late Start</v>
      </c>
      <c r="BK28" t="str">
        <f>IF(IF(BD28&gt;BF28,-DATEDIF(BF28,BD28,"M"),(DATEDIF(BD28,BF28,"M")))=0,"On Time",IF(IF(BD28&gt;BF28,-DATEDIF(BF28,BD28,"M"),(DATEDIF(BD28,BF28,"M")))&lt;0,"Early End","Late End"))</f>
        <v>Late End</v>
      </c>
      <c r="BL28">
        <f ca="1">IF(IF(BC28&gt;TODAY(),-DATEDIF(TODAY(),BC28,"M"),(DATEDIF(BC28,TODAY(),"M")))&lt;0,0,IF(BC28&gt;TODAY(),-DATEDIF(TODAY(),BC28,"M"),(DATEDIF(BC28,TODAY(),"M"))))</f>
        <v>18</v>
      </c>
      <c r="BM28" s="183">
        <f ca="1">(IF(IF(BE28&gt;TODAY(),-DATEDIF(TODAY(),BE28,"M"),(DATEDIF(BE28,TODAY(),"M")))&lt;0,0,IF(BE28&gt;TODAY(),-DATEDIF(TODAY(),BE28,"M"),(DATEDIF(BE28,TODAY(),"M"))))/BB28)</f>
        <v>0.9375</v>
      </c>
      <c r="BN28" s="183">
        <f ca="1">(IF(IF(BC28&gt;TODAY(),-DATEDIF(TODAY(),BC28,"M"),(DATEDIF(BC28,TODAY(),"M")))&lt;0,0,IF(BC28&gt;TODAY(),-DATEDIF(TODAY(),BC28,"M"),(DATEDIF(BC28,TODAY(),"M"))))/BB28)</f>
        <v>1.125</v>
      </c>
      <c r="BO28" s="187" t="s">
        <v>631</v>
      </c>
    </row>
    <row r="29" spans="1:67" x14ac:dyDescent="0.25">
      <c r="A29" s="21" t="s">
        <v>551</v>
      </c>
      <c r="B29" s="10" t="s">
        <v>29</v>
      </c>
      <c r="C29" s="224" t="s">
        <v>74</v>
      </c>
      <c r="D29" s="17" t="s">
        <v>405</v>
      </c>
      <c r="E29" s="280" t="s">
        <v>34</v>
      </c>
      <c r="F29" s="280" t="s">
        <v>600</v>
      </c>
      <c r="G29" s="279" t="s">
        <v>604</v>
      </c>
      <c r="H29" s="336"/>
      <c r="I29" s="33"/>
      <c r="J29" s="33"/>
      <c r="K29" s="139">
        <v>0</v>
      </c>
      <c r="L29" s="139">
        <v>0</v>
      </c>
      <c r="M29" s="139">
        <v>0</v>
      </c>
      <c r="N29" s="287">
        <v>1</v>
      </c>
      <c r="O29" s="288">
        <v>1</v>
      </c>
      <c r="P29" s="281">
        <v>1</v>
      </c>
      <c r="Q29" s="282">
        <v>1</v>
      </c>
      <c r="R29" s="282">
        <v>1</v>
      </c>
      <c r="S29" s="282">
        <v>1</v>
      </c>
      <c r="T29" s="282">
        <v>1</v>
      </c>
      <c r="U29" s="282">
        <v>1</v>
      </c>
      <c r="V29" s="282">
        <v>1</v>
      </c>
      <c r="W29" s="282">
        <v>1</v>
      </c>
      <c r="X29" s="282">
        <v>1</v>
      </c>
      <c r="Y29" s="282">
        <v>1</v>
      </c>
      <c r="Z29" s="283">
        <v>1</v>
      </c>
      <c r="AA29" s="343">
        <v>1</v>
      </c>
      <c r="AB29" s="282">
        <v>1</v>
      </c>
      <c r="AC29" s="33"/>
      <c r="AD29" s="33"/>
      <c r="AE29" s="33"/>
      <c r="AF29" s="33"/>
      <c r="AG29" s="33"/>
      <c r="AH29" s="33"/>
      <c r="AI29" s="33"/>
      <c r="AJ29" s="33"/>
      <c r="AK29" s="33"/>
      <c r="AL29" s="51"/>
      <c r="AM29" s="45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51"/>
      <c r="AY29" s="33"/>
      <c r="AZ29" s="129" t="s">
        <v>677</v>
      </c>
      <c r="BA29" s="113">
        <v>3</v>
      </c>
      <c r="BB29" s="144">
        <f>+SUM(H29:AX29)</f>
        <v>15</v>
      </c>
      <c r="BC29" s="120">
        <v>44075</v>
      </c>
      <c r="BD29" s="120">
        <v>44256</v>
      </c>
      <c r="BE29" s="122">
        <v>44166</v>
      </c>
      <c r="BF29" s="122">
        <v>44621</v>
      </c>
      <c r="BG29" s="120">
        <v>44166</v>
      </c>
      <c r="BH29" s="120"/>
      <c r="BI29" s="120"/>
      <c r="BJ29" t="str">
        <f>IF(IF(BC29&gt;BE29,-DATEDIF(BE29,BC29,"M"),(DATEDIF(BC29,BE29,"M")))=0,"On Time",IF(IF(BC29&gt;BE29,-DATEDIF(BE29,BC29,"M"),(DATEDIF(BC29,BE29,"M")))&lt;0,"Early Start","Late Start"))</f>
        <v>Late Start</v>
      </c>
      <c r="BK29" t="str">
        <f>IF(IF(BD29&gt;BF29,-DATEDIF(BF29,BD29,"M"),(DATEDIF(BD29,BF29,"M")))=0,"On Time",IF(IF(BD29&gt;BF29,-DATEDIF(BF29,BD29,"M"),(DATEDIF(BD29,BF29,"M")))&lt;0,"Early End","Late End"))</f>
        <v>Late End</v>
      </c>
      <c r="BL29">
        <f ca="1">IF(IF(BC29&gt;TODAY(),-DATEDIF(TODAY(),BC29,"M"),(DATEDIF(BC29,TODAY(),"M")))&lt;0,0,IF(BC29&gt;TODAY(),-DATEDIF(TODAY(),BC29,"M"),(DATEDIF(BC29,TODAY(),"M"))))</f>
        <v>18</v>
      </c>
      <c r="BM29" s="183">
        <f ca="1">(IF(IF(BE29&gt;TODAY(),-DATEDIF(TODAY(),BE29,"M"),(DATEDIF(BE29,TODAY(),"M")))&lt;0,0,IF(BE29&gt;TODAY(),-DATEDIF(TODAY(),BE29,"M"),(DATEDIF(BE29,TODAY(),"M"))))/BB29)</f>
        <v>1</v>
      </c>
      <c r="BN29" s="183">
        <f ca="1">(IF(IF(BC29&gt;TODAY(),-DATEDIF(TODAY(),BC29,"M"),(DATEDIF(BC29,TODAY(),"M")))&lt;0,0,IF(BC29&gt;TODAY(),-DATEDIF(TODAY(),BC29,"M"),(DATEDIF(BC29,TODAY(),"M"))))/BB29)</f>
        <v>1.2</v>
      </c>
      <c r="BO29" s="187" t="s">
        <v>630</v>
      </c>
    </row>
    <row r="30" spans="1:67" x14ac:dyDescent="0.25">
      <c r="A30" s="21" t="s">
        <v>552</v>
      </c>
      <c r="B30" s="10" t="s">
        <v>29</v>
      </c>
      <c r="C30" s="224" t="s">
        <v>74</v>
      </c>
      <c r="D30" s="17" t="s">
        <v>406</v>
      </c>
      <c r="E30" s="314" t="s">
        <v>40</v>
      </c>
      <c r="F30" s="314" t="s">
        <v>50</v>
      </c>
      <c r="G30" s="351" t="s">
        <v>307</v>
      </c>
      <c r="H30" s="45"/>
      <c r="I30" s="33"/>
      <c r="J30" s="33"/>
      <c r="K30" s="33"/>
      <c r="L30" s="33"/>
      <c r="M30" s="33"/>
      <c r="N30" s="51"/>
      <c r="O30" s="45"/>
      <c r="P30" s="33"/>
      <c r="Q30" s="33"/>
      <c r="R30" s="33"/>
      <c r="S30" s="319">
        <v>0</v>
      </c>
      <c r="T30" s="319">
        <v>0</v>
      </c>
      <c r="U30" s="306">
        <v>1</v>
      </c>
      <c r="V30" s="306">
        <v>1</v>
      </c>
      <c r="W30" s="306">
        <v>1</v>
      </c>
      <c r="X30" s="306">
        <v>1</v>
      </c>
      <c r="Y30" s="305">
        <v>1</v>
      </c>
      <c r="Z30" s="346">
        <v>1</v>
      </c>
      <c r="AA30" s="329">
        <v>1</v>
      </c>
      <c r="AB30" s="305">
        <v>1</v>
      </c>
      <c r="AC30" s="305">
        <v>1</v>
      </c>
      <c r="AD30" s="33"/>
      <c r="AE30" s="33"/>
      <c r="AF30" s="33"/>
      <c r="AG30" s="33"/>
      <c r="AH30" s="33"/>
      <c r="AI30" s="33"/>
      <c r="AJ30" s="33"/>
      <c r="AK30" s="33"/>
      <c r="AL30" s="51"/>
      <c r="AM30" s="45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51"/>
      <c r="AY30" s="33"/>
      <c r="AZ30" t="s">
        <v>676</v>
      </c>
      <c r="BA30" s="10">
        <v>3</v>
      </c>
      <c r="BB30" s="144">
        <f>+SUM(H30:AX30)</f>
        <v>9</v>
      </c>
      <c r="BC30" s="121">
        <v>44317</v>
      </c>
      <c r="BD30" s="122">
        <v>44501</v>
      </c>
      <c r="BE30" s="121">
        <v>44378</v>
      </c>
      <c r="BF30" s="122">
        <v>44652</v>
      </c>
      <c r="BG30" s="121">
        <v>44378</v>
      </c>
      <c r="BH30" s="122"/>
      <c r="BI30" s="122"/>
      <c r="BJ30" t="str">
        <f>IF(IF(BC30&gt;BE30,-DATEDIF(BE30,BC30,"M"),(DATEDIF(BC30,BE30,"M")))=0,"On Time",IF(IF(BC30&gt;BE30,-DATEDIF(BE30,BC30,"M"),(DATEDIF(BC30,BE30,"M")))&lt;0,"Early Start","Late Start"))</f>
        <v>Late Start</v>
      </c>
      <c r="BK30" t="str">
        <f>IF(IF(BD30&gt;BF30,-DATEDIF(BF30,BD30,"M"),(DATEDIF(BD30,BF30,"M")))=0,"On Time",IF(IF(BD30&gt;BF30,-DATEDIF(BF30,BD30,"M"),(DATEDIF(BD30,BF30,"M")))&lt;0,"Early End","Late End"))</f>
        <v>Late End</v>
      </c>
      <c r="BL30">
        <f ca="1">IF(IF(BC30&gt;TODAY(),-DATEDIF(TODAY(),BC30,"M"),(DATEDIF(BC30,TODAY(),"M")))&lt;0,0,IF(BC30&gt;TODAY(),-DATEDIF(TODAY(),BC30,"M"),(DATEDIF(BC30,TODAY(),"M"))))</f>
        <v>10</v>
      </c>
      <c r="BM30" s="183">
        <f ca="1">(IF(IF(BE30&gt;TODAY(),-DATEDIF(TODAY(),BE30,"M"),(DATEDIF(BE30,TODAY(),"M")))&lt;0,0,IF(BE30&gt;TODAY(),-DATEDIF(TODAY(),BE30,"M"),(DATEDIF(BE30,TODAY(),"M"))))/BB30)</f>
        <v>0.88888888888888884</v>
      </c>
      <c r="BN30" s="183">
        <f ca="1">(IF(IF(BC30&gt;TODAY(),-DATEDIF(TODAY(),BC30,"M"),(DATEDIF(BC30,TODAY(),"M")))&lt;0,0,IF(BC30&gt;TODAY(),-DATEDIF(TODAY(),BC30,"M"),(DATEDIF(BC30,TODAY(),"M"))))/BB30)</f>
        <v>1.1111111111111112</v>
      </c>
      <c r="BO30" s="187" t="s">
        <v>629</v>
      </c>
    </row>
    <row r="31" spans="1:67" x14ac:dyDescent="0.25">
      <c r="A31" s="21" t="s">
        <v>553</v>
      </c>
      <c r="B31" s="10" t="s">
        <v>29</v>
      </c>
      <c r="C31" s="224" t="s">
        <v>79</v>
      </c>
      <c r="D31" s="17" t="s">
        <v>407</v>
      </c>
      <c r="E31" s="294" t="s">
        <v>43</v>
      </c>
      <c r="F31" s="294" t="s">
        <v>600</v>
      </c>
      <c r="G31" s="352" t="s">
        <v>605</v>
      </c>
      <c r="H31" s="45"/>
      <c r="I31" s="33"/>
      <c r="J31" s="33"/>
      <c r="K31" s="33"/>
      <c r="L31" s="33"/>
      <c r="M31" s="33"/>
      <c r="N31" s="51"/>
      <c r="O31" s="340">
        <v>0</v>
      </c>
      <c r="P31" s="139">
        <v>0</v>
      </c>
      <c r="Q31" s="296">
        <v>1</v>
      </c>
      <c r="R31" s="295">
        <v>1</v>
      </c>
      <c r="S31" s="295">
        <v>1</v>
      </c>
      <c r="T31" s="295">
        <v>1</v>
      </c>
      <c r="U31" s="295">
        <v>1</v>
      </c>
      <c r="V31" s="295">
        <v>1</v>
      </c>
      <c r="W31" s="295">
        <v>1</v>
      </c>
      <c r="X31" s="295">
        <v>1</v>
      </c>
      <c r="Y31" s="295">
        <v>1</v>
      </c>
      <c r="Z31" s="297">
        <v>1</v>
      </c>
      <c r="AA31" s="305">
        <v>1</v>
      </c>
      <c r="AB31" s="305">
        <v>1</v>
      </c>
      <c r="AC31" s="305">
        <v>1</v>
      </c>
      <c r="AD31" s="33"/>
      <c r="AE31" s="33"/>
      <c r="AF31" s="33"/>
      <c r="AG31" s="33"/>
      <c r="AH31" s="33"/>
      <c r="AI31" s="33"/>
      <c r="AJ31" s="33"/>
      <c r="AK31" s="33"/>
      <c r="AL31" s="51"/>
      <c r="AM31" s="45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51"/>
      <c r="AY31" s="33"/>
      <c r="AZ31" t="s">
        <v>676</v>
      </c>
      <c r="BA31" s="113">
        <v>6</v>
      </c>
      <c r="BB31" s="144">
        <f>+SUM(H31:AX31)</f>
        <v>13</v>
      </c>
      <c r="BC31" s="120">
        <v>44197</v>
      </c>
      <c r="BD31" s="120">
        <v>44287</v>
      </c>
      <c r="BE31" s="120">
        <v>44256</v>
      </c>
      <c r="BF31" s="120">
        <v>44562</v>
      </c>
      <c r="BG31" s="120">
        <v>44256</v>
      </c>
      <c r="BH31" s="191">
        <v>44562</v>
      </c>
      <c r="BI31" s="120"/>
      <c r="BJ31" t="str">
        <f>IF(IF(BC31&gt;BE31,-DATEDIF(BE31,BC31,"M"),(DATEDIF(BC31,BE31,"M")))=0,"On Time",IF(IF(BC31&gt;BE31,-DATEDIF(BE31,BC31,"M"),(DATEDIF(BC31,BE31,"M")))&lt;0,"Early Start","Late Start"))</f>
        <v>Late Start</v>
      </c>
      <c r="BK31" t="str">
        <f>IF(IF(BD31&gt;BF31,-DATEDIF(BF31,BD31,"M"),(DATEDIF(BD31,BF31,"M")))=0,"On Time",IF(IF(BD31&gt;BF31,-DATEDIF(BF31,BD31,"M"),(DATEDIF(BD31,BF31,"M")))&lt;0,"Early End","Late End"))</f>
        <v>Late End</v>
      </c>
      <c r="BL31">
        <f ca="1">IF(IF(BC31&gt;TODAY(),-DATEDIF(TODAY(),BC31,"M"),(DATEDIF(BC31,TODAY(),"M")))&lt;0,0,IF(BC31&gt;TODAY(),-DATEDIF(TODAY(),BC31,"M"),(DATEDIF(BC31,TODAY(),"M"))))</f>
        <v>14</v>
      </c>
      <c r="BM31" s="183">
        <f ca="1">(IF(IF(BE31&gt;TODAY(),-DATEDIF(TODAY(),BE31,"M"),(DATEDIF(BE31,TODAY(),"M")))&lt;0,0,IF(BE31&gt;TODAY(),-DATEDIF(TODAY(),BE31,"M"),(DATEDIF(BE31,TODAY(),"M"))))/BB31)</f>
        <v>0.92307692307692313</v>
      </c>
      <c r="BN31" s="183">
        <f ca="1">(IF(IF(BC31&gt;TODAY(),-DATEDIF(TODAY(),BC31,"M"),(DATEDIF(BC31,TODAY(),"M")))&lt;0,0,IF(BC31&gt;TODAY(),-DATEDIF(TODAY(),BC31,"M"),(DATEDIF(BC31,TODAY(),"M"))))/BB31)</f>
        <v>1.0769230769230769</v>
      </c>
      <c r="BO31" s="187" t="s">
        <v>628</v>
      </c>
    </row>
    <row r="32" spans="1:67" s="182" customFormat="1" x14ac:dyDescent="0.25">
      <c r="A32" s="156"/>
      <c r="B32" s="149" t="s">
        <v>29</v>
      </c>
      <c r="C32" s="222" t="s">
        <v>69</v>
      </c>
      <c r="D32" s="17" t="s">
        <v>408</v>
      </c>
      <c r="E32" s="228"/>
      <c r="F32" s="228"/>
      <c r="G32" s="229"/>
      <c r="H32" s="357">
        <f t="shared" ref="H32:AX32" si="7">+SUBTOTAL(9,H27:H31)</f>
        <v>0</v>
      </c>
      <c r="I32" s="157">
        <f t="shared" si="7"/>
        <v>0</v>
      </c>
      <c r="J32" s="157">
        <f t="shared" si="7"/>
        <v>0</v>
      </c>
      <c r="K32" s="157">
        <f t="shared" si="7"/>
        <v>0</v>
      </c>
      <c r="L32" s="157">
        <f t="shared" si="7"/>
        <v>0</v>
      </c>
      <c r="M32" s="157">
        <f t="shared" si="7"/>
        <v>0</v>
      </c>
      <c r="N32" s="357">
        <f t="shared" si="7"/>
        <v>2</v>
      </c>
      <c r="O32" s="357">
        <f t="shared" si="7"/>
        <v>2</v>
      </c>
      <c r="P32" s="157">
        <f t="shared" si="7"/>
        <v>2</v>
      </c>
      <c r="Q32" s="157">
        <f t="shared" si="7"/>
        <v>3</v>
      </c>
      <c r="R32" s="157">
        <f t="shared" si="7"/>
        <v>3</v>
      </c>
      <c r="S32" s="157">
        <f t="shared" si="7"/>
        <v>3</v>
      </c>
      <c r="T32" s="157">
        <f t="shared" si="7"/>
        <v>3</v>
      </c>
      <c r="U32" s="157">
        <f t="shared" si="7"/>
        <v>4</v>
      </c>
      <c r="V32" s="157">
        <f t="shared" si="7"/>
        <v>4</v>
      </c>
      <c r="W32" s="157">
        <f t="shared" si="7"/>
        <v>4</v>
      </c>
      <c r="X32" s="157">
        <f t="shared" si="7"/>
        <v>4</v>
      </c>
      <c r="Y32" s="157">
        <f t="shared" si="7"/>
        <v>4</v>
      </c>
      <c r="Z32" s="357">
        <f t="shared" si="7"/>
        <v>4</v>
      </c>
      <c r="AA32" s="357">
        <f t="shared" si="7"/>
        <v>4</v>
      </c>
      <c r="AB32" s="157">
        <f t="shared" si="7"/>
        <v>4</v>
      </c>
      <c r="AC32" s="157">
        <f t="shared" si="7"/>
        <v>3</v>
      </c>
      <c r="AD32" s="157">
        <f t="shared" si="7"/>
        <v>0</v>
      </c>
      <c r="AE32" s="157">
        <f t="shared" si="7"/>
        <v>0</v>
      </c>
      <c r="AF32" s="157">
        <f t="shared" si="7"/>
        <v>0</v>
      </c>
      <c r="AG32" s="157">
        <f t="shared" si="7"/>
        <v>0</v>
      </c>
      <c r="AH32" s="157">
        <f t="shared" si="7"/>
        <v>0</v>
      </c>
      <c r="AI32" s="157">
        <f t="shared" si="7"/>
        <v>0</v>
      </c>
      <c r="AJ32" s="157">
        <f t="shared" si="7"/>
        <v>0</v>
      </c>
      <c r="AK32" s="157">
        <f t="shared" si="7"/>
        <v>0</v>
      </c>
      <c r="AL32" s="357">
        <f t="shared" si="7"/>
        <v>0</v>
      </c>
      <c r="AM32" s="357">
        <f t="shared" si="7"/>
        <v>0</v>
      </c>
      <c r="AN32" s="157">
        <f t="shared" si="7"/>
        <v>0</v>
      </c>
      <c r="AO32" s="157">
        <f t="shared" si="7"/>
        <v>0</v>
      </c>
      <c r="AP32" s="157">
        <f t="shared" si="7"/>
        <v>0</v>
      </c>
      <c r="AQ32" s="157">
        <f t="shared" si="7"/>
        <v>0</v>
      </c>
      <c r="AR32" s="157">
        <f t="shared" si="7"/>
        <v>0</v>
      </c>
      <c r="AS32" s="157">
        <f t="shared" si="7"/>
        <v>0</v>
      </c>
      <c r="AT32" s="157">
        <f t="shared" si="7"/>
        <v>0</v>
      </c>
      <c r="AU32" s="157">
        <f t="shared" si="7"/>
        <v>0</v>
      </c>
      <c r="AV32" s="157">
        <f t="shared" si="7"/>
        <v>0</v>
      </c>
      <c r="AW32" s="157">
        <f t="shared" si="7"/>
        <v>0</v>
      </c>
      <c r="AX32" s="357">
        <f t="shared" si="7"/>
        <v>0</v>
      </c>
      <c r="AY32" s="157"/>
      <c r="AZ32" s="182" t="s">
        <v>71</v>
      </c>
      <c r="BA32" s="157">
        <f>SUM(BA28:BA31)</f>
        <v>17</v>
      </c>
      <c r="BB32" s="157">
        <f>+SUBTOTAL(9,BB27:BB31)</f>
        <v>53</v>
      </c>
      <c r="BC32" s="157"/>
      <c r="BD32" s="157"/>
      <c r="BE32" s="157"/>
      <c r="BF32" s="157"/>
      <c r="BG32" s="157"/>
      <c r="BH32" s="157"/>
      <c r="BI32" s="157"/>
      <c r="BJ32" s="157"/>
      <c r="BK32" s="157"/>
      <c r="BL32" s="157"/>
      <c r="BM32" s="157"/>
      <c r="BN32" s="157"/>
      <c r="BO32" s="187"/>
    </row>
    <row r="33" spans="1:67" s="2" customFormat="1" x14ac:dyDescent="0.25">
      <c r="A33" s="21"/>
      <c r="B33" s="16" t="s">
        <v>29</v>
      </c>
      <c r="C33" s="180">
        <v>3</v>
      </c>
      <c r="D33" s="17" t="s">
        <v>409</v>
      </c>
      <c r="G33" s="124"/>
      <c r="H33" s="43"/>
      <c r="I33" s="32"/>
      <c r="J33" s="32"/>
      <c r="K33" s="32"/>
      <c r="L33" s="32"/>
      <c r="M33" s="32"/>
      <c r="N33" s="44"/>
      <c r="O33" s="43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44"/>
      <c r="AA33" s="43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44"/>
      <c r="AM33" s="43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44"/>
      <c r="AY33" s="32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87"/>
    </row>
    <row r="34" spans="1:67" x14ac:dyDescent="0.25">
      <c r="A34" s="21" t="s">
        <v>554</v>
      </c>
      <c r="B34" s="10" t="s">
        <v>29</v>
      </c>
      <c r="C34" s="179" t="s">
        <v>84</v>
      </c>
      <c r="D34" s="17" t="s">
        <v>410</v>
      </c>
      <c r="E34" s="294" t="s">
        <v>34</v>
      </c>
      <c r="F34" s="294" t="s">
        <v>600</v>
      </c>
      <c r="G34" s="294" t="s">
        <v>605</v>
      </c>
      <c r="H34" s="45"/>
      <c r="I34" s="33"/>
      <c r="J34" s="33"/>
      <c r="K34" s="33"/>
      <c r="L34" s="33"/>
      <c r="M34" s="33"/>
      <c r="N34" s="51"/>
      <c r="O34" s="33"/>
      <c r="P34" s="139">
        <v>0</v>
      </c>
      <c r="Q34" s="139">
        <v>0</v>
      </c>
      <c r="R34" s="296">
        <v>1</v>
      </c>
      <c r="S34" s="296">
        <v>1</v>
      </c>
      <c r="T34" s="296">
        <v>1</v>
      </c>
      <c r="U34" s="296">
        <v>1</v>
      </c>
      <c r="V34" s="296">
        <v>1</v>
      </c>
      <c r="W34" s="296">
        <v>1</v>
      </c>
      <c r="X34" s="296">
        <v>1</v>
      </c>
      <c r="Y34" s="295">
        <v>1</v>
      </c>
      <c r="Z34" s="297">
        <v>1</v>
      </c>
      <c r="AA34" s="45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51"/>
      <c r="AM34" s="45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51"/>
      <c r="AY34" s="33"/>
      <c r="AZ34" s="3" t="s">
        <v>310</v>
      </c>
      <c r="BA34" s="10">
        <v>6.75</v>
      </c>
      <c r="BB34" s="144">
        <f>+SUM(H34:AX34)</f>
        <v>9</v>
      </c>
      <c r="BC34" s="122">
        <v>44228</v>
      </c>
      <c r="BD34" s="122">
        <v>44501</v>
      </c>
      <c r="BE34" s="122">
        <v>44287</v>
      </c>
      <c r="BF34" s="120">
        <v>44562</v>
      </c>
      <c r="BG34" s="122">
        <v>44287</v>
      </c>
      <c r="BH34" s="191"/>
      <c r="BI34" s="120" t="s">
        <v>376</v>
      </c>
      <c r="BJ34" t="str">
        <f>IF(IF(BC34&gt;BE34,-DATEDIF(BE34,BC34,"M"),(DATEDIF(BC34,BE34,"M")))=0,"On Time",IF(IF(BC34&gt;BE34,-DATEDIF(BE34,BC34,"M"),(DATEDIF(BC34,BE34,"M")))&lt;0,"Early Start","Late Start"))</f>
        <v>Late Start</v>
      </c>
      <c r="BK34" t="str">
        <f>IF(IF(BD34&gt;BF34,-DATEDIF(BF34,BD34,"M"),(DATEDIF(BD34,BF34,"M")))=0,"On Time",IF(IF(BD34&gt;BF34,-DATEDIF(BF34,BD34,"M"),(DATEDIF(BD34,BF34,"M")))&lt;0,"Early End","Late End"))</f>
        <v>Late End</v>
      </c>
      <c r="BL34">
        <f ca="1">IF(IF(BC34&gt;TODAY(),-DATEDIF(TODAY(),BC34,"M"),(DATEDIF(BC34,TODAY(),"M")))&lt;0,0,IF(BC34&gt;TODAY(),-DATEDIF(TODAY(),BC34,"M"),(DATEDIF(BC34,TODAY(),"M"))))</f>
        <v>13</v>
      </c>
      <c r="BM34" s="183">
        <f ca="1">(IF(IF(BE34&gt;TODAY(),-DATEDIF(TODAY(),BE34,"M"),(DATEDIF(BE34,TODAY(),"M")))&lt;0,0,IF(BE34&gt;TODAY(),-DATEDIF(TODAY(),BE34,"M"),(DATEDIF(BE34,TODAY(),"M"))))/BB34)</f>
        <v>1.2222222222222223</v>
      </c>
      <c r="BN34" s="183">
        <f ca="1">(IF(IF(BC34&gt;TODAY(),-DATEDIF(TODAY(),BC34,"M"),(DATEDIF(BC34,TODAY(),"M")))&lt;0,0,IF(BC34&gt;TODAY(),-DATEDIF(TODAY(),BC34,"M"),(DATEDIF(BC34,TODAY(),"M"))))/BB34)</f>
        <v>1.4444444444444444</v>
      </c>
      <c r="BO34" s="187" t="s">
        <v>626</v>
      </c>
    </row>
    <row r="35" spans="1:67" x14ac:dyDescent="0.25">
      <c r="A35" s="21" t="s">
        <v>555</v>
      </c>
      <c r="B35" s="10" t="s">
        <v>29</v>
      </c>
      <c r="C35" s="179" t="s">
        <v>84</v>
      </c>
      <c r="D35" s="17" t="s">
        <v>411</v>
      </c>
      <c r="E35" s="294" t="s">
        <v>34</v>
      </c>
      <c r="F35" s="294" t="s">
        <v>600</v>
      </c>
      <c r="G35" s="294" t="s">
        <v>605</v>
      </c>
      <c r="H35" s="336"/>
      <c r="I35" s="33"/>
      <c r="J35" s="33"/>
      <c r="K35" s="33"/>
      <c r="L35" s="33"/>
      <c r="M35" s="33"/>
      <c r="N35" s="51"/>
      <c r="O35" s="33"/>
      <c r="P35" s="33"/>
      <c r="Q35" s="139">
        <v>0</v>
      </c>
      <c r="R35" s="139">
        <v>0</v>
      </c>
      <c r="S35" s="296">
        <v>1</v>
      </c>
      <c r="T35" s="295">
        <v>1</v>
      </c>
      <c r="U35" s="295">
        <v>1</v>
      </c>
      <c r="V35" s="295">
        <v>1</v>
      </c>
      <c r="W35" s="295">
        <v>1</v>
      </c>
      <c r="X35" s="295">
        <v>1</v>
      </c>
      <c r="Y35" s="295">
        <v>1</v>
      </c>
      <c r="Z35" s="51"/>
      <c r="AA35" s="336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51"/>
      <c r="AM35" s="336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51"/>
      <c r="AY35" s="33"/>
      <c r="AZ35" s="103" t="s">
        <v>606</v>
      </c>
      <c r="BA35" s="10">
        <v>0.75</v>
      </c>
      <c r="BB35" s="144">
        <f>+SUM(H35:AX35)</f>
        <v>7</v>
      </c>
      <c r="BC35" s="122">
        <v>44256</v>
      </c>
      <c r="BD35" s="122">
        <v>44348</v>
      </c>
      <c r="BE35" s="122">
        <v>44317</v>
      </c>
      <c r="BF35" s="120">
        <v>44531</v>
      </c>
      <c r="BG35" s="121">
        <v>44317</v>
      </c>
      <c r="BH35" s="191">
        <v>44531</v>
      </c>
      <c r="BI35" s="121" t="s">
        <v>306</v>
      </c>
      <c r="BJ35" t="str">
        <f>IF(IF(BC35&gt;BE35,-DATEDIF(BE35,BC35,"M"),(DATEDIF(BC35,BE35,"M")))=0,"On Time",IF(IF(BC35&gt;BE35,-DATEDIF(BE35,BC35,"M"),(DATEDIF(BC35,BE35,"M")))&lt;0,"Early Start","Late Start"))</f>
        <v>Late Start</v>
      </c>
      <c r="BK35" t="str">
        <f>IF(IF(BD35&gt;BF35,-DATEDIF(BF35,BD35,"M"),(DATEDIF(BD35,BF35,"M")))=0,"On Time",IF(IF(BD35&gt;BF35,-DATEDIF(BF35,BD35,"M"),(DATEDIF(BD35,BF35,"M")))&lt;0,"Early End","Late End"))</f>
        <v>Late End</v>
      </c>
      <c r="BL35">
        <f ca="1">IF(IF(BC35&gt;TODAY(),-DATEDIF(TODAY(),BC35,"M"),(DATEDIF(BC35,TODAY(),"M")))&lt;0,0,IF(BC35&gt;TODAY(),-DATEDIF(TODAY(),BC35,"M"),(DATEDIF(BC35,TODAY(),"M"))))</f>
        <v>12</v>
      </c>
      <c r="BM35" s="183">
        <f ca="1">(IF(IF(BE35&gt;TODAY(),-DATEDIF(TODAY(),BE35,"M"),(DATEDIF(BE35,TODAY(),"M")))&lt;0,0,IF(BE35&gt;TODAY(),-DATEDIF(TODAY(),BE35,"M"),(DATEDIF(BE35,TODAY(),"M"))))/BB35)</f>
        <v>1.4285714285714286</v>
      </c>
      <c r="BN35" s="183">
        <f ca="1">(IF(IF(BC35&gt;TODAY(),-DATEDIF(TODAY(),BC35,"M"),(DATEDIF(BC35,TODAY(),"M")))&lt;0,0,IF(BC35&gt;TODAY(),-DATEDIF(TODAY(),BC35,"M"),(DATEDIF(BC35,TODAY(),"M"))))/BB35)</f>
        <v>1.7142857142857142</v>
      </c>
      <c r="BO35" s="187" t="s">
        <v>625</v>
      </c>
    </row>
    <row r="36" spans="1:67" s="182" customFormat="1" x14ac:dyDescent="0.25">
      <c r="A36" s="156"/>
      <c r="B36" s="149" t="s">
        <v>29</v>
      </c>
      <c r="C36" s="222" t="s">
        <v>69</v>
      </c>
      <c r="D36" s="17" t="s">
        <v>412</v>
      </c>
      <c r="E36" s="228"/>
      <c r="F36" s="228"/>
      <c r="G36" s="229"/>
      <c r="H36" s="357">
        <f t="shared" ref="H36:AX36" si="8">+SUBTOTAL(9,H33:H35)</f>
        <v>0</v>
      </c>
      <c r="I36" s="157">
        <f t="shared" si="8"/>
        <v>0</v>
      </c>
      <c r="J36" s="157">
        <f t="shared" si="8"/>
        <v>0</v>
      </c>
      <c r="K36" s="157">
        <f t="shared" si="8"/>
        <v>0</v>
      </c>
      <c r="L36" s="157">
        <f t="shared" si="8"/>
        <v>0</v>
      </c>
      <c r="M36" s="157">
        <f t="shared" si="8"/>
        <v>0</v>
      </c>
      <c r="N36" s="357">
        <f t="shared" si="8"/>
        <v>0</v>
      </c>
      <c r="O36" s="357">
        <f t="shared" si="8"/>
        <v>0</v>
      </c>
      <c r="P36" s="157">
        <f t="shared" si="8"/>
        <v>0</v>
      </c>
      <c r="Q36" s="157">
        <f t="shared" si="8"/>
        <v>0</v>
      </c>
      <c r="R36" s="157">
        <f t="shared" si="8"/>
        <v>1</v>
      </c>
      <c r="S36" s="157">
        <f t="shared" si="8"/>
        <v>2</v>
      </c>
      <c r="T36" s="157">
        <f t="shared" si="8"/>
        <v>2</v>
      </c>
      <c r="U36" s="157">
        <f t="shared" si="8"/>
        <v>2</v>
      </c>
      <c r="V36" s="157">
        <f t="shared" si="8"/>
        <v>2</v>
      </c>
      <c r="W36" s="157">
        <f t="shared" si="8"/>
        <v>2</v>
      </c>
      <c r="X36" s="157">
        <f t="shared" si="8"/>
        <v>2</v>
      </c>
      <c r="Y36" s="157">
        <f t="shared" si="8"/>
        <v>2</v>
      </c>
      <c r="Z36" s="357">
        <f t="shared" si="8"/>
        <v>1</v>
      </c>
      <c r="AA36" s="357">
        <f t="shared" si="8"/>
        <v>0</v>
      </c>
      <c r="AB36" s="157">
        <f t="shared" si="8"/>
        <v>0</v>
      </c>
      <c r="AC36" s="157">
        <f t="shared" si="8"/>
        <v>0</v>
      </c>
      <c r="AD36" s="157">
        <f t="shared" si="8"/>
        <v>0</v>
      </c>
      <c r="AE36" s="157">
        <f t="shared" si="8"/>
        <v>0</v>
      </c>
      <c r="AF36" s="157">
        <f t="shared" si="8"/>
        <v>0</v>
      </c>
      <c r="AG36" s="157">
        <f t="shared" si="8"/>
        <v>0</v>
      </c>
      <c r="AH36" s="157">
        <f t="shared" si="8"/>
        <v>0</v>
      </c>
      <c r="AI36" s="157">
        <f t="shared" si="8"/>
        <v>0</v>
      </c>
      <c r="AJ36" s="157">
        <f t="shared" si="8"/>
        <v>0</v>
      </c>
      <c r="AK36" s="157">
        <f t="shared" si="8"/>
        <v>0</v>
      </c>
      <c r="AL36" s="357">
        <f t="shared" si="8"/>
        <v>0</v>
      </c>
      <c r="AM36" s="357">
        <f t="shared" si="8"/>
        <v>0</v>
      </c>
      <c r="AN36" s="157">
        <f t="shared" si="8"/>
        <v>0</v>
      </c>
      <c r="AO36" s="157">
        <f t="shared" si="8"/>
        <v>0</v>
      </c>
      <c r="AP36" s="157">
        <f t="shared" si="8"/>
        <v>0</v>
      </c>
      <c r="AQ36" s="157">
        <f t="shared" si="8"/>
        <v>0</v>
      </c>
      <c r="AR36" s="157">
        <f t="shared" si="8"/>
        <v>0</v>
      </c>
      <c r="AS36" s="157">
        <f t="shared" si="8"/>
        <v>0</v>
      </c>
      <c r="AT36" s="157">
        <f t="shared" si="8"/>
        <v>0</v>
      </c>
      <c r="AU36" s="157">
        <f t="shared" si="8"/>
        <v>0</v>
      </c>
      <c r="AV36" s="157">
        <f t="shared" si="8"/>
        <v>0</v>
      </c>
      <c r="AW36" s="157">
        <f t="shared" si="8"/>
        <v>0</v>
      </c>
      <c r="AX36" s="357">
        <f t="shared" si="8"/>
        <v>0</v>
      </c>
      <c r="AY36" s="157"/>
      <c r="AZ36" s="182" t="s">
        <v>71</v>
      </c>
      <c r="BA36" s="149">
        <f>SUM(BA34:BA35)</f>
        <v>7.5</v>
      </c>
      <c r="BB36" s="149">
        <f>SUM(BB34:BB35)</f>
        <v>16</v>
      </c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87"/>
    </row>
    <row r="37" spans="1:67" s="2" customFormat="1" x14ac:dyDescent="0.25">
      <c r="A37" s="21"/>
      <c r="B37" s="16" t="s">
        <v>29</v>
      </c>
      <c r="C37" s="180">
        <v>4</v>
      </c>
      <c r="D37" s="17" t="s">
        <v>413</v>
      </c>
      <c r="G37" s="124"/>
      <c r="H37" s="43"/>
      <c r="I37" s="32"/>
      <c r="J37" s="32"/>
      <c r="K37" s="32"/>
      <c r="L37" s="32"/>
      <c r="M37" s="32"/>
      <c r="N37" s="44"/>
      <c r="O37" s="43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44"/>
      <c r="AA37" s="43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44"/>
      <c r="AM37" s="43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44"/>
      <c r="AY37" s="32"/>
      <c r="BA37" s="113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87"/>
    </row>
    <row r="38" spans="1:67" x14ac:dyDescent="0.25">
      <c r="A38" s="21" t="s">
        <v>556</v>
      </c>
      <c r="B38" s="10" t="s">
        <v>29</v>
      </c>
      <c r="C38" s="179" t="s">
        <v>91</v>
      </c>
      <c r="D38" s="17" t="s">
        <v>414</v>
      </c>
      <c r="E38" s="280" t="s">
        <v>34</v>
      </c>
      <c r="F38" s="280" t="s">
        <v>600</v>
      </c>
      <c r="G38" s="279" t="s">
        <v>604</v>
      </c>
      <c r="H38" s="336"/>
      <c r="I38" s="33"/>
      <c r="J38" s="33"/>
      <c r="K38" s="33"/>
      <c r="L38" s="33"/>
      <c r="M38" s="33"/>
      <c r="N38" s="51"/>
      <c r="O38" s="45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51"/>
      <c r="AA38" s="288">
        <v>1</v>
      </c>
      <c r="AB38" s="281">
        <v>1</v>
      </c>
      <c r="AC38" s="281">
        <v>1</v>
      </c>
      <c r="AD38" s="281">
        <v>1</v>
      </c>
      <c r="AE38" s="281">
        <v>1</v>
      </c>
      <c r="AF38" s="281">
        <v>1</v>
      </c>
      <c r="AG38" s="281">
        <v>1</v>
      </c>
      <c r="AH38" s="281">
        <v>1</v>
      </c>
      <c r="AI38" s="281">
        <v>1</v>
      </c>
      <c r="AJ38" s="281">
        <v>1</v>
      </c>
      <c r="AK38" s="281">
        <v>1</v>
      </c>
      <c r="AL38" s="287">
        <v>1</v>
      </c>
      <c r="AM38" s="289">
        <v>1</v>
      </c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51"/>
      <c r="AY38" s="33"/>
      <c r="AZ38" t="s">
        <v>18</v>
      </c>
      <c r="BA38" s="113">
        <v>6</v>
      </c>
      <c r="BB38" s="144">
        <f t="shared" ref="BB38:BB47" si="9">+SUM(H38:AX38)</f>
        <v>13</v>
      </c>
      <c r="BC38" s="121">
        <v>44562</v>
      </c>
      <c r="BD38" s="121">
        <v>44927</v>
      </c>
      <c r="BE38" s="202">
        <v>44562</v>
      </c>
      <c r="BF38" s="202">
        <v>44958</v>
      </c>
      <c r="BG38" s="121"/>
      <c r="BH38" s="121"/>
      <c r="BI38" s="121"/>
      <c r="BJ38" t="str">
        <f t="shared" ref="BJ38:BJ47" si="10">IF(IF(BC38&gt;BE38,-DATEDIF(BE38,BC38,"M"),(DATEDIF(BC38,BE38,"M")))=0,"On Time",IF(IF(BC38&gt;BE38,-DATEDIF(BE38,BC38,"M"),(DATEDIF(BC38,BE38,"M")))&lt;0,"Early Start","Late Start"))</f>
        <v>On Time</v>
      </c>
      <c r="BK38" t="str">
        <f t="shared" ref="BK38:BK47" si="11">IF(IF(BD38&gt;BF38,-DATEDIF(BF38,BD38,"M"),(DATEDIF(BD38,BF38,"M")))=0,"On Time",IF(IF(BD38&gt;BF38,-DATEDIF(BF38,BD38,"M"),(DATEDIF(BD38,BF38,"M")))&lt;0,"Early End","Late End"))</f>
        <v>Late End</v>
      </c>
      <c r="BL38">
        <f t="shared" ref="BL38:BL47" ca="1" si="12">IF(IF(BC38&gt;TODAY(),-DATEDIF(TODAY(),BC38,"M"),(DATEDIF(BC38,TODAY(),"M")))&lt;0,0,IF(BC38&gt;TODAY(),-DATEDIF(TODAY(),BC38,"M"),(DATEDIF(BC38,TODAY(),"M"))))</f>
        <v>2</v>
      </c>
      <c r="BM38" s="183">
        <f t="shared" ref="BM38:BM47" ca="1" si="13">(IF(IF(BE38&gt;TODAY(),-DATEDIF(TODAY(),BE38,"M"),(DATEDIF(BE38,TODAY(),"M")))&lt;0,0,IF(BE38&gt;TODAY(),-DATEDIF(TODAY(),BE38,"M"),(DATEDIF(BE38,TODAY(),"M"))))/BB38)</f>
        <v>0.15384615384615385</v>
      </c>
      <c r="BN38" s="183">
        <f t="shared" ref="BN38:BN47" ca="1" si="14">(IF(IF(BC38&gt;TODAY(),-DATEDIF(TODAY(),BC38,"M"),(DATEDIF(BC38,TODAY(),"M")))&lt;0,0,IF(BC38&gt;TODAY(),-DATEDIF(TODAY(),BC38,"M"),(DATEDIF(BC38,TODAY(),"M"))))/BB38)</f>
        <v>0.15384615384615385</v>
      </c>
      <c r="BO38" s="187" t="s">
        <v>624</v>
      </c>
    </row>
    <row r="39" spans="1:67" x14ac:dyDescent="0.25">
      <c r="A39" s="21" t="s">
        <v>557</v>
      </c>
      <c r="B39" s="10" t="s">
        <v>29</v>
      </c>
      <c r="C39" s="179" t="s">
        <v>91</v>
      </c>
      <c r="D39" s="17" t="s">
        <v>415</v>
      </c>
      <c r="E39" s="270" t="s">
        <v>34</v>
      </c>
      <c r="F39" s="270" t="s">
        <v>601</v>
      </c>
      <c r="G39" s="270" t="s">
        <v>602</v>
      </c>
      <c r="H39" s="45"/>
      <c r="I39" s="33"/>
      <c r="J39" s="33"/>
      <c r="K39" s="33"/>
      <c r="L39" s="33"/>
      <c r="M39" s="33"/>
      <c r="N39" s="51"/>
      <c r="O39" s="45"/>
      <c r="P39" s="33"/>
      <c r="Q39" s="33"/>
      <c r="R39" s="33"/>
      <c r="S39" s="118">
        <v>0</v>
      </c>
      <c r="T39" s="118">
        <v>0</v>
      </c>
      <c r="U39" s="118">
        <v>0</v>
      </c>
      <c r="V39" s="273">
        <v>1</v>
      </c>
      <c r="W39" s="273">
        <v>1</v>
      </c>
      <c r="X39" s="273">
        <v>1</v>
      </c>
      <c r="Y39" s="272">
        <v>1</v>
      </c>
      <c r="Z39" s="330">
        <v>1</v>
      </c>
      <c r="AA39" s="377">
        <v>1</v>
      </c>
      <c r="AB39" s="272">
        <v>1</v>
      </c>
      <c r="AC39" s="33"/>
      <c r="AD39" s="33"/>
      <c r="AE39" s="33"/>
      <c r="AF39" s="33"/>
      <c r="AG39" s="33"/>
      <c r="AH39" s="33"/>
      <c r="AI39" s="33"/>
      <c r="AJ39" s="33"/>
      <c r="AK39" s="33"/>
      <c r="AL39" s="51"/>
      <c r="AM39" s="45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51"/>
      <c r="AY39" s="33"/>
      <c r="AZ39" t="s">
        <v>18</v>
      </c>
      <c r="BA39" s="99">
        <v>1.41</v>
      </c>
      <c r="BB39" s="144">
        <f t="shared" si="9"/>
        <v>7</v>
      </c>
      <c r="BC39" s="121">
        <v>44317</v>
      </c>
      <c r="BD39" s="121">
        <v>44501</v>
      </c>
      <c r="BE39" s="121">
        <v>44409</v>
      </c>
      <c r="BF39" s="121">
        <v>44621</v>
      </c>
      <c r="BG39" s="121"/>
      <c r="BH39" s="121"/>
      <c r="BI39" s="121"/>
      <c r="BJ39" t="str">
        <f t="shared" si="10"/>
        <v>Late Start</v>
      </c>
      <c r="BK39" t="str">
        <f t="shared" si="11"/>
        <v>Late End</v>
      </c>
      <c r="BL39">
        <f t="shared" ca="1" si="12"/>
        <v>10</v>
      </c>
      <c r="BM39" s="183">
        <f t="shared" ca="1" si="13"/>
        <v>1</v>
      </c>
      <c r="BN39" s="183">
        <f t="shared" ca="1" si="14"/>
        <v>1.4285714285714286</v>
      </c>
      <c r="BO39" s="187" t="s">
        <v>623</v>
      </c>
    </row>
    <row r="40" spans="1:67" x14ac:dyDescent="0.25">
      <c r="A40" s="21" t="s">
        <v>558</v>
      </c>
      <c r="B40" s="10" t="s">
        <v>29</v>
      </c>
      <c r="C40" s="179" t="s">
        <v>91</v>
      </c>
      <c r="D40" s="17" t="s">
        <v>416</v>
      </c>
      <c r="E40" s="294" t="s">
        <v>43</v>
      </c>
      <c r="F40" s="294" t="s">
        <v>600</v>
      </c>
      <c r="G40" s="294" t="s">
        <v>605</v>
      </c>
      <c r="H40" s="45"/>
      <c r="I40" s="33"/>
      <c r="J40" s="33"/>
      <c r="K40" s="33"/>
      <c r="L40" s="33"/>
      <c r="M40" s="33"/>
      <c r="N40" s="51"/>
      <c r="O40" s="336"/>
      <c r="P40" s="33"/>
      <c r="Q40" s="33"/>
      <c r="R40" s="33"/>
      <c r="S40" s="139">
        <v>0</v>
      </c>
      <c r="T40" s="139">
        <v>0</v>
      </c>
      <c r="U40" s="296">
        <v>1</v>
      </c>
      <c r="V40" s="296">
        <v>1</v>
      </c>
      <c r="W40" s="296">
        <v>1</v>
      </c>
      <c r="X40" s="296">
        <v>1</v>
      </c>
      <c r="Y40" s="295">
        <v>1</v>
      </c>
      <c r="Z40" s="297">
        <v>1</v>
      </c>
      <c r="AA40" s="344">
        <v>1</v>
      </c>
      <c r="AB40" s="295">
        <v>1</v>
      </c>
      <c r="AC40" s="295">
        <v>1</v>
      </c>
      <c r="AD40" s="295">
        <v>1</v>
      </c>
      <c r="AE40" s="295">
        <v>1</v>
      </c>
      <c r="AF40" s="295">
        <v>1</v>
      </c>
      <c r="AG40" s="33"/>
      <c r="AH40" s="33"/>
      <c r="AI40" s="33"/>
      <c r="AJ40" s="33"/>
      <c r="AK40" s="33"/>
      <c r="AL40" s="51"/>
      <c r="AM40" s="45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51"/>
      <c r="AY40" s="33"/>
      <c r="AZ40" t="s">
        <v>18</v>
      </c>
      <c r="BA40" s="99">
        <v>1.91</v>
      </c>
      <c r="BB40" s="144">
        <f t="shared" si="9"/>
        <v>12</v>
      </c>
      <c r="BC40" s="121">
        <v>44317</v>
      </c>
      <c r="BD40" s="121">
        <v>44501</v>
      </c>
      <c r="BE40" s="121">
        <v>44378</v>
      </c>
      <c r="BF40" s="121">
        <v>44743</v>
      </c>
      <c r="BG40" s="121">
        <v>44378</v>
      </c>
      <c r="BH40" s="166"/>
      <c r="BI40" s="121"/>
      <c r="BJ40" t="str">
        <f t="shared" si="10"/>
        <v>Late Start</v>
      </c>
      <c r="BK40" t="str">
        <f t="shared" si="11"/>
        <v>Late End</v>
      </c>
      <c r="BL40">
        <f t="shared" ca="1" si="12"/>
        <v>10</v>
      </c>
      <c r="BM40" s="183">
        <f t="shared" ca="1" si="13"/>
        <v>0.66666666666666663</v>
      </c>
      <c r="BN40" s="183">
        <f t="shared" ca="1" si="14"/>
        <v>0.83333333333333337</v>
      </c>
      <c r="BO40" s="187" t="s">
        <v>622</v>
      </c>
    </row>
    <row r="41" spans="1:67" x14ac:dyDescent="0.25">
      <c r="A41" s="21" t="s">
        <v>559</v>
      </c>
      <c r="B41" s="10" t="s">
        <v>29</v>
      </c>
      <c r="C41" s="179" t="s">
        <v>91</v>
      </c>
      <c r="D41" s="17" t="s">
        <v>417</v>
      </c>
      <c r="E41" s="294" t="s">
        <v>43</v>
      </c>
      <c r="F41" s="294" t="s">
        <v>600</v>
      </c>
      <c r="G41" s="294" t="s">
        <v>605</v>
      </c>
      <c r="H41" s="45"/>
      <c r="I41" s="33"/>
      <c r="J41" s="33"/>
      <c r="K41" s="33"/>
      <c r="L41" s="33"/>
      <c r="M41" s="33"/>
      <c r="N41" s="51"/>
      <c r="O41" s="336"/>
      <c r="P41" s="33"/>
      <c r="Q41" s="33"/>
      <c r="R41" s="33"/>
      <c r="S41" s="139">
        <v>0</v>
      </c>
      <c r="T41" s="139">
        <v>0</v>
      </c>
      <c r="U41" s="296">
        <v>1</v>
      </c>
      <c r="V41" s="296">
        <v>1</v>
      </c>
      <c r="W41" s="296">
        <v>1</v>
      </c>
      <c r="X41" s="296">
        <v>1</v>
      </c>
      <c r="Y41" s="295">
        <v>1</v>
      </c>
      <c r="Z41" s="297">
        <v>1</v>
      </c>
      <c r="AA41" s="344">
        <v>1</v>
      </c>
      <c r="AB41" s="295">
        <v>1</v>
      </c>
      <c r="AC41" s="295">
        <v>1</v>
      </c>
      <c r="AD41" s="295">
        <v>1</v>
      </c>
      <c r="AE41" s="295">
        <v>1</v>
      </c>
      <c r="AF41" s="295">
        <v>1</v>
      </c>
      <c r="AG41" s="33"/>
      <c r="AH41" s="33"/>
      <c r="AI41" s="33"/>
      <c r="AJ41" s="33"/>
      <c r="AK41" s="33"/>
      <c r="AL41" s="51"/>
      <c r="AM41" s="45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51"/>
      <c r="AY41" s="33"/>
      <c r="AZ41" t="s">
        <v>18</v>
      </c>
      <c r="BA41" s="99">
        <v>2.65</v>
      </c>
      <c r="BB41" s="144">
        <f t="shared" si="9"/>
        <v>12</v>
      </c>
      <c r="BC41" s="121">
        <v>44317</v>
      </c>
      <c r="BD41" s="121">
        <v>44501</v>
      </c>
      <c r="BE41" s="121">
        <v>44378</v>
      </c>
      <c r="BF41" s="121">
        <v>44743</v>
      </c>
      <c r="BG41" s="121">
        <v>44378</v>
      </c>
      <c r="BH41" s="166"/>
      <c r="BI41" s="121"/>
      <c r="BJ41" t="str">
        <f t="shared" si="10"/>
        <v>Late Start</v>
      </c>
      <c r="BK41" t="str">
        <f t="shared" si="11"/>
        <v>Late End</v>
      </c>
      <c r="BL41">
        <f t="shared" ca="1" si="12"/>
        <v>10</v>
      </c>
      <c r="BM41" s="183">
        <f t="shared" ca="1" si="13"/>
        <v>0.66666666666666663</v>
      </c>
      <c r="BN41" s="183">
        <f t="shared" ca="1" si="14"/>
        <v>0.83333333333333337</v>
      </c>
      <c r="BO41" s="187" t="s">
        <v>621</v>
      </c>
    </row>
    <row r="42" spans="1:67" x14ac:dyDescent="0.25">
      <c r="A42" s="21" t="s">
        <v>560</v>
      </c>
      <c r="B42" s="10" t="s">
        <v>29</v>
      </c>
      <c r="C42" s="179" t="s">
        <v>91</v>
      </c>
      <c r="D42" s="17" t="s">
        <v>418</v>
      </c>
      <c r="E42" s="314" t="s">
        <v>40</v>
      </c>
      <c r="F42" s="314" t="s">
        <v>50</v>
      </c>
      <c r="G42" s="351" t="s">
        <v>307</v>
      </c>
      <c r="H42" s="45"/>
      <c r="I42" s="33"/>
      <c r="J42" s="33"/>
      <c r="K42" s="33"/>
      <c r="L42" s="33"/>
      <c r="M42" s="33"/>
      <c r="N42" s="51"/>
      <c r="O42" s="45"/>
      <c r="P42" s="33"/>
      <c r="Q42" s="33"/>
      <c r="R42" s="33"/>
      <c r="S42" s="319">
        <v>0</v>
      </c>
      <c r="T42" s="319">
        <v>0</v>
      </c>
      <c r="U42" s="306">
        <v>1</v>
      </c>
      <c r="V42" s="306">
        <v>1</v>
      </c>
      <c r="W42" s="306">
        <v>1</v>
      </c>
      <c r="X42" s="306">
        <v>1</v>
      </c>
      <c r="Y42" s="305">
        <v>1</v>
      </c>
      <c r="Z42" s="346">
        <v>1</v>
      </c>
      <c r="AA42" s="329">
        <v>1</v>
      </c>
      <c r="AB42" s="305">
        <v>1</v>
      </c>
      <c r="AC42" s="305">
        <v>1</v>
      </c>
      <c r="AD42" s="33"/>
      <c r="AE42" s="33"/>
      <c r="AF42" s="33"/>
      <c r="AG42" s="33"/>
      <c r="AH42" s="33"/>
      <c r="AI42" s="33"/>
      <c r="AJ42" s="33"/>
      <c r="AK42" s="33"/>
      <c r="AL42" s="51"/>
      <c r="AM42" s="45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51"/>
      <c r="AY42" s="33"/>
      <c r="AZ42" t="s">
        <v>676</v>
      </c>
      <c r="BA42" s="10">
        <v>3</v>
      </c>
      <c r="BB42" s="144">
        <f t="shared" si="9"/>
        <v>9</v>
      </c>
      <c r="BC42" s="121">
        <v>44317</v>
      </c>
      <c r="BD42" s="122">
        <v>44501</v>
      </c>
      <c r="BE42" s="121">
        <v>44378</v>
      </c>
      <c r="BF42" s="122">
        <v>44652</v>
      </c>
      <c r="BG42" s="121">
        <v>44378</v>
      </c>
      <c r="BH42" s="122"/>
      <c r="BI42" s="122"/>
      <c r="BJ42" t="str">
        <f t="shared" si="10"/>
        <v>Late Start</v>
      </c>
      <c r="BK42" t="str">
        <f t="shared" si="11"/>
        <v>Late End</v>
      </c>
      <c r="BL42">
        <f t="shared" ca="1" si="12"/>
        <v>10</v>
      </c>
      <c r="BM42" s="183">
        <f t="shared" ca="1" si="13"/>
        <v>0.88888888888888884</v>
      </c>
      <c r="BN42" s="183">
        <f t="shared" ca="1" si="14"/>
        <v>1.1111111111111112</v>
      </c>
      <c r="BO42" s="187" t="s">
        <v>620</v>
      </c>
    </row>
    <row r="43" spans="1:67" x14ac:dyDescent="0.25">
      <c r="A43" s="21" t="s">
        <v>561</v>
      </c>
      <c r="B43" s="10" t="s">
        <v>29</v>
      </c>
      <c r="C43" s="179" t="s">
        <v>100</v>
      </c>
      <c r="D43" s="17" t="s">
        <v>419</v>
      </c>
      <c r="E43" s="280" t="s">
        <v>34</v>
      </c>
      <c r="F43" s="280" t="s">
        <v>600</v>
      </c>
      <c r="G43" s="279" t="s">
        <v>604</v>
      </c>
      <c r="H43" s="336"/>
      <c r="I43" s="33"/>
      <c r="J43" s="139">
        <v>0</v>
      </c>
      <c r="K43" s="139">
        <v>0</v>
      </c>
      <c r="L43" s="139">
        <v>0</v>
      </c>
      <c r="M43" s="139">
        <v>0</v>
      </c>
      <c r="N43" s="287">
        <v>1</v>
      </c>
      <c r="O43" s="288">
        <v>1</v>
      </c>
      <c r="P43" s="281">
        <v>1</v>
      </c>
      <c r="Q43" s="281">
        <v>1</v>
      </c>
      <c r="R43" s="281">
        <v>1</v>
      </c>
      <c r="S43" s="281">
        <v>1</v>
      </c>
      <c r="T43" s="281">
        <v>1</v>
      </c>
      <c r="U43" s="282">
        <v>1</v>
      </c>
      <c r="V43" s="282">
        <v>1</v>
      </c>
      <c r="W43" s="282">
        <v>1</v>
      </c>
      <c r="X43" s="282">
        <v>1</v>
      </c>
      <c r="Y43" s="282">
        <v>1</v>
      </c>
      <c r="Z43" s="343">
        <v>1</v>
      </c>
      <c r="AA43" s="346">
        <v>1</v>
      </c>
      <c r="AB43" s="305">
        <v>1</v>
      </c>
      <c r="AC43" s="305">
        <v>1</v>
      </c>
      <c r="AD43" s="33"/>
      <c r="AE43" s="33"/>
      <c r="AF43" s="33"/>
      <c r="AG43" s="33"/>
      <c r="AH43" s="33"/>
      <c r="AI43" s="33"/>
      <c r="AJ43" s="33"/>
      <c r="AK43" s="33"/>
      <c r="AL43" s="51"/>
      <c r="AM43" s="45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51"/>
      <c r="AY43" s="33"/>
      <c r="AZ43" s="3" t="s">
        <v>310</v>
      </c>
      <c r="BA43" s="113">
        <v>11</v>
      </c>
      <c r="BB43" s="144">
        <f t="shared" si="9"/>
        <v>16</v>
      </c>
      <c r="BC43" s="121">
        <v>44044</v>
      </c>
      <c r="BD43" s="121">
        <v>44378</v>
      </c>
      <c r="BE43" s="202">
        <v>44166</v>
      </c>
      <c r="BF43" s="202">
        <v>44562</v>
      </c>
      <c r="BG43" s="121">
        <v>44166</v>
      </c>
      <c r="BH43" s="121">
        <v>44517</v>
      </c>
      <c r="BI43" s="121" t="s">
        <v>306</v>
      </c>
      <c r="BJ43" t="str">
        <f t="shared" si="10"/>
        <v>Late Start</v>
      </c>
      <c r="BK43" t="str">
        <f t="shared" si="11"/>
        <v>Late End</v>
      </c>
      <c r="BL43">
        <f t="shared" ca="1" si="12"/>
        <v>19</v>
      </c>
      <c r="BM43" s="183">
        <f t="shared" ca="1" si="13"/>
        <v>0.9375</v>
      </c>
      <c r="BN43" s="183">
        <f t="shared" ca="1" si="14"/>
        <v>1.1875</v>
      </c>
      <c r="BO43" s="187" t="s">
        <v>619</v>
      </c>
    </row>
    <row r="44" spans="1:67" x14ac:dyDescent="0.25">
      <c r="A44" s="21" t="s">
        <v>562</v>
      </c>
      <c r="B44" s="10" t="s">
        <v>29</v>
      </c>
      <c r="C44" s="179" t="s">
        <v>100</v>
      </c>
      <c r="D44" s="17" t="s">
        <v>420</v>
      </c>
      <c r="E44" s="270" t="s">
        <v>34</v>
      </c>
      <c r="F44" s="270" t="s">
        <v>601</v>
      </c>
      <c r="G44" s="270" t="s">
        <v>602</v>
      </c>
      <c r="H44" s="45"/>
      <c r="I44" s="33"/>
      <c r="J44" s="33"/>
      <c r="K44" s="33"/>
      <c r="L44" s="33"/>
      <c r="M44" s="118">
        <v>0</v>
      </c>
      <c r="N44" s="119">
        <v>0</v>
      </c>
      <c r="O44" s="118">
        <v>0</v>
      </c>
      <c r="P44" s="118">
        <v>0</v>
      </c>
      <c r="Q44" s="118">
        <v>0</v>
      </c>
      <c r="R44" s="118">
        <v>0</v>
      </c>
      <c r="S44" s="118">
        <v>0</v>
      </c>
      <c r="T44" s="118">
        <v>0</v>
      </c>
      <c r="U44" s="118">
        <v>0</v>
      </c>
      <c r="V44" s="118">
        <v>0</v>
      </c>
      <c r="W44" s="118">
        <v>0</v>
      </c>
      <c r="X44" s="118">
        <v>0</v>
      </c>
      <c r="Y44" s="33"/>
      <c r="Z44" s="51"/>
      <c r="AA44" s="377">
        <v>1</v>
      </c>
      <c r="AB44" s="272">
        <v>1</v>
      </c>
      <c r="AC44" s="272">
        <v>1</v>
      </c>
      <c r="AD44" s="272">
        <v>1</v>
      </c>
      <c r="AE44" s="33"/>
      <c r="AF44" s="33"/>
      <c r="AG44" s="33"/>
      <c r="AH44" s="33"/>
      <c r="AI44" s="33"/>
      <c r="AJ44" s="33"/>
      <c r="AK44" s="33"/>
      <c r="AL44" s="51"/>
      <c r="AM44" s="45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51"/>
      <c r="AY44" s="33"/>
      <c r="AZ44" s="129" t="s">
        <v>677</v>
      </c>
      <c r="BA44" s="113">
        <v>3</v>
      </c>
      <c r="BB44" s="144">
        <f t="shared" si="9"/>
        <v>4</v>
      </c>
      <c r="BC44" s="121">
        <v>44136</v>
      </c>
      <c r="BD44" s="121">
        <v>44256</v>
      </c>
      <c r="BE44" s="121">
        <v>44562</v>
      </c>
      <c r="BF44" s="121">
        <v>44682</v>
      </c>
      <c r="BG44" s="121"/>
      <c r="BH44" s="121"/>
      <c r="BI44" s="121"/>
      <c r="BJ44" t="str">
        <f t="shared" si="10"/>
        <v>Late Start</v>
      </c>
      <c r="BK44" t="str">
        <f t="shared" si="11"/>
        <v>Late End</v>
      </c>
      <c r="BL44">
        <f t="shared" ca="1" si="12"/>
        <v>16</v>
      </c>
      <c r="BM44" s="183">
        <f t="shared" ca="1" si="13"/>
        <v>0.5</v>
      </c>
      <c r="BN44" s="183">
        <f t="shared" ca="1" si="14"/>
        <v>4</v>
      </c>
      <c r="BO44" s="187" t="s">
        <v>618</v>
      </c>
    </row>
    <row r="45" spans="1:67" x14ac:dyDescent="0.25">
      <c r="A45" s="21" t="s">
        <v>563</v>
      </c>
      <c r="B45" s="10" t="s">
        <v>29</v>
      </c>
      <c r="C45" s="179" t="s">
        <v>100</v>
      </c>
      <c r="D45" s="17" t="s">
        <v>421</v>
      </c>
      <c r="E45" s="270" t="s">
        <v>34</v>
      </c>
      <c r="F45" s="270" t="s">
        <v>601</v>
      </c>
      <c r="G45" s="354" t="s">
        <v>602</v>
      </c>
      <c r="H45" s="45"/>
      <c r="I45" s="33"/>
      <c r="J45" s="33"/>
      <c r="K45" s="33"/>
      <c r="L45" s="33"/>
      <c r="M45" s="65"/>
      <c r="N45" s="66"/>
      <c r="O45" s="356">
        <v>0</v>
      </c>
      <c r="P45" s="118">
        <v>0</v>
      </c>
      <c r="Q45" s="118">
        <v>0</v>
      </c>
      <c r="R45" s="118">
        <v>0</v>
      </c>
      <c r="S45" s="273">
        <v>1</v>
      </c>
      <c r="T45" s="273">
        <v>1</v>
      </c>
      <c r="U45" s="273">
        <v>1</v>
      </c>
      <c r="V45" s="273">
        <v>1</v>
      </c>
      <c r="W45" s="273">
        <v>1</v>
      </c>
      <c r="X45" s="273">
        <v>1</v>
      </c>
      <c r="Y45" s="273">
        <v>1</v>
      </c>
      <c r="Z45" s="274">
        <v>1</v>
      </c>
      <c r="AA45" s="272">
        <v>1</v>
      </c>
      <c r="AB45" s="272">
        <v>1</v>
      </c>
      <c r="AC45" s="272">
        <v>1</v>
      </c>
      <c r="AD45" s="272">
        <v>1</v>
      </c>
      <c r="AE45" s="33"/>
      <c r="AF45" s="33"/>
      <c r="AG45" s="33"/>
      <c r="AH45" s="33"/>
      <c r="AI45" s="33"/>
      <c r="AJ45" s="33"/>
      <c r="AK45" s="33"/>
      <c r="AL45" s="51"/>
      <c r="AM45" s="45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51"/>
      <c r="AY45" s="33"/>
      <c r="AZ45" t="s">
        <v>608</v>
      </c>
      <c r="BA45" s="113">
        <v>6</v>
      </c>
      <c r="BB45" s="144">
        <f t="shared" si="9"/>
        <v>12</v>
      </c>
      <c r="BC45" s="121">
        <v>44197</v>
      </c>
      <c r="BD45" s="121">
        <v>44562</v>
      </c>
      <c r="BE45" s="121">
        <v>44317</v>
      </c>
      <c r="BF45" s="121">
        <v>44682</v>
      </c>
      <c r="BG45" s="121">
        <v>44317</v>
      </c>
      <c r="BH45" s="121"/>
      <c r="BI45" s="121"/>
      <c r="BJ45" t="str">
        <f t="shared" si="10"/>
        <v>Late Start</v>
      </c>
      <c r="BK45" t="str">
        <f t="shared" si="11"/>
        <v>Late End</v>
      </c>
      <c r="BL45">
        <f t="shared" ca="1" si="12"/>
        <v>14</v>
      </c>
      <c r="BM45" s="183">
        <f t="shared" ca="1" si="13"/>
        <v>0.83333333333333337</v>
      </c>
      <c r="BN45" s="183">
        <f t="shared" ca="1" si="14"/>
        <v>1.1666666666666667</v>
      </c>
      <c r="BO45" s="187" t="s">
        <v>617</v>
      </c>
    </row>
    <row r="46" spans="1:67" x14ac:dyDescent="0.25">
      <c r="A46" s="21" t="s">
        <v>564</v>
      </c>
      <c r="B46" s="10" t="s">
        <v>29</v>
      </c>
      <c r="C46" s="179" t="s">
        <v>100</v>
      </c>
      <c r="D46" s="17" t="s">
        <v>422</v>
      </c>
      <c r="E46" s="294" t="s">
        <v>43</v>
      </c>
      <c r="F46" s="294" t="s">
        <v>600</v>
      </c>
      <c r="G46" s="294" t="s">
        <v>605</v>
      </c>
      <c r="H46" s="45"/>
      <c r="I46" s="33"/>
      <c r="J46" s="33"/>
      <c r="K46" s="33"/>
      <c r="L46" s="33"/>
      <c r="M46" s="65"/>
      <c r="N46" s="66"/>
      <c r="O46" s="342">
        <v>0</v>
      </c>
      <c r="P46" s="137">
        <v>0</v>
      </c>
      <c r="Q46" s="137">
        <v>0</v>
      </c>
      <c r="R46" s="296">
        <v>1</v>
      </c>
      <c r="S46" s="296">
        <v>1</v>
      </c>
      <c r="T46" s="296">
        <v>1</v>
      </c>
      <c r="U46" s="296">
        <v>1</v>
      </c>
      <c r="V46" s="296">
        <v>1</v>
      </c>
      <c r="W46" s="296">
        <v>1</v>
      </c>
      <c r="X46" s="296">
        <v>1</v>
      </c>
      <c r="Y46" s="296">
        <v>1</v>
      </c>
      <c r="Z46" s="298">
        <v>1</v>
      </c>
      <c r="AA46" s="344">
        <v>1</v>
      </c>
      <c r="AB46" s="295">
        <v>1</v>
      </c>
      <c r="AC46" s="295">
        <v>1</v>
      </c>
      <c r="AD46" s="33"/>
      <c r="AE46" s="33"/>
      <c r="AF46" s="33"/>
      <c r="AG46" s="33"/>
      <c r="AH46" s="33"/>
      <c r="AI46" s="33"/>
      <c r="AJ46" s="33"/>
      <c r="AK46" s="33"/>
      <c r="AL46" s="51"/>
      <c r="AM46" s="45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51"/>
      <c r="AY46" s="33"/>
      <c r="AZ46" t="s">
        <v>608</v>
      </c>
      <c r="BA46" s="113">
        <v>1</v>
      </c>
      <c r="BB46" s="144">
        <f t="shared" si="9"/>
        <v>12</v>
      </c>
      <c r="BC46" s="121">
        <v>44197</v>
      </c>
      <c r="BD46" s="121">
        <v>44562</v>
      </c>
      <c r="BE46" s="121">
        <v>44287</v>
      </c>
      <c r="BF46" s="121">
        <v>44652</v>
      </c>
      <c r="BG46" s="121">
        <v>44287</v>
      </c>
      <c r="BH46" s="166"/>
      <c r="BI46" s="121"/>
      <c r="BJ46" t="str">
        <f t="shared" si="10"/>
        <v>Late Start</v>
      </c>
      <c r="BK46" t="str">
        <f t="shared" si="11"/>
        <v>Late End</v>
      </c>
      <c r="BL46">
        <f t="shared" ca="1" si="12"/>
        <v>14</v>
      </c>
      <c r="BM46" s="183">
        <f t="shared" ca="1" si="13"/>
        <v>0.91666666666666663</v>
      </c>
      <c r="BN46" s="183">
        <f t="shared" ca="1" si="14"/>
        <v>1.1666666666666667</v>
      </c>
      <c r="BO46" s="187" t="s">
        <v>616</v>
      </c>
    </row>
    <row r="47" spans="1:67" x14ac:dyDescent="0.25">
      <c r="A47" s="21" t="s">
        <v>565</v>
      </c>
      <c r="B47" s="10" t="s">
        <v>29</v>
      </c>
      <c r="C47" s="179" t="s">
        <v>100</v>
      </c>
      <c r="D47" s="17" t="s">
        <v>423</v>
      </c>
      <c r="E47" s="314" t="s">
        <v>40</v>
      </c>
      <c r="F47" s="314" t="s">
        <v>50</v>
      </c>
      <c r="G47" s="351" t="s">
        <v>307</v>
      </c>
      <c r="H47" s="45"/>
      <c r="I47" s="33"/>
      <c r="J47" s="33"/>
      <c r="K47" s="33"/>
      <c r="L47" s="33"/>
      <c r="M47" s="65"/>
      <c r="N47" s="66"/>
      <c r="O47" s="145"/>
      <c r="P47" s="65"/>
      <c r="Q47" s="33"/>
      <c r="R47" s="33"/>
      <c r="S47" s="319">
        <v>0</v>
      </c>
      <c r="T47" s="306">
        <v>1</v>
      </c>
      <c r="U47" s="306">
        <v>1</v>
      </c>
      <c r="V47" s="306">
        <v>1</v>
      </c>
      <c r="W47" s="306">
        <v>1</v>
      </c>
      <c r="X47" s="306">
        <v>1</v>
      </c>
      <c r="Y47" s="306">
        <v>1</v>
      </c>
      <c r="Z47" s="308">
        <v>1</v>
      </c>
      <c r="AA47" s="309">
        <v>1</v>
      </c>
      <c r="AB47" s="305">
        <v>1</v>
      </c>
      <c r="AC47" s="305">
        <v>1</v>
      </c>
      <c r="AD47" s="33"/>
      <c r="AE47" s="33"/>
      <c r="AF47" s="33"/>
      <c r="AG47" s="33"/>
      <c r="AH47" s="33"/>
      <c r="AI47" s="33"/>
      <c r="AJ47" s="33"/>
      <c r="AK47" s="33"/>
      <c r="AL47" s="51"/>
      <c r="AM47" s="45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51"/>
      <c r="AY47" s="33"/>
      <c r="AZ47" s="3" t="s">
        <v>310</v>
      </c>
      <c r="BA47" s="10">
        <v>3.6</v>
      </c>
      <c r="BB47" s="144">
        <f t="shared" si="9"/>
        <v>10</v>
      </c>
      <c r="BC47" s="121">
        <v>44317</v>
      </c>
      <c r="BD47" s="122">
        <v>44593</v>
      </c>
      <c r="BE47" s="121">
        <v>44378</v>
      </c>
      <c r="BF47" s="122">
        <v>44652</v>
      </c>
      <c r="BG47" s="121">
        <v>44348</v>
      </c>
      <c r="BH47" s="122"/>
      <c r="BI47" s="122"/>
      <c r="BJ47" t="str">
        <f t="shared" si="10"/>
        <v>Late Start</v>
      </c>
      <c r="BK47" t="str">
        <f t="shared" si="11"/>
        <v>Late End</v>
      </c>
      <c r="BL47">
        <f t="shared" ca="1" si="12"/>
        <v>10</v>
      </c>
      <c r="BM47" s="183">
        <f t="shared" ca="1" si="13"/>
        <v>0.8</v>
      </c>
      <c r="BN47" s="183">
        <f t="shared" ca="1" si="14"/>
        <v>1</v>
      </c>
      <c r="BO47" s="187" t="s">
        <v>615</v>
      </c>
    </row>
    <row r="48" spans="1:67" x14ac:dyDescent="0.25">
      <c r="A48" s="21"/>
      <c r="B48" s="10" t="s">
        <v>29</v>
      </c>
      <c r="C48" s="179" t="s">
        <v>106</v>
      </c>
      <c r="D48" s="17" t="s">
        <v>424</v>
      </c>
      <c r="E48" s="3"/>
      <c r="F48" s="3"/>
      <c r="G48" s="129"/>
      <c r="H48" s="45"/>
      <c r="I48" s="33"/>
      <c r="J48" s="33"/>
      <c r="K48" s="33"/>
      <c r="L48" s="33"/>
      <c r="M48" s="33"/>
      <c r="N48" s="51"/>
      <c r="O48" s="45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51"/>
      <c r="AA48" s="45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51"/>
      <c r="AM48" s="45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51"/>
      <c r="AY48" s="33"/>
      <c r="BA48" s="113"/>
      <c r="BB48" s="10"/>
      <c r="BC48" s="120"/>
      <c r="BD48" s="120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87"/>
    </row>
    <row r="49" spans="1:67 16342:16342" x14ac:dyDescent="0.25">
      <c r="A49" s="21" t="s">
        <v>566</v>
      </c>
      <c r="B49" s="10" t="s">
        <v>29</v>
      </c>
      <c r="C49" s="179" t="s">
        <v>109</v>
      </c>
      <c r="D49" s="17" t="s">
        <v>425</v>
      </c>
      <c r="E49" s="294" t="s">
        <v>43</v>
      </c>
      <c r="F49" s="294" t="s">
        <v>600</v>
      </c>
      <c r="G49" s="294" t="s">
        <v>605</v>
      </c>
      <c r="H49" s="45"/>
      <c r="I49" s="33"/>
      <c r="J49" s="33"/>
      <c r="K49" s="33"/>
      <c r="L49" s="33"/>
      <c r="M49" s="33"/>
      <c r="N49" s="51"/>
      <c r="O49" s="139">
        <v>0</v>
      </c>
      <c r="P49" s="139">
        <v>0</v>
      </c>
      <c r="Q49" s="139">
        <v>0</v>
      </c>
      <c r="R49" s="139">
        <v>0</v>
      </c>
      <c r="S49" s="296">
        <v>1</v>
      </c>
      <c r="T49" s="296">
        <v>1</v>
      </c>
      <c r="U49" s="296">
        <v>1</v>
      </c>
      <c r="V49" s="296">
        <v>1</v>
      </c>
      <c r="W49" s="296">
        <v>1</v>
      </c>
      <c r="X49" s="295">
        <v>1</v>
      </c>
      <c r="Y49" s="295">
        <v>1</v>
      </c>
      <c r="Z49" s="297">
        <v>1</v>
      </c>
      <c r="AA49" s="295">
        <v>1</v>
      </c>
      <c r="AB49" s="295">
        <v>1</v>
      </c>
      <c r="AC49" s="295">
        <v>1</v>
      </c>
      <c r="AD49" s="295">
        <v>1</v>
      </c>
      <c r="AE49" s="295">
        <v>1</v>
      </c>
      <c r="AF49" s="33"/>
      <c r="AG49" s="33"/>
      <c r="AH49" s="33"/>
      <c r="AI49" s="33"/>
      <c r="AJ49" s="33"/>
      <c r="AK49" s="33"/>
      <c r="AL49" s="51"/>
      <c r="AM49" s="45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51"/>
      <c r="AY49" s="33"/>
      <c r="AZ49" t="s">
        <v>675</v>
      </c>
      <c r="BA49" s="113">
        <v>2</v>
      </c>
      <c r="BB49" s="144">
        <f>+SUM(H49:AX49)</f>
        <v>13</v>
      </c>
      <c r="BC49" s="121">
        <v>44197</v>
      </c>
      <c r="BD49" s="121">
        <v>44470</v>
      </c>
      <c r="BE49" s="121">
        <v>44317</v>
      </c>
      <c r="BF49" s="121">
        <v>44713</v>
      </c>
      <c r="BG49" s="121">
        <v>44317</v>
      </c>
      <c r="BH49" s="166"/>
      <c r="BI49" s="121"/>
      <c r="BJ49" t="str">
        <f>IF(IF(BC49&gt;BE49,-DATEDIF(BE49,BC49,"M"),(DATEDIF(BC49,BE49,"M")))=0,"On Time",IF(IF(BC49&gt;BE49,-DATEDIF(BE49,BC49,"M"),(DATEDIF(BC49,BE49,"M")))&lt;0,"Early Start","Late Start"))</f>
        <v>Late Start</v>
      </c>
      <c r="BK49" t="str">
        <f>IF(IF(BD49&gt;BF49,-DATEDIF(BF49,BD49,"M"),(DATEDIF(BD49,BF49,"M")))=0,"On Time",IF(IF(BD49&gt;BF49,-DATEDIF(BF49,BD49,"M"),(DATEDIF(BD49,BF49,"M")))&lt;0,"Early End","Late End"))</f>
        <v>Late End</v>
      </c>
      <c r="BL49">
        <f ca="1">IF(IF(BC49&gt;TODAY(),-DATEDIF(TODAY(),BC49,"M"),(DATEDIF(BC49,TODAY(),"M")))&lt;0,0,IF(BC49&gt;TODAY(),-DATEDIF(TODAY(),BC49,"M"),(DATEDIF(BC49,TODAY(),"M"))))</f>
        <v>14</v>
      </c>
      <c r="BM49" s="183">
        <f ca="1">(IF(IF(BE49&gt;TODAY(),-DATEDIF(TODAY(),BE49,"M"),(DATEDIF(BE49,TODAY(),"M")))&lt;0,0,IF(BE49&gt;TODAY(),-DATEDIF(TODAY(),BE49,"M"),(DATEDIF(BE49,TODAY(),"M"))))/BB49)</f>
        <v>0.76923076923076927</v>
      </c>
      <c r="BN49" s="183">
        <f ca="1">(IF(IF(BC49&gt;TODAY(),-DATEDIF(TODAY(),BC49,"M"),(DATEDIF(BC49,TODAY(),"M")))&lt;0,0,IF(BC49&gt;TODAY(),-DATEDIF(TODAY(),BC49,"M"),(DATEDIF(BC49,TODAY(),"M"))))/BB49)</f>
        <v>1.0769230769230769</v>
      </c>
      <c r="BO49" s="187" t="s">
        <v>614</v>
      </c>
    </row>
    <row r="50" spans="1:67 16342:16342" x14ac:dyDescent="0.25">
      <c r="A50" s="21" t="s">
        <v>567</v>
      </c>
      <c r="B50" s="10" t="s">
        <v>29</v>
      </c>
      <c r="C50" s="179" t="s">
        <v>109</v>
      </c>
      <c r="D50" s="17" t="s">
        <v>426</v>
      </c>
      <c r="E50" s="294" t="s">
        <v>43</v>
      </c>
      <c r="F50" s="294" t="s">
        <v>600</v>
      </c>
      <c r="G50" s="294" t="s">
        <v>605</v>
      </c>
      <c r="H50" s="45"/>
      <c r="I50" s="33"/>
      <c r="J50" s="33"/>
      <c r="K50" s="33"/>
      <c r="L50" s="33"/>
      <c r="M50" s="33"/>
      <c r="N50" s="51"/>
      <c r="O50" s="340">
        <v>0</v>
      </c>
      <c r="P50" s="139">
        <v>0</v>
      </c>
      <c r="Q50" s="139">
        <v>0</v>
      </c>
      <c r="R50" s="296">
        <v>1</v>
      </c>
      <c r="S50" s="296">
        <v>1</v>
      </c>
      <c r="T50" s="296">
        <v>1</v>
      </c>
      <c r="U50" s="296">
        <v>1</v>
      </c>
      <c r="V50" s="296">
        <v>1</v>
      </c>
      <c r="W50" s="296">
        <v>1</v>
      </c>
      <c r="X50" s="295">
        <v>1</v>
      </c>
      <c r="Y50" s="295">
        <v>1</v>
      </c>
      <c r="Z50" s="297">
        <v>1</v>
      </c>
      <c r="AA50" s="344">
        <v>1</v>
      </c>
      <c r="AB50" s="295">
        <v>1</v>
      </c>
      <c r="AC50" s="295">
        <v>1</v>
      </c>
      <c r="AD50" s="295">
        <v>1</v>
      </c>
      <c r="AE50" s="295">
        <v>1</v>
      </c>
      <c r="AF50" s="33"/>
      <c r="AG50" s="33"/>
      <c r="AH50" s="33"/>
      <c r="AI50" s="33"/>
      <c r="AJ50" s="33"/>
      <c r="AK50" s="33"/>
      <c r="AL50" s="51"/>
      <c r="AM50" s="45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51"/>
      <c r="AY50" s="33"/>
      <c r="AZ50" t="s">
        <v>608</v>
      </c>
      <c r="BA50" s="113">
        <v>2</v>
      </c>
      <c r="BB50" s="144">
        <f>+SUM(H50:AX50)</f>
        <v>14</v>
      </c>
      <c r="BC50" s="121">
        <v>44197</v>
      </c>
      <c r="BD50" s="121">
        <v>44470</v>
      </c>
      <c r="BE50" s="121">
        <v>44287</v>
      </c>
      <c r="BF50" s="121">
        <v>44713</v>
      </c>
      <c r="BG50" s="121">
        <v>44287</v>
      </c>
      <c r="BH50" s="166"/>
      <c r="BI50" s="121"/>
      <c r="BJ50" t="str">
        <f>IF(IF(BC50&gt;BE50,-DATEDIF(BE50,BC50,"M"),(DATEDIF(BC50,BE50,"M")))=0,"On Time",IF(IF(BC50&gt;BE50,-DATEDIF(BE50,BC50,"M"),(DATEDIF(BC50,BE50,"M")))&lt;0,"Early Start","Late Start"))</f>
        <v>Late Start</v>
      </c>
      <c r="BK50" t="str">
        <f>IF(IF(BD50&gt;BF50,-DATEDIF(BF50,BD50,"M"),(DATEDIF(BD50,BF50,"M")))=0,"On Time",IF(IF(BD50&gt;BF50,-DATEDIF(BF50,BD50,"M"),(DATEDIF(BD50,BF50,"M")))&lt;0,"Early End","Late End"))</f>
        <v>Late End</v>
      </c>
      <c r="BL50">
        <f ca="1">IF(IF(BC50&gt;TODAY(),-DATEDIF(TODAY(),BC50,"M"),(DATEDIF(BC50,TODAY(),"M")))&lt;0,0,IF(BC50&gt;TODAY(),-DATEDIF(TODAY(),BC50,"M"),(DATEDIF(BC50,TODAY(),"M"))))</f>
        <v>14</v>
      </c>
      <c r="BM50" s="183">
        <f ca="1">(IF(IF(BE50&gt;TODAY(),-DATEDIF(TODAY(),BE50,"M"),(DATEDIF(BE50,TODAY(),"M")))&lt;0,0,IF(BE50&gt;TODAY(),-DATEDIF(TODAY(),BE50,"M"),(DATEDIF(BE50,TODAY(),"M"))))/BB50)</f>
        <v>0.7857142857142857</v>
      </c>
      <c r="BN50" s="183">
        <f ca="1">(IF(IF(BC50&gt;TODAY(),-DATEDIF(TODAY(),BC50,"M"),(DATEDIF(BC50,TODAY(),"M")))&lt;0,0,IF(BC50&gt;TODAY(),-DATEDIF(TODAY(),BC50,"M"),(DATEDIF(BC50,TODAY(),"M"))))/BB50)</f>
        <v>1</v>
      </c>
      <c r="BO50" s="187" t="s">
        <v>613</v>
      </c>
    </row>
    <row r="51" spans="1:67 16342:16342" x14ac:dyDescent="0.25">
      <c r="A51" s="21" t="s">
        <v>568</v>
      </c>
      <c r="B51" s="10" t="s">
        <v>29</v>
      </c>
      <c r="C51" s="179" t="s">
        <v>113</v>
      </c>
      <c r="D51" s="17" t="s">
        <v>427</v>
      </c>
      <c r="E51" s="23" t="s">
        <v>40</v>
      </c>
      <c r="F51" s="23" t="s">
        <v>601</v>
      </c>
      <c r="G51" s="126" t="s">
        <v>603</v>
      </c>
      <c r="H51" s="45"/>
      <c r="I51" s="33"/>
      <c r="J51" s="33"/>
      <c r="K51" s="33"/>
      <c r="L51" s="33"/>
      <c r="M51" s="33"/>
      <c r="N51" s="51"/>
      <c r="O51" s="56">
        <v>1</v>
      </c>
      <c r="P51" s="37">
        <v>1</v>
      </c>
      <c r="Q51" s="37">
        <v>1</v>
      </c>
      <c r="R51" s="37">
        <v>1</v>
      </c>
      <c r="S51" s="37">
        <v>1</v>
      </c>
      <c r="T51" s="37">
        <v>1</v>
      </c>
      <c r="U51" s="37">
        <v>1</v>
      </c>
      <c r="V51" s="37">
        <v>1</v>
      </c>
      <c r="W51" s="37">
        <v>1</v>
      </c>
      <c r="X51" s="37">
        <v>1</v>
      </c>
      <c r="Y51" s="37">
        <v>1</v>
      </c>
      <c r="Z51" s="67">
        <v>1</v>
      </c>
      <c r="AA51" s="200">
        <v>1</v>
      </c>
      <c r="AB51" s="117">
        <v>1</v>
      </c>
      <c r="AC51" s="117">
        <v>1</v>
      </c>
      <c r="AD51" s="33"/>
      <c r="AE51" s="33"/>
      <c r="AF51" s="33"/>
      <c r="AG51" s="33"/>
      <c r="AH51" s="33"/>
      <c r="AI51" s="33"/>
      <c r="AJ51" s="33"/>
      <c r="AK51" s="33"/>
      <c r="AL51" s="51"/>
      <c r="AM51" s="45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51"/>
      <c r="AY51" s="33"/>
      <c r="AZ51" t="s">
        <v>608</v>
      </c>
      <c r="BA51" s="113">
        <v>10</v>
      </c>
      <c r="BB51" s="144">
        <f>+SUM(H51:AX51)</f>
        <v>15</v>
      </c>
      <c r="BC51" s="121">
        <v>44197</v>
      </c>
      <c r="BD51" s="121">
        <v>44562</v>
      </c>
      <c r="BE51" s="121">
        <v>44197</v>
      </c>
      <c r="BF51" s="121">
        <v>44652</v>
      </c>
      <c r="BG51" s="121">
        <v>44197</v>
      </c>
      <c r="BH51" s="121"/>
      <c r="BI51" s="121"/>
      <c r="BJ51" t="str">
        <f>IF(IF(BC51&gt;BE51,-DATEDIF(BE51,BC51,"M"),(DATEDIF(BC51,BE51,"M")))=0,"On Time",IF(IF(BC51&gt;BE51,-DATEDIF(BE51,BC51,"M"),(DATEDIF(BC51,BE51,"M")))&lt;0,"Early Start","Late Start"))</f>
        <v>On Time</v>
      </c>
      <c r="BK51" t="str">
        <f>IF(IF(BD51&gt;BF51,-DATEDIF(BF51,BD51,"M"),(DATEDIF(BD51,BF51,"M")))=0,"On Time",IF(IF(BD51&gt;BF51,-DATEDIF(BF51,BD51,"M"),(DATEDIF(BD51,BF51,"M")))&lt;0,"Early End","Late End"))</f>
        <v>Late End</v>
      </c>
      <c r="BL51">
        <f ca="1">IF(IF(BC51&gt;TODAY(),-DATEDIF(TODAY(),BC51,"M"),(DATEDIF(BC51,TODAY(),"M")))&lt;0,0,IF(BC51&gt;TODAY(),-DATEDIF(TODAY(),BC51,"M"),(DATEDIF(BC51,TODAY(),"M"))))</f>
        <v>14</v>
      </c>
      <c r="BM51" s="183">
        <f ca="1">(IF(IF(BE51&gt;TODAY(),-DATEDIF(TODAY(),BE51,"M"),(DATEDIF(BE51,TODAY(),"M")))&lt;0,0,IF(BE51&gt;TODAY(),-DATEDIF(TODAY(),BE51,"M"),(DATEDIF(BE51,TODAY(),"M"))))/BB51)</f>
        <v>0.93333333333333335</v>
      </c>
      <c r="BN51" s="183">
        <f ca="1">(IF(IF(BC51&gt;TODAY(),-DATEDIF(TODAY(),BC51,"M"),(DATEDIF(BC51,TODAY(),"M")))&lt;0,0,IF(BC51&gt;TODAY(),-DATEDIF(TODAY(),BC51,"M"),(DATEDIF(BC51,TODAY(),"M"))))/BB51)</f>
        <v>0.93333333333333335</v>
      </c>
      <c r="BO51" s="187" t="s">
        <v>671</v>
      </c>
    </row>
    <row r="52" spans="1:67 16342:16342" x14ac:dyDescent="0.25">
      <c r="A52" s="21" t="s">
        <v>569</v>
      </c>
      <c r="B52" s="10" t="s">
        <v>29</v>
      </c>
      <c r="C52" s="179" t="s">
        <v>113</v>
      </c>
      <c r="D52" s="17" t="s">
        <v>428</v>
      </c>
      <c r="E52" s="294" t="s">
        <v>43</v>
      </c>
      <c r="F52" s="294" t="s">
        <v>600</v>
      </c>
      <c r="G52" s="294" t="s">
        <v>605</v>
      </c>
      <c r="H52" s="45"/>
      <c r="I52" s="33"/>
      <c r="J52" s="33"/>
      <c r="K52" s="33"/>
      <c r="L52" s="33"/>
      <c r="M52" s="33"/>
      <c r="N52" s="51"/>
      <c r="O52" s="340">
        <v>0</v>
      </c>
      <c r="P52" s="139">
        <v>0</v>
      </c>
      <c r="Q52" s="139">
        <v>0</v>
      </c>
      <c r="R52" s="296">
        <v>1</v>
      </c>
      <c r="S52" s="295">
        <v>1</v>
      </c>
      <c r="T52" s="295">
        <v>1</v>
      </c>
      <c r="U52" s="295">
        <v>1</v>
      </c>
      <c r="V52" s="295">
        <v>1</v>
      </c>
      <c r="W52" s="295">
        <v>1</v>
      </c>
      <c r="X52" s="331" t="s">
        <v>377</v>
      </c>
      <c r="Y52" s="33"/>
      <c r="Z52" s="51"/>
      <c r="AA52" s="45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51"/>
      <c r="AM52" s="45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51"/>
      <c r="AY52" s="33"/>
      <c r="AZ52" t="s">
        <v>608</v>
      </c>
      <c r="BA52" s="113">
        <v>2</v>
      </c>
      <c r="BB52" s="144">
        <f>+SUM(H52:AX52)</f>
        <v>6</v>
      </c>
      <c r="BC52" s="121">
        <v>44197</v>
      </c>
      <c r="BD52" s="121">
        <v>44317</v>
      </c>
      <c r="BE52" s="121">
        <v>44287</v>
      </c>
      <c r="BF52" s="121">
        <v>44470</v>
      </c>
      <c r="BG52" s="121">
        <v>44287</v>
      </c>
      <c r="BH52" s="166">
        <v>44470</v>
      </c>
      <c r="BI52" s="333" t="s">
        <v>305</v>
      </c>
      <c r="BJ52" t="str">
        <f>IF(IF(BC52&gt;BE52,-DATEDIF(BE52,BC52,"M"),(DATEDIF(BC52,BE52,"M")))=0,"On Time",IF(IF(BC52&gt;BE52,-DATEDIF(BE52,BC52,"M"),(DATEDIF(BC52,BE52,"M")))&lt;0,"Early Start","Late Start"))</f>
        <v>Late Start</v>
      </c>
      <c r="BK52" t="str">
        <f>IF(IF(BD52&gt;BF52,-DATEDIF(BF52,BD52,"M"),(DATEDIF(BD52,BF52,"M")))=0,"On Time",IF(IF(BD52&gt;BF52,-DATEDIF(BF52,BD52,"M"),(DATEDIF(BD52,BF52,"M")))&lt;0,"Early End","Late End"))</f>
        <v>Late End</v>
      </c>
      <c r="BL52">
        <f ca="1">IF(IF(BC52&gt;TODAY(),-DATEDIF(TODAY(),BC52,"M"),(DATEDIF(BC52,TODAY(),"M")))&lt;0,0,IF(BC52&gt;TODAY(),-DATEDIF(TODAY(),BC52,"M"),(DATEDIF(BC52,TODAY(),"M"))))</f>
        <v>14</v>
      </c>
      <c r="BM52" s="183">
        <f ca="1">(IF(IF(BE52&gt;TODAY(),-DATEDIF(TODAY(),BE52,"M"),(DATEDIF(BE52,TODAY(),"M")))&lt;0,0,IF(BE52&gt;TODAY(),-DATEDIF(TODAY(),BE52,"M"),(DATEDIF(BE52,TODAY(),"M"))))/BB52)</f>
        <v>1.8333333333333333</v>
      </c>
      <c r="BN52" s="183">
        <f ca="1">(IF(IF(BC52&gt;TODAY(),-DATEDIF(TODAY(),BC52,"M"),(DATEDIF(BC52,TODAY(),"M")))&lt;0,0,IF(BC52&gt;TODAY(),-DATEDIF(TODAY(),BC52,"M"),(DATEDIF(BC52,TODAY(),"M"))))/BB52)</f>
        <v>2.3333333333333335</v>
      </c>
      <c r="BO52" s="187" t="s">
        <v>613</v>
      </c>
    </row>
    <row r="53" spans="1:67 16342:16342" x14ac:dyDescent="0.25">
      <c r="A53" s="21" t="s">
        <v>570</v>
      </c>
      <c r="B53" s="10" t="s">
        <v>29</v>
      </c>
      <c r="C53" s="179" t="s">
        <v>113</v>
      </c>
      <c r="D53" s="17" t="s">
        <v>429</v>
      </c>
      <c r="E53" s="294" t="s">
        <v>43</v>
      </c>
      <c r="F53" s="294" t="s">
        <v>600</v>
      </c>
      <c r="G53" s="294" t="s">
        <v>605</v>
      </c>
      <c r="H53" s="45"/>
      <c r="I53" s="33"/>
      <c r="J53" s="33"/>
      <c r="K53" s="33"/>
      <c r="L53" s="33"/>
      <c r="M53" s="33"/>
      <c r="N53" s="51"/>
      <c r="O53" s="340">
        <v>0</v>
      </c>
      <c r="P53" s="139">
        <v>0</v>
      </c>
      <c r="Q53" s="139">
        <v>0</v>
      </c>
      <c r="R53" s="295">
        <v>1</v>
      </c>
      <c r="S53" s="295">
        <v>1</v>
      </c>
      <c r="T53" s="295">
        <v>1</v>
      </c>
      <c r="U53" s="295">
        <v>1</v>
      </c>
      <c r="V53" s="295">
        <v>1</v>
      </c>
      <c r="W53" s="295">
        <v>1</v>
      </c>
      <c r="X53" s="295">
        <v>1</v>
      </c>
      <c r="Y53" s="295">
        <v>1</v>
      </c>
      <c r="Z53" s="344">
        <v>1</v>
      </c>
      <c r="AA53" s="344">
        <v>1</v>
      </c>
      <c r="AB53" s="295">
        <v>1</v>
      </c>
      <c r="AC53" s="295">
        <v>1</v>
      </c>
      <c r="AD53" s="33"/>
      <c r="AE53" s="33"/>
      <c r="AF53" s="33"/>
      <c r="AG53" s="33"/>
      <c r="AH53" s="33"/>
      <c r="AI53" s="33"/>
      <c r="AJ53" s="33"/>
      <c r="AK53" s="33"/>
      <c r="AL53" s="51"/>
      <c r="AM53" s="45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51"/>
      <c r="AY53" s="33"/>
      <c r="AZ53" s="129" t="s">
        <v>677</v>
      </c>
      <c r="BA53" s="99">
        <v>0.66666666666666663</v>
      </c>
      <c r="BB53" s="144">
        <f>+SUM(H53:AX53)</f>
        <v>12</v>
      </c>
      <c r="BC53" s="121">
        <v>44197</v>
      </c>
      <c r="BD53" s="121">
        <v>44287</v>
      </c>
      <c r="BE53" s="121">
        <v>44287</v>
      </c>
      <c r="BF53" s="121">
        <v>44652</v>
      </c>
      <c r="BG53" s="121">
        <v>44287</v>
      </c>
      <c r="BH53" s="166"/>
      <c r="BI53" s="121"/>
      <c r="BJ53" t="str">
        <f>IF(IF(BC53&gt;BE53,-DATEDIF(BE53,BC53,"M"),(DATEDIF(BC53,BE53,"M")))=0,"On Time",IF(IF(BC53&gt;BE53,-DATEDIF(BE53,BC53,"M"),(DATEDIF(BC53,BE53,"M")))&lt;0,"Early Start","Late Start"))</f>
        <v>Late Start</v>
      </c>
      <c r="BK53" t="str">
        <f>IF(IF(BD53&gt;BF53,-DATEDIF(BF53,BD53,"M"),(DATEDIF(BD53,BF53,"M")))=0,"On Time",IF(IF(BD53&gt;BF53,-DATEDIF(BF53,BD53,"M"),(DATEDIF(BD53,BF53,"M")))&lt;0,"Early End","Late End"))</f>
        <v>Late End</v>
      </c>
      <c r="BL53">
        <f ca="1">IF(IF(BC53&gt;TODAY(),-DATEDIF(TODAY(),BC53,"M"),(DATEDIF(BC53,TODAY(),"M")))&lt;0,0,IF(BC53&gt;TODAY(),-DATEDIF(TODAY(),BC53,"M"),(DATEDIF(BC53,TODAY(),"M"))))</f>
        <v>14</v>
      </c>
      <c r="BM53" s="183">
        <f ca="1">(IF(IF(BE53&gt;TODAY(),-DATEDIF(TODAY(),BE53,"M"),(DATEDIF(BE53,TODAY(),"M")))&lt;0,0,IF(BE53&gt;TODAY(),-DATEDIF(TODAY(),BE53,"M"),(DATEDIF(BE53,TODAY(),"M"))))/BB53)</f>
        <v>0.91666666666666663</v>
      </c>
      <c r="BN53" s="183">
        <f ca="1">(IF(IF(BC53&gt;TODAY(),-DATEDIF(TODAY(),BC53,"M"),(DATEDIF(BC53,TODAY(),"M")))&lt;0,0,IF(BC53&gt;TODAY(),-DATEDIF(TODAY(),BC53,"M"),(DATEDIF(BC53,TODAY(),"M"))))/BB53)</f>
        <v>1.1666666666666667</v>
      </c>
      <c r="BO53" s="187" t="s">
        <v>614</v>
      </c>
    </row>
    <row r="54" spans="1:67 16342:16342" x14ac:dyDescent="0.25">
      <c r="A54" s="21"/>
      <c r="B54" s="10" t="s">
        <v>29</v>
      </c>
      <c r="C54" s="179" t="s">
        <v>119</v>
      </c>
      <c r="D54" s="17" t="s">
        <v>430</v>
      </c>
      <c r="E54" s="3"/>
      <c r="F54" s="3"/>
      <c r="G54" s="129"/>
      <c r="H54" s="45"/>
      <c r="I54" s="33"/>
      <c r="J54" s="33"/>
      <c r="K54" s="33"/>
      <c r="L54" s="33"/>
      <c r="M54" s="33"/>
      <c r="N54" s="51"/>
      <c r="O54" s="45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51"/>
      <c r="AA54" s="45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51"/>
      <c r="AM54" s="45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51"/>
      <c r="AY54" s="33"/>
      <c r="BA54" s="113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87"/>
    </row>
    <row r="55" spans="1:67 16342:16342" s="182" customFormat="1" x14ac:dyDescent="0.25">
      <c r="A55" s="156"/>
      <c r="B55" s="149" t="s">
        <v>29</v>
      </c>
      <c r="C55" s="222" t="s">
        <v>69</v>
      </c>
      <c r="D55" s="17" t="s">
        <v>431</v>
      </c>
      <c r="E55" s="228"/>
      <c r="F55" s="228"/>
      <c r="G55" s="229"/>
      <c r="H55" s="357">
        <f t="shared" ref="H55:AX55" si="15">+SUBTOTAL(9,H37:H54)</f>
        <v>0</v>
      </c>
      <c r="I55" s="157">
        <f t="shared" si="15"/>
        <v>0</v>
      </c>
      <c r="J55" s="157">
        <f t="shared" si="15"/>
        <v>0</v>
      </c>
      <c r="K55" s="157">
        <f t="shared" si="15"/>
        <v>0</v>
      </c>
      <c r="L55" s="157">
        <f t="shared" si="15"/>
        <v>0</v>
      </c>
      <c r="M55" s="157">
        <f t="shared" si="15"/>
        <v>0</v>
      </c>
      <c r="N55" s="357">
        <f t="shared" si="15"/>
        <v>1</v>
      </c>
      <c r="O55" s="357">
        <f t="shared" si="15"/>
        <v>2</v>
      </c>
      <c r="P55" s="157">
        <f t="shared" si="15"/>
        <v>2</v>
      </c>
      <c r="Q55" s="157">
        <f t="shared" si="15"/>
        <v>2</v>
      </c>
      <c r="R55" s="157">
        <f t="shared" si="15"/>
        <v>6</v>
      </c>
      <c r="S55" s="157">
        <f t="shared" si="15"/>
        <v>8</v>
      </c>
      <c r="T55" s="157">
        <f t="shared" si="15"/>
        <v>9</v>
      </c>
      <c r="U55" s="157">
        <f t="shared" si="15"/>
        <v>12</v>
      </c>
      <c r="V55" s="157">
        <f t="shared" si="15"/>
        <v>13</v>
      </c>
      <c r="W55" s="157">
        <f t="shared" si="15"/>
        <v>13</v>
      </c>
      <c r="X55" s="157">
        <f t="shared" si="15"/>
        <v>12</v>
      </c>
      <c r="Y55" s="157">
        <f t="shared" si="15"/>
        <v>12</v>
      </c>
      <c r="Z55" s="357">
        <f t="shared" si="15"/>
        <v>12</v>
      </c>
      <c r="AA55" s="357">
        <f t="shared" si="15"/>
        <v>14</v>
      </c>
      <c r="AB55" s="157">
        <f t="shared" si="15"/>
        <v>14</v>
      </c>
      <c r="AC55" s="157">
        <f t="shared" si="15"/>
        <v>13</v>
      </c>
      <c r="AD55" s="157">
        <f t="shared" si="15"/>
        <v>7</v>
      </c>
      <c r="AE55" s="157">
        <f t="shared" si="15"/>
        <v>5</v>
      </c>
      <c r="AF55" s="157">
        <f t="shared" si="15"/>
        <v>3</v>
      </c>
      <c r="AG55" s="157">
        <f t="shared" si="15"/>
        <v>1</v>
      </c>
      <c r="AH55" s="157">
        <f t="shared" si="15"/>
        <v>1</v>
      </c>
      <c r="AI55" s="157">
        <f t="shared" si="15"/>
        <v>1</v>
      </c>
      <c r="AJ55" s="157">
        <f t="shared" si="15"/>
        <v>1</v>
      </c>
      <c r="AK55" s="157">
        <f t="shared" si="15"/>
        <v>1</v>
      </c>
      <c r="AL55" s="357">
        <f t="shared" si="15"/>
        <v>1</v>
      </c>
      <c r="AM55" s="357">
        <f t="shared" si="15"/>
        <v>1</v>
      </c>
      <c r="AN55" s="157">
        <f t="shared" si="15"/>
        <v>0</v>
      </c>
      <c r="AO55" s="157">
        <f t="shared" si="15"/>
        <v>0</v>
      </c>
      <c r="AP55" s="157">
        <f t="shared" si="15"/>
        <v>0</v>
      </c>
      <c r="AQ55" s="157">
        <f t="shared" si="15"/>
        <v>0</v>
      </c>
      <c r="AR55" s="157">
        <f t="shared" si="15"/>
        <v>0</v>
      </c>
      <c r="AS55" s="157">
        <f t="shared" si="15"/>
        <v>0</v>
      </c>
      <c r="AT55" s="157">
        <f t="shared" si="15"/>
        <v>0</v>
      </c>
      <c r="AU55" s="157">
        <f t="shared" si="15"/>
        <v>0</v>
      </c>
      <c r="AV55" s="157">
        <f t="shared" si="15"/>
        <v>0</v>
      </c>
      <c r="AW55" s="157">
        <f t="shared" si="15"/>
        <v>0</v>
      </c>
      <c r="AX55" s="357">
        <f t="shared" si="15"/>
        <v>0</v>
      </c>
      <c r="AY55" s="157"/>
      <c r="AZ55" s="182" t="s">
        <v>71</v>
      </c>
      <c r="BA55" s="157">
        <f>SUM(BA38:BA54)</f>
        <v>56.236666666666665</v>
      </c>
      <c r="BB55" s="157">
        <f>+SUBTOTAL(9,BB37:BB54)</f>
        <v>167</v>
      </c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  <c r="BM55" s="157"/>
      <c r="BN55" s="157"/>
      <c r="BO55" s="187"/>
    </row>
    <row r="56" spans="1:67 16342:16342" s="2" customFormat="1" x14ac:dyDescent="0.25">
      <c r="A56" s="21"/>
      <c r="B56" s="16" t="s">
        <v>122</v>
      </c>
      <c r="C56" s="180">
        <v>5</v>
      </c>
      <c r="D56" s="17" t="s">
        <v>432</v>
      </c>
      <c r="G56" s="124"/>
      <c r="H56" s="43"/>
      <c r="I56" s="32"/>
      <c r="J56" s="32"/>
      <c r="K56" s="32"/>
      <c r="L56" s="32"/>
      <c r="M56" s="32"/>
      <c r="N56" s="44"/>
      <c r="O56" s="43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44"/>
      <c r="AA56" s="43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44"/>
      <c r="AM56" s="43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44"/>
      <c r="AY56" s="32"/>
      <c r="BA56" s="113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87"/>
    </row>
    <row r="57" spans="1:67 16342:16342" s="2" customFormat="1" x14ac:dyDescent="0.25">
      <c r="A57" s="21" t="s">
        <v>571</v>
      </c>
      <c r="B57" s="98" t="s">
        <v>122</v>
      </c>
      <c r="C57" s="180">
        <v>5</v>
      </c>
      <c r="D57" s="17" t="s">
        <v>433</v>
      </c>
      <c r="E57" s="294" t="s">
        <v>40</v>
      </c>
      <c r="F57" s="294" t="s">
        <v>600</v>
      </c>
      <c r="G57" s="294" t="s">
        <v>605</v>
      </c>
      <c r="H57" s="43"/>
      <c r="I57" s="32"/>
      <c r="J57" s="32"/>
      <c r="K57" s="32"/>
      <c r="L57" s="32"/>
      <c r="M57" s="32"/>
      <c r="N57" s="44"/>
      <c r="O57" s="337"/>
      <c r="P57" s="32"/>
      <c r="Q57" s="32"/>
      <c r="R57" s="32"/>
      <c r="S57" s="32"/>
      <c r="T57" s="32"/>
      <c r="U57" s="139">
        <v>0</v>
      </c>
      <c r="V57" s="139">
        <v>0</v>
      </c>
      <c r="W57" s="296">
        <v>1</v>
      </c>
      <c r="X57" s="295">
        <v>1</v>
      </c>
      <c r="Y57" s="295">
        <v>1</v>
      </c>
      <c r="Z57" s="344">
        <v>1</v>
      </c>
      <c r="AA57" s="344">
        <v>1</v>
      </c>
      <c r="AB57" s="295">
        <v>1</v>
      </c>
      <c r="AC57" s="295">
        <v>1</v>
      </c>
      <c r="AD57" s="295">
        <v>1</v>
      </c>
      <c r="AE57" s="32"/>
      <c r="AF57" s="32"/>
      <c r="AG57" s="32"/>
      <c r="AH57" s="32"/>
      <c r="AI57" s="32"/>
      <c r="AJ57" s="32"/>
      <c r="AK57" s="32"/>
      <c r="AL57" s="44"/>
      <c r="AM57" s="43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44"/>
      <c r="AY57" s="32"/>
      <c r="AZ57" t="s">
        <v>609</v>
      </c>
      <c r="BA57" s="113">
        <v>0</v>
      </c>
      <c r="BB57" s="10">
        <f>+SUM(H57:AX57)</f>
        <v>8</v>
      </c>
      <c r="BC57" s="122">
        <v>44378</v>
      </c>
      <c r="BD57" s="122">
        <v>44470</v>
      </c>
      <c r="BE57" s="122">
        <v>44440</v>
      </c>
      <c r="BF57" s="122">
        <v>44682</v>
      </c>
      <c r="BG57" s="122">
        <v>44440</v>
      </c>
      <c r="BH57" s="328"/>
      <c r="BI57" s="16"/>
      <c r="BJ57" t="str">
        <f>IF(IF(BC57&gt;BE57,-DATEDIF(BE57,BC57,"M"),(DATEDIF(BC57,BE57,"M")))=0,"On Time",IF(IF(BC57&gt;BE57,-DATEDIF(BE57,BC57,"M"),(DATEDIF(BC57,BE57,"M")))&lt;0,"Early Start","Late Start"))</f>
        <v>Late Start</v>
      </c>
      <c r="BK57" t="str">
        <f>IF(IF(BD57&gt;BF57,-DATEDIF(BF57,BD57,"M"),(DATEDIF(BD57,BF57,"M")))=0,"On Time",IF(IF(BD57&gt;BF57,-DATEDIF(BF57,BD57,"M"),(DATEDIF(BD57,BF57,"M")))&lt;0,"Early End","Late End"))</f>
        <v>Late End</v>
      </c>
      <c r="BL57">
        <f ca="1">IF(IF(BC57&gt;TODAY(),-DATEDIF(TODAY(),BC57,"M"),(DATEDIF(BC57,TODAY(),"M")))&lt;0,0,IF(BC57&gt;TODAY(),-DATEDIF(TODAY(),BC57,"M"),(DATEDIF(BC57,TODAY(),"M"))))</f>
        <v>8</v>
      </c>
      <c r="BM57" s="183">
        <f ca="1">(IF(IF(BE57&gt;TODAY(),-DATEDIF(TODAY(),BE57,"M"),(DATEDIF(BE57,TODAY(),"M")))&lt;0,0,IF(BE57&gt;TODAY(),-DATEDIF(TODAY(),BE57,"M"),(DATEDIF(BE57,TODAY(),"M"))))/BB57)</f>
        <v>0.75</v>
      </c>
      <c r="BN57" s="183">
        <f ca="1">(IF(IF(BC57&gt;TODAY(),-DATEDIF(TODAY(),BC57,"M"),(DATEDIF(BC57,TODAY(),"M")))&lt;0,0,IF(BC57&gt;TODAY(),-DATEDIF(TODAY(),BC57,"M"),(DATEDIF(BC57,TODAY(),"M"))))/BB57)</f>
        <v>1</v>
      </c>
      <c r="BO57" s="187" t="s">
        <v>617</v>
      </c>
    </row>
    <row r="58" spans="1:67 16342:16342" x14ac:dyDescent="0.25">
      <c r="A58" s="21" t="s">
        <v>572</v>
      </c>
      <c r="B58" s="98" t="s">
        <v>122</v>
      </c>
      <c r="C58" s="230" t="s">
        <v>128</v>
      </c>
      <c r="D58" s="17" t="s">
        <v>434</v>
      </c>
      <c r="E58" s="294" t="s">
        <v>43</v>
      </c>
      <c r="F58" s="294" t="s">
        <v>600</v>
      </c>
      <c r="G58" s="294" t="s">
        <v>605</v>
      </c>
      <c r="H58" s="70"/>
      <c r="I58" s="71"/>
      <c r="J58" s="71"/>
      <c r="K58" s="71"/>
      <c r="L58" s="71"/>
      <c r="M58" s="139">
        <v>0</v>
      </c>
      <c r="N58" s="140">
        <v>0</v>
      </c>
      <c r="O58" s="340">
        <v>0</v>
      </c>
      <c r="P58" s="139">
        <v>0</v>
      </c>
      <c r="Q58" s="139">
        <v>0</v>
      </c>
      <c r="R58" s="139">
        <v>0</v>
      </c>
      <c r="S58" s="204">
        <v>1</v>
      </c>
      <c r="T58" s="204">
        <v>1</v>
      </c>
      <c r="U58" s="204">
        <v>1</v>
      </c>
      <c r="V58" s="204">
        <v>1</v>
      </c>
      <c r="W58" s="204">
        <v>1</v>
      </c>
      <c r="X58" s="204">
        <v>1</v>
      </c>
      <c r="Y58" s="204">
        <v>1</v>
      </c>
      <c r="Z58" s="72"/>
      <c r="AA58" s="70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2"/>
      <c r="AM58" s="70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2"/>
      <c r="AY58" s="71"/>
      <c r="AZ58" t="s">
        <v>311</v>
      </c>
      <c r="BA58" s="113">
        <v>4</v>
      </c>
      <c r="BB58" s="10">
        <f>+SUM(H58:AX58)</f>
        <v>7</v>
      </c>
      <c r="BC58" s="121">
        <v>44136</v>
      </c>
      <c r="BD58" s="121">
        <v>44197</v>
      </c>
      <c r="BE58" s="121">
        <v>44317</v>
      </c>
      <c r="BF58" s="121">
        <v>44531</v>
      </c>
      <c r="BG58" s="121">
        <v>44317</v>
      </c>
      <c r="BH58" s="166">
        <v>44518</v>
      </c>
      <c r="BI58" s="121" t="s">
        <v>305</v>
      </c>
      <c r="BJ58" t="str">
        <f>IF(IF(BC58&gt;BE58,-DATEDIF(BE58,BC58,"M"),(DATEDIF(BC58,BE58,"M")))=0,"On Time",IF(IF(BC58&gt;BE58,-DATEDIF(BE58,BC58,"M"),(DATEDIF(BC58,BE58,"M")))&lt;0,"Early Start","Late Start"))</f>
        <v>Late Start</v>
      </c>
      <c r="BK58" t="str">
        <f>IF(IF(BD58&gt;BF58,-DATEDIF(BF58,BD58,"M"),(DATEDIF(BD58,BF58,"M")))=0,"On Time",IF(IF(BD58&gt;BF58,-DATEDIF(BF58,BD58,"M"),(DATEDIF(BD58,BF58,"M")))&lt;0,"Early End","Late End"))</f>
        <v>Late End</v>
      </c>
      <c r="BL58">
        <f ca="1">IF(IF(BC58&gt;TODAY(),-DATEDIF(TODAY(),BC58,"M"),(DATEDIF(BC58,TODAY(),"M")))&lt;0,0,IF(BC58&gt;TODAY(),-DATEDIF(TODAY(),BC58,"M"),(DATEDIF(BC58,TODAY(),"M"))))</f>
        <v>16</v>
      </c>
      <c r="BM58" s="183">
        <f ca="1">(IF(IF(BE58&gt;TODAY(),-DATEDIF(TODAY(),BE58,"M"),(DATEDIF(BE58,TODAY(),"M")))&lt;0,0,IF(BE58&gt;TODAY(),-DATEDIF(TODAY(),BE58,"M"),(DATEDIF(BE58,TODAY(),"M"))))/BB58)</f>
        <v>1.4285714285714286</v>
      </c>
      <c r="BN58" s="183">
        <f ca="1">(IF(IF(BC58&gt;TODAY(),-DATEDIF(TODAY(),BC58,"M"),(DATEDIF(BC58,TODAY(),"M")))&lt;0,0,IF(BC58&gt;TODAY(),-DATEDIF(TODAY(),BC58,"M"),(DATEDIF(BC58,TODAY(),"M"))))/BB58)</f>
        <v>2.2857142857142856</v>
      </c>
      <c r="BO58" s="187" t="s">
        <v>618</v>
      </c>
    </row>
    <row r="59" spans="1:67 16342:16342" x14ac:dyDescent="0.25">
      <c r="A59" s="21" t="s">
        <v>573</v>
      </c>
      <c r="B59" s="98" t="s">
        <v>122</v>
      </c>
      <c r="C59" s="230" t="s">
        <v>128</v>
      </c>
      <c r="D59" s="17" t="s">
        <v>435</v>
      </c>
      <c r="E59" s="294" t="s">
        <v>43</v>
      </c>
      <c r="F59" s="294" t="s">
        <v>600</v>
      </c>
      <c r="G59" s="294" t="s">
        <v>605</v>
      </c>
      <c r="H59" s="70"/>
      <c r="I59" s="71"/>
      <c r="J59" s="71"/>
      <c r="K59" s="71"/>
      <c r="L59" s="71"/>
      <c r="M59" s="71"/>
      <c r="N59" s="140">
        <v>0</v>
      </c>
      <c r="O59" s="340">
        <v>0</v>
      </c>
      <c r="P59" s="139">
        <v>0</v>
      </c>
      <c r="Q59" s="139">
        <v>0</v>
      </c>
      <c r="R59" s="204">
        <v>1</v>
      </c>
      <c r="S59" s="204">
        <v>1</v>
      </c>
      <c r="T59" s="204">
        <v>1</v>
      </c>
      <c r="U59" s="204">
        <v>1</v>
      </c>
      <c r="V59" s="204">
        <v>1</v>
      </c>
      <c r="W59" s="204">
        <v>1</v>
      </c>
      <c r="X59" s="204">
        <v>1</v>
      </c>
      <c r="Y59" s="204">
        <v>1</v>
      </c>
      <c r="Z59" s="72"/>
      <c r="AA59" s="70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2"/>
      <c r="AM59" s="70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2"/>
      <c r="AY59" s="71"/>
      <c r="AZ59" t="s">
        <v>676</v>
      </c>
      <c r="BA59" s="113">
        <v>6</v>
      </c>
      <c r="BB59" s="10">
        <f>+SUM(H59:AX59)</f>
        <v>8</v>
      </c>
      <c r="BC59" s="121">
        <v>44166</v>
      </c>
      <c r="BD59" s="121">
        <v>44256</v>
      </c>
      <c r="BE59" s="121">
        <v>44287</v>
      </c>
      <c r="BF59" s="121">
        <v>44531</v>
      </c>
      <c r="BG59" s="121">
        <v>44287</v>
      </c>
      <c r="BH59" s="166">
        <v>44518</v>
      </c>
      <c r="BI59" s="121" t="s">
        <v>306</v>
      </c>
      <c r="BJ59" t="str">
        <f>IF(IF(BC59&gt;BE59,-DATEDIF(BE59,BC59,"M"),(DATEDIF(BC59,BE59,"M")))=0,"On Time",IF(IF(BC59&gt;BE59,-DATEDIF(BE59,BC59,"M"),(DATEDIF(BC59,BE59,"M")))&lt;0,"Early Start","Late Start"))</f>
        <v>Late Start</v>
      </c>
      <c r="BK59" t="str">
        <f>IF(IF(BD59&gt;BF59,-DATEDIF(BF59,BD59,"M"),(DATEDIF(BD59,BF59,"M")))=0,"On Time",IF(IF(BD59&gt;BF59,-DATEDIF(BF59,BD59,"M"),(DATEDIF(BD59,BF59,"M")))&lt;0,"Early End","Late End"))</f>
        <v>Late End</v>
      </c>
      <c r="BL59">
        <f ca="1">IF(IF(BC59&gt;TODAY(),-DATEDIF(TODAY(),BC59,"M"),(DATEDIF(BC59,TODAY(),"M")))&lt;0,0,IF(BC59&gt;TODAY(),-DATEDIF(TODAY(),BC59,"M"),(DATEDIF(BC59,TODAY(),"M"))))</f>
        <v>15</v>
      </c>
      <c r="BM59" s="183">
        <f ca="1">(IF(IF(BE59&gt;TODAY(),-DATEDIF(TODAY(),BE59,"M"),(DATEDIF(BE59,TODAY(),"M")))&lt;0,0,IF(BE59&gt;TODAY(),-DATEDIF(TODAY(),BE59,"M"),(DATEDIF(BE59,TODAY(),"M"))))/BB59)</f>
        <v>1.375</v>
      </c>
      <c r="BN59" s="183">
        <f ca="1">(IF(IF(BC59&gt;TODAY(),-DATEDIF(TODAY(),BC59,"M"),(DATEDIF(BC59,TODAY(),"M")))&lt;0,0,IF(BC59&gt;TODAY(),-DATEDIF(TODAY(),BC59,"M"),(DATEDIF(BC59,TODAY(),"M"))))/BB59)</f>
        <v>1.875</v>
      </c>
      <c r="BO59" s="187" t="s">
        <v>619</v>
      </c>
    </row>
    <row r="60" spans="1:67 16342:16342" x14ac:dyDescent="0.25">
      <c r="A60" s="21" t="s">
        <v>574</v>
      </c>
      <c r="B60" s="98" t="s">
        <v>122</v>
      </c>
      <c r="C60" s="230" t="s">
        <v>128</v>
      </c>
      <c r="D60" s="17" t="s">
        <v>436</v>
      </c>
      <c r="E60" s="294" t="s">
        <v>43</v>
      </c>
      <c r="F60" s="294" t="s">
        <v>600</v>
      </c>
      <c r="G60" s="294" t="s">
        <v>605</v>
      </c>
      <c r="H60" s="70"/>
      <c r="I60" s="71"/>
      <c r="J60" s="71"/>
      <c r="K60" s="71"/>
      <c r="L60" s="71"/>
      <c r="M60" s="71"/>
      <c r="N60" s="72"/>
      <c r="O60" s="339"/>
      <c r="P60" s="139">
        <v>0</v>
      </c>
      <c r="Q60" s="139">
        <v>0</v>
      </c>
      <c r="R60" s="139">
        <v>0</v>
      </c>
      <c r="S60" s="139">
        <v>0</v>
      </c>
      <c r="T60" s="139">
        <v>0</v>
      </c>
      <c r="U60" s="139">
        <v>0</v>
      </c>
      <c r="V60" s="139">
        <v>0</v>
      </c>
      <c r="W60" s="204">
        <v>1</v>
      </c>
      <c r="X60" s="204">
        <v>1</v>
      </c>
      <c r="Y60" s="204">
        <v>1</v>
      </c>
      <c r="Z60" s="371">
        <v>1</v>
      </c>
      <c r="AA60" s="371">
        <v>1</v>
      </c>
      <c r="AB60" s="204">
        <v>1</v>
      </c>
      <c r="AC60" s="204">
        <v>1</v>
      </c>
      <c r="AD60" s="204">
        <v>1</v>
      </c>
      <c r="AE60" s="204">
        <v>1</v>
      </c>
      <c r="AF60" s="204">
        <v>1</v>
      </c>
      <c r="AG60" s="204">
        <v>1</v>
      </c>
      <c r="AH60" s="204">
        <v>1</v>
      </c>
      <c r="AI60" s="204">
        <v>1</v>
      </c>
      <c r="AJ60" s="204">
        <v>1</v>
      </c>
      <c r="AK60" s="71"/>
      <c r="AL60" s="72"/>
      <c r="AM60" s="70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2"/>
      <c r="AY60" s="71"/>
      <c r="AZ60" s="3" t="s">
        <v>310</v>
      </c>
      <c r="BA60" s="113">
        <v>6</v>
      </c>
      <c r="BB60" s="10">
        <f>+SUM(H60:AX60)</f>
        <v>14</v>
      </c>
      <c r="BC60" s="121">
        <v>44228</v>
      </c>
      <c r="BD60" s="121">
        <v>44317</v>
      </c>
      <c r="BE60" s="121">
        <v>44440</v>
      </c>
      <c r="BF60" s="121">
        <v>44866</v>
      </c>
      <c r="BG60" s="121"/>
      <c r="BH60" s="166"/>
      <c r="BI60" s="121"/>
      <c r="BJ60" t="str">
        <f>IF(IF(BC60&gt;BE60,-DATEDIF(BE60,BC60,"M"),(DATEDIF(BC60,BE60,"M")))=0,"On Time",IF(IF(BC60&gt;BE60,-DATEDIF(BE60,BC60,"M"),(DATEDIF(BC60,BE60,"M")))&lt;0,"Early Start","Late Start"))</f>
        <v>Late Start</v>
      </c>
      <c r="BK60" t="str">
        <f>IF(IF(BD60&gt;BF60,-DATEDIF(BF60,BD60,"M"),(DATEDIF(BD60,BF60,"M")))=0,"On Time",IF(IF(BD60&gt;BF60,-DATEDIF(BF60,BD60,"M"),(DATEDIF(BD60,BF60,"M")))&lt;0,"Early End","Late End"))</f>
        <v>Late End</v>
      </c>
      <c r="BL60">
        <f ca="1">IF(IF(BC60&gt;TODAY(),-DATEDIF(TODAY(),BC60,"M"),(DATEDIF(BC60,TODAY(),"M")))&lt;0,0,IF(BC60&gt;TODAY(),-DATEDIF(TODAY(),BC60,"M"),(DATEDIF(BC60,TODAY(),"M"))))</f>
        <v>13</v>
      </c>
      <c r="BM60" s="183">
        <f ca="1">(IF(IF(BE60&gt;TODAY(),-DATEDIF(TODAY(),BE60,"M"),(DATEDIF(BE60,TODAY(),"M")))&lt;0,0,IF(BE60&gt;TODAY(),-DATEDIF(TODAY(),BE60,"M"),(DATEDIF(BE60,TODAY(),"M"))))/BB60)</f>
        <v>0.42857142857142855</v>
      </c>
      <c r="BN60" s="183">
        <f ca="1">(IF(IF(BC60&gt;TODAY(),-DATEDIF(TODAY(),BC60,"M"),(DATEDIF(BC60,TODAY(),"M")))&lt;0,0,IF(BC60&gt;TODAY(),-DATEDIF(TODAY(),BC60,"M"),(DATEDIF(BC60,TODAY(),"M"))))/BB60)</f>
        <v>0.9285714285714286</v>
      </c>
      <c r="BO60" s="187" t="s">
        <v>620</v>
      </c>
    </row>
    <row r="61" spans="1:67 16342:16342" x14ac:dyDescent="0.25">
      <c r="A61" s="21"/>
      <c r="B61" s="98"/>
      <c r="C61" s="230" t="s">
        <v>128</v>
      </c>
      <c r="D61" s="17" t="s">
        <v>437</v>
      </c>
      <c r="H61" s="70"/>
      <c r="I61" s="71"/>
      <c r="J61" s="71"/>
      <c r="K61" s="71"/>
      <c r="L61" s="71"/>
      <c r="M61" s="71"/>
      <c r="N61" s="72"/>
      <c r="O61" s="70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2"/>
      <c r="AA61" s="70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2"/>
      <c r="AM61" s="70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2"/>
      <c r="AY61" s="71"/>
      <c r="BA61" s="113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M61" s="183"/>
      <c r="BN61" s="183"/>
      <c r="BO61" s="187"/>
    </row>
    <row r="62" spans="1:67 16342:16342" x14ac:dyDescent="0.25">
      <c r="A62" s="21"/>
      <c r="B62" s="98"/>
      <c r="C62" s="230" t="s">
        <v>128</v>
      </c>
      <c r="D62" s="17" t="s">
        <v>438</v>
      </c>
      <c r="H62" s="70"/>
      <c r="I62" s="71"/>
      <c r="J62" s="71"/>
      <c r="K62" s="71"/>
      <c r="L62" s="71"/>
      <c r="M62" s="71"/>
      <c r="N62" s="72"/>
      <c r="O62" s="70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2"/>
      <c r="AA62" s="70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2"/>
      <c r="AM62" s="70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2"/>
      <c r="AY62" s="71"/>
      <c r="BA62" s="113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87"/>
    </row>
    <row r="63" spans="1:67 16342:16342" s="182" customFormat="1" x14ac:dyDescent="0.25">
      <c r="A63" s="156"/>
      <c r="B63" s="149" t="s">
        <v>122</v>
      </c>
      <c r="C63" s="222" t="s">
        <v>69</v>
      </c>
      <c r="D63" s="17" t="s">
        <v>439</v>
      </c>
      <c r="E63" s="228"/>
      <c r="F63" s="228"/>
      <c r="G63" s="229"/>
      <c r="H63" s="357">
        <f t="shared" ref="H63:AX63" si="16">+SUBTOTAL(9,H56:H62)</f>
        <v>0</v>
      </c>
      <c r="I63" s="157">
        <f t="shared" si="16"/>
        <v>0</v>
      </c>
      <c r="J63" s="157">
        <f t="shared" si="16"/>
        <v>0</v>
      </c>
      <c r="K63" s="157">
        <f t="shared" si="16"/>
        <v>0</v>
      </c>
      <c r="L63" s="157">
        <f t="shared" si="16"/>
        <v>0</v>
      </c>
      <c r="M63" s="157">
        <f t="shared" si="16"/>
        <v>0</v>
      </c>
      <c r="N63" s="357">
        <f t="shared" si="16"/>
        <v>0</v>
      </c>
      <c r="O63" s="357">
        <f t="shared" si="16"/>
        <v>0</v>
      </c>
      <c r="P63" s="157">
        <f t="shared" si="16"/>
        <v>0</v>
      </c>
      <c r="Q63" s="157">
        <f t="shared" si="16"/>
        <v>0</v>
      </c>
      <c r="R63" s="157">
        <f t="shared" si="16"/>
        <v>1</v>
      </c>
      <c r="S63" s="157">
        <f t="shared" si="16"/>
        <v>2</v>
      </c>
      <c r="T63" s="157">
        <f t="shared" si="16"/>
        <v>2</v>
      </c>
      <c r="U63" s="157">
        <f t="shared" si="16"/>
        <v>2</v>
      </c>
      <c r="V63" s="157">
        <f t="shared" si="16"/>
        <v>2</v>
      </c>
      <c r="W63" s="157">
        <f t="shared" si="16"/>
        <v>4</v>
      </c>
      <c r="X63" s="157">
        <f t="shared" si="16"/>
        <v>4</v>
      </c>
      <c r="Y63" s="157">
        <f t="shared" si="16"/>
        <v>4</v>
      </c>
      <c r="Z63" s="357">
        <f t="shared" si="16"/>
        <v>2</v>
      </c>
      <c r="AA63" s="357">
        <f t="shared" si="16"/>
        <v>2</v>
      </c>
      <c r="AB63" s="157">
        <f t="shared" si="16"/>
        <v>2</v>
      </c>
      <c r="AC63" s="157">
        <f t="shared" si="16"/>
        <v>2</v>
      </c>
      <c r="AD63" s="157">
        <f t="shared" si="16"/>
        <v>2</v>
      </c>
      <c r="AE63" s="157">
        <f t="shared" si="16"/>
        <v>1</v>
      </c>
      <c r="AF63" s="157">
        <f t="shared" si="16"/>
        <v>1</v>
      </c>
      <c r="AG63" s="157">
        <f t="shared" si="16"/>
        <v>1</v>
      </c>
      <c r="AH63" s="157">
        <f t="shared" si="16"/>
        <v>1</v>
      </c>
      <c r="AI63" s="157">
        <f t="shared" si="16"/>
        <v>1</v>
      </c>
      <c r="AJ63" s="157">
        <f t="shared" si="16"/>
        <v>1</v>
      </c>
      <c r="AK63" s="157">
        <f t="shared" si="16"/>
        <v>0</v>
      </c>
      <c r="AL63" s="357">
        <f t="shared" si="16"/>
        <v>0</v>
      </c>
      <c r="AM63" s="357">
        <f t="shared" si="16"/>
        <v>0</v>
      </c>
      <c r="AN63" s="157">
        <f t="shared" si="16"/>
        <v>0</v>
      </c>
      <c r="AO63" s="157">
        <f t="shared" si="16"/>
        <v>0</v>
      </c>
      <c r="AP63" s="157">
        <f t="shared" si="16"/>
        <v>0</v>
      </c>
      <c r="AQ63" s="157">
        <f t="shared" si="16"/>
        <v>0</v>
      </c>
      <c r="AR63" s="157">
        <f t="shared" si="16"/>
        <v>0</v>
      </c>
      <c r="AS63" s="157">
        <f t="shared" si="16"/>
        <v>0</v>
      </c>
      <c r="AT63" s="157">
        <f t="shared" si="16"/>
        <v>0</v>
      </c>
      <c r="AU63" s="157">
        <f t="shared" si="16"/>
        <v>0</v>
      </c>
      <c r="AV63" s="157">
        <f t="shared" si="16"/>
        <v>0</v>
      </c>
      <c r="AW63" s="157">
        <f t="shared" si="16"/>
        <v>0</v>
      </c>
      <c r="AX63" s="357">
        <f t="shared" si="16"/>
        <v>0</v>
      </c>
      <c r="AY63" s="157"/>
      <c r="AZ63" s="182" t="s">
        <v>71</v>
      </c>
      <c r="BA63" s="157">
        <f>SUM(BA58:BA62)</f>
        <v>16</v>
      </c>
      <c r="BB63" s="157">
        <f>+SUBTOTAL(9,BB56:BB62)</f>
        <v>37</v>
      </c>
      <c r="BC63" s="157"/>
      <c r="BD63" s="157"/>
      <c r="BE63" s="157"/>
      <c r="BF63" s="157"/>
      <c r="BG63" s="157"/>
      <c r="BH63" s="157"/>
      <c r="BI63" s="157"/>
      <c r="BJ63" s="157"/>
      <c r="BK63" s="157"/>
      <c r="BL63" s="157"/>
      <c r="BM63" s="157"/>
      <c r="BN63" s="157"/>
      <c r="BO63" s="187"/>
      <c r="XDN63" s="157"/>
    </row>
    <row r="64" spans="1:67 16342:16342" x14ac:dyDescent="0.25">
      <c r="A64" s="21"/>
      <c r="B64" s="10" t="s">
        <v>122</v>
      </c>
      <c r="C64" s="180">
        <v>6</v>
      </c>
      <c r="D64" s="17" t="s">
        <v>440</v>
      </c>
      <c r="E64" s="2"/>
      <c r="F64" s="2"/>
      <c r="G64" s="124"/>
      <c r="H64" s="70"/>
      <c r="I64" s="71"/>
      <c r="J64" s="71"/>
      <c r="K64" s="71"/>
      <c r="L64" s="71"/>
      <c r="M64" s="71"/>
      <c r="N64" s="72"/>
      <c r="O64" s="70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2"/>
      <c r="AA64" s="70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2"/>
      <c r="AM64" s="70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2"/>
      <c r="AY64" s="71"/>
      <c r="BA64" s="113">
        <v>0</v>
      </c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87"/>
    </row>
    <row r="65" spans="1:67" x14ac:dyDescent="0.25">
      <c r="A65" s="21"/>
      <c r="B65" s="10" t="s">
        <v>122</v>
      </c>
      <c r="C65" s="230" t="s">
        <v>138</v>
      </c>
      <c r="D65" s="17" t="s">
        <v>441</v>
      </c>
      <c r="E65" s="3"/>
      <c r="F65" s="3"/>
      <c r="G65" s="129"/>
      <c r="H65" s="70"/>
      <c r="I65" s="71"/>
      <c r="J65" s="71"/>
      <c r="K65" s="71"/>
      <c r="L65" s="71"/>
      <c r="M65" s="71"/>
      <c r="N65" s="72"/>
      <c r="O65" s="70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2"/>
      <c r="AA65" s="70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2"/>
      <c r="AM65" s="70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2"/>
      <c r="AY65" s="71"/>
      <c r="BA65" s="113">
        <v>0</v>
      </c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87"/>
    </row>
    <row r="66" spans="1:67" x14ac:dyDescent="0.25">
      <c r="A66" s="21"/>
      <c r="B66" s="10" t="s">
        <v>122</v>
      </c>
      <c r="C66" s="179" t="s">
        <v>140</v>
      </c>
      <c r="D66" s="17" t="s">
        <v>442</v>
      </c>
      <c r="E66" s="3"/>
      <c r="F66" s="3"/>
      <c r="G66" s="129"/>
      <c r="H66" s="70"/>
      <c r="I66" s="71"/>
      <c r="J66" s="71"/>
      <c r="K66" s="71"/>
      <c r="L66" s="71"/>
      <c r="M66" s="71"/>
      <c r="N66" s="72"/>
      <c r="O66" s="70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2"/>
      <c r="AA66" s="70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2"/>
      <c r="AM66" s="70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2"/>
      <c r="AY66" s="71"/>
      <c r="BA66" s="113">
        <v>0</v>
      </c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87"/>
    </row>
    <row r="67" spans="1:67" x14ac:dyDescent="0.25">
      <c r="A67" s="21"/>
      <c r="B67" s="10" t="s">
        <v>122</v>
      </c>
      <c r="C67" s="230" t="s">
        <v>142</v>
      </c>
      <c r="D67" s="17" t="s">
        <v>443</v>
      </c>
      <c r="E67" s="3"/>
      <c r="F67" s="3"/>
      <c r="G67" s="129"/>
      <c r="H67" s="70"/>
      <c r="I67" s="71"/>
      <c r="J67" s="71"/>
      <c r="K67" s="71"/>
      <c r="L67" s="71"/>
      <c r="M67" s="71"/>
      <c r="N67" s="72"/>
      <c r="O67" s="70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2"/>
      <c r="AA67" s="70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2"/>
      <c r="AM67" s="70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2"/>
      <c r="AY67" s="71"/>
      <c r="BA67" s="113">
        <v>0</v>
      </c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87"/>
    </row>
    <row r="68" spans="1:67" x14ac:dyDescent="0.25">
      <c r="A68" s="21"/>
      <c r="B68" s="10" t="s">
        <v>122</v>
      </c>
      <c r="C68" s="230" t="s">
        <v>144</v>
      </c>
      <c r="D68" s="17" t="s">
        <v>444</v>
      </c>
      <c r="E68" s="3"/>
      <c r="F68" s="3"/>
      <c r="G68" s="129"/>
      <c r="H68" s="70"/>
      <c r="I68" s="71"/>
      <c r="J68" s="71"/>
      <c r="K68" s="71"/>
      <c r="L68" s="71"/>
      <c r="M68" s="71"/>
      <c r="N68" s="72"/>
      <c r="O68" s="70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2"/>
      <c r="AA68" s="70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2"/>
      <c r="AM68" s="70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2"/>
      <c r="AY68" s="71"/>
      <c r="BA68" s="113">
        <v>0</v>
      </c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87"/>
    </row>
    <row r="69" spans="1:67" s="182" customFormat="1" x14ac:dyDescent="0.25">
      <c r="A69" s="156"/>
      <c r="B69" s="347" t="s">
        <v>122</v>
      </c>
      <c r="C69" s="348" t="s">
        <v>69</v>
      </c>
      <c r="D69" s="17" t="s">
        <v>445</v>
      </c>
      <c r="E69" s="349"/>
      <c r="F69" s="349"/>
      <c r="G69" s="350"/>
      <c r="H69" s="357">
        <f t="shared" ref="H69:AX69" si="17">+SUBTOTAL(9,H64:H68)</f>
        <v>0</v>
      </c>
      <c r="I69" s="357">
        <f t="shared" si="17"/>
        <v>0</v>
      </c>
      <c r="J69" s="357">
        <f t="shared" si="17"/>
        <v>0</v>
      </c>
      <c r="K69" s="357">
        <f t="shared" si="17"/>
        <v>0</v>
      </c>
      <c r="L69" s="357">
        <f t="shared" si="17"/>
        <v>0</v>
      </c>
      <c r="M69" s="357">
        <f t="shared" si="17"/>
        <v>0</v>
      </c>
      <c r="N69" s="357">
        <f t="shared" si="17"/>
        <v>0</v>
      </c>
      <c r="O69" s="357">
        <f t="shared" si="17"/>
        <v>0</v>
      </c>
      <c r="P69" s="357">
        <f t="shared" si="17"/>
        <v>0</v>
      </c>
      <c r="Q69" s="357">
        <f t="shared" si="17"/>
        <v>0</v>
      </c>
      <c r="R69" s="357">
        <f t="shared" si="17"/>
        <v>0</v>
      </c>
      <c r="S69" s="357">
        <f t="shared" si="17"/>
        <v>0</v>
      </c>
      <c r="T69" s="357">
        <f t="shared" si="17"/>
        <v>0</v>
      </c>
      <c r="U69" s="357">
        <f t="shared" si="17"/>
        <v>0</v>
      </c>
      <c r="V69" s="357">
        <f t="shared" si="17"/>
        <v>0</v>
      </c>
      <c r="W69" s="357">
        <f t="shared" si="17"/>
        <v>0</v>
      </c>
      <c r="X69" s="357">
        <f t="shared" si="17"/>
        <v>0</v>
      </c>
      <c r="Y69" s="357">
        <f t="shared" si="17"/>
        <v>0</v>
      </c>
      <c r="Z69" s="357">
        <f t="shared" si="17"/>
        <v>0</v>
      </c>
      <c r="AA69" s="357">
        <f t="shared" si="17"/>
        <v>0</v>
      </c>
      <c r="AB69" s="357">
        <f t="shared" si="17"/>
        <v>0</v>
      </c>
      <c r="AC69" s="357">
        <f t="shared" si="17"/>
        <v>0</v>
      </c>
      <c r="AD69" s="357">
        <f t="shared" si="17"/>
        <v>0</v>
      </c>
      <c r="AE69" s="357">
        <f t="shared" si="17"/>
        <v>0</v>
      </c>
      <c r="AF69" s="357">
        <f t="shared" si="17"/>
        <v>0</v>
      </c>
      <c r="AG69" s="357">
        <f t="shared" si="17"/>
        <v>0</v>
      </c>
      <c r="AH69" s="357">
        <f t="shared" si="17"/>
        <v>0</v>
      </c>
      <c r="AI69" s="357">
        <f t="shared" si="17"/>
        <v>0</v>
      </c>
      <c r="AJ69" s="357">
        <f t="shared" si="17"/>
        <v>0</v>
      </c>
      <c r="AK69" s="357">
        <f t="shared" si="17"/>
        <v>0</v>
      </c>
      <c r="AL69" s="357">
        <f t="shared" si="17"/>
        <v>0</v>
      </c>
      <c r="AM69" s="357">
        <f t="shared" si="17"/>
        <v>0</v>
      </c>
      <c r="AN69" s="357">
        <f t="shared" si="17"/>
        <v>0</v>
      </c>
      <c r="AO69" s="357">
        <f t="shared" si="17"/>
        <v>0</v>
      </c>
      <c r="AP69" s="357">
        <f t="shared" si="17"/>
        <v>0</v>
      </c>
      <c r="AQ69" s="357">
        <f t="shared" si="17"/>
        <v>0</v>
      </c>
      <c r="AR69" s="357">
        <f t="shared" si="17"/>
        <v>0</v>
      </c>
      <c r="AS69" s="357">
        <f t="shared" si="17"/>
        <v>0</v>
      </c>
      <c r="AT69" s="357">
        <f t="shared" si="17"/>
        <v>0</v>
      </c>
      <c r="AU69" s="357">
        <f t="shared" si="17"/>
        <v>0</v>
      </c>
      <c r="AV69" s="357">
        <f t="shared" si="17"/>
        <v>0</v>
      </c>
      <c r="AW69" s="357">
        <f t="shared" si="17"/>
        <v>0</v>
      </c>
      <c r="AX69" s="357">
        <f t="shared" si="17"/>
        <v>0</v>
      </c>
      <c r="AY69" s="157"/>
      <c r="AZ69" s="182" t="s">
        <v>71</v>
      </c>
      <c r="BA69" s="157">
        <v>0</v>
      </c>
      <c r="BB69" s="157">
        <f>+SUBTOTAL(9,BB64:BB68)</f>
        <v>0</v>
      </c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  <c r="BM69" s="157"/>
      <c r="BN69" s="157"/>
      <c r="BO69" s="187"/>
    </row>
    <row r="70" spans="1:67" x14ac:dyDescent="0.25">
      <c r="A70" s="21" t="s">
        <v>575</v>
      </c>
      <c r="B70" s="10" t="s">
        <v>148</v>
      </c>
      <c r="C70" s="180">
        <v>7</v>
      </c>
      <c r="D70" s="17" t="s">
        <v>446</v>
      </c>
      <c r="E70" s="294" t="s">
        <v>43</v>
      </c>
      <c r="F70" s="294" t="s">
        <v>600</v>
      </c>
      <c r="G70" s="294" t="s">
        <v>605</v>
      </c>
      <c r="H70" s="70"/>
      <c r="I70" s="71"/>
      <c r="J70" s="71"/>
      <c r="K70" s="71"/>
      <c r="L70" s="71"/>
      <c r="M70" s="71"/>
      <c r="N70" s="140">
        <v>0</v>
      </c>
      <c r="O70" s="370">
        <v>1</v>
      </c>
      <c r="P70" s="204">
        <v>1</v>
      </c>
      <c r="Q70" s="204">
        <v>1</v>
      </c>
      <c r="R70" s="204">
        <v>1</v>
      </c>
      <c r="S70" s="295">
        <v>1</v>
      </c>
      <c r="T70" s="71"/>
      <c r="U70" s="71"/>
      <c r="V70" s="71"/>
      <c r="W70" s="71"/>
      <c r="X70" s="71"/>
      <c r="Y70" s="71"/>
      <c r="Z70" s="72"/>
      <c r="AA70" s="70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2"/>
      <c r="AM70" s="70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2"/>
      <c r="AY70" s="71"/>
      <c r="AZ70" t="s">
        <v>611</v>
      </c>
      <c r="BA70" s="113">
        <v>0</v>
      </c>
      <c r="BB70" s="10">
        <f t="shared" ref="BB70:BB75" si="18">+SUM(H70:AX70)</f>
        <v>5</v>
      </c>
      <c r="BC70" s="121">
        <v>44166</v>
      </c>
      <c r="BD70" s="121">
        <v>44228</v>
      </c>
      <c r="BE70" s="121">
        <v>44197</v>
      </c>
      <c r="BF70" s="121">
        <v>44348</v>
      </c>
      <c r="BG70" s="121">
        <v>44197</v>
      </c>
      <c r="BH70" s="166">
        <v>44348</v>
      </c>
      <c r="BI70" s="121" t="s">
        <v>379</v>
      </c>
      <c r="BJ70" t="str">
        <f t="shared" ref="BJ70:BJ75" si="19">IF(IF(BC70&gt;BE70,-DATEDIF(BE70,BC70,"M"),(DATEDIF(BC70,BE70,"M")))=0,"On Time",IF(IF(BC70&gt;BE70,-DATEDIF(BE70,BC70,"M"),(DATEDIF(BC70,BE70,"M")))&lt;0,"Early Start","Late Start"))</f>
        <v>Late Start</v>
      </c>
      <c r="BK70" t="str">
        <f t="shared" ref="BK70:BK75" si="20">IF(IF(BD70&gt;BF70,-DATEDIF(BF70,BD70,"M"),(DATEDIF(BD70,BF70,"M")))=0,"On Time",IF(IF(BD70&gt;BF70,-DATEDIF(BF70,BD70,"M"),(DATEDIF(BD70,BF70,"M")))&lt;0,"Early End","Late End"))</f>
        <v>Late End</v>
      </c>
      <c r="BL70">
        <f t="shared" ref="BL70:BL75" ca="1" si="21">IF(IF(BC70&gt;TODAY(),-DATEDIF(TODAY(),BC70,"M"),(DATEDIF(BC70,TODAY(),"M")))&lt;0,0,IF(BC70&gt;TODAY(),-DATEDIF(TODAY(),BC70,"M"),(DATEDIF(BC70,TODAY(),"M"))))</f>
        <v>15</v>
      </c>
      <c r="BM70" s="183">
        <f t="shared" ref="BM70:BM75" ca="1" si="22">(IF(IF(BE70&gt;TODAY(),-DATEDIF(TODAY(),BE70,"M"),(DATEDIF(BE70,TODAY(),"M")))&lt;0,0,IF(BE70&gt;TODAY(),-DATEDIF(TODAY(),BE70,"M"),(DATEDIF(BE70,TODAY(),"M"))))/BB70)</f>
        <v>2.8</v>
      </c>
      <c r="BN70" s="183">
        <f t="shared" ref="BN70:BN75" ca="1" si="23">(IF(IF(BC70&gt;TODAY(),-DATEDIF(TODAY(),BC70,"M"),(DATEDIF(BC70,TODAY(),"M")))&lt;0,0,IF(BC70&gt;TODAY(),-DATEDIF(TODAY(),BC70,"M"),(DATEDIF(BC70,TODAY(),"M"))))/BB70)</f>
        <v>3</v>
      </c>
      <c r="BO70" s="187" t="s">
        <v>627</v>
      </c>
    </row>
    <row r="71" spans="1:67" x14ac:dyDescent="0.25">
      <c r="A71" s="21" t="s">
        <v>576</v>
      </c>
      <c r="B71" s="10" t="s">
        <v>148</v>
      </c>
      <c r="C71" s="230" t="s">
        <v>152</v>
      </c>
      <c r="D71" s="17" t="s">
        <v>447</v>
      </c>
      <c r="E71" s="314" t="s">
        <v>34</v>
      </c>
      <c r="F71" s="314" t="s">
        <v>50</v>
      </c>
      <c r="G71" s="314" t="s">
        <v>307</v>
      </c>
      <c r="H71" s="70"/>
      <c r="I71" s="71"/>
      <c r="J71" s="71"/>
      <c r="K71" s="71"/>
      <c r="L71" s="71"/>
      <c r="M71" s="71"/>
      <c r="N71" s="359"/>
      <c r="O71" s="70"/>
      <c r="P71" s="71"/>
      <c r="Q71" s="307">
        <v>1</v>
      </c>
      <c r="R71" s="307">
        <v>1</v>
      </c>
      <c r="S71" s="307">
        <v>1</v>
      </c>
      <c r="T71" s="307">
        <v>1</v>
      </c>
      <c r="U71" s="307">
        <v>1</v>
      </c>
      <c r="V71" s="307">
        <v>1</v>
      </c>
      <c r="W71" s="307">
        <v>1</v>
      </c>
      <c r="X71" s="307">
        <v>1</v>
      </c>
      <c r="Y71" s="307">
        <v>1</v>
      </c>
      <c r="Z71" s="365">
        <v>1</v>
      </c>
      <c r="AA71" s="310">
        <v>0</v>
      </c>
      <c r="AB71" s="311">
        <v>0</v>
      </c>
      <c r="AC71" s="71"/>
      <c r="AD71" s="71"/>
      <c r="AE71" s="71"/>
      <c r="AF71" s="71"/>
      <c r="AG71" s="71"/>
      <c r="AH71" s="71"/>
      <c r="AI71" s="71"/>
      <c r="AJ71" s="71"/>
      <c r="AK71" s="71"/>
      <c r="AL71" s="72"/>
      <c r="AM71" s="70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2"/>
      <c r="AY71" s="71"/>
      <c r="AZ71" t="s">
        <v>313</v>
      </c>
      <c r="BA71" s="10">
        <v>25</v>
      </c>
      <c r="BB71" s="10">
        <f>+SUM(H71:AX71)</f>
        <v>10</v>
      </c>
      <c r="BC71" s="120">
        <v>44256</v>
      </c>
      <c r="BD71" s="120">
        <v>44621</v>
      </c>
      <c r="BE71" s="120">
        <v>44256</v>
      </c>
      <c r="BF71" s="120">
        <v>44562</v>
      </c>
      <c r="BG71" s="120">
        <v>44256</v>
      </c>
      <c r="BH71" s="120">
        <v>44562</v>
      </c>
      <c r="BI71" s="121" t="s">
        <v>316</v>
      </c>
      <c r="BJ71" t="str">
        <f t="shared" si="19"/>
        <v>On Time</v>
      </c>
      <c r="BK71" t="str">
        <f t="shared" si="20"/>
        <v>Early End</v>
      </c>
      <c r="BL71">
        <f t="shared" ca="1" si="21"/>
        <v>12</v>
      </c>
      <c r="BM71" s="183">
        <f t="shared" ca="1" si="22"/>
        <v>1.2</v>
      </c>
      <c r="BN71" s="183">
        <f t="shared" ca="1" si="23"/>
        <v>1.2</v>
      </c>
      <c r="BO71" s="187" t="s">
        <v>628</v>
      </c>
    </row>
    <row r="72" spans="1:67" x14ac:dyDescent="0.25">
      <c r="A72" s="21" t="s">
        <v>577</v>
      </c>
      <c r="B72" s="10" t="s">
        <v>148</v>
      </c>
      <c r="C72" s="180">
        <v>8</v>
      </c>
      <c r="D72" s="17" t="s">
        <v>448</v>
      </c>
      <c r="E72" s="294" t="s">
        <v>40</v>
      </c>
      <c r="F72" s="294" t="s">
        <v>600</v>
      </c>
      <c r="G72" s="294" t="s">
        <v>605</v>
      </c>
      <c r="H72" s="70"/>
      <c r="I72" s="71"/>
      <c r="J72" s="71"/>
      <c r="K72" s="71"/>
      <c r="L72" s="71"/>
      <c r="M72" s="71"/>
      <c r="N72" s="359"/>
      <c r="O72" s="70"/>
      <c r="P72" s="71"/>
      <c r="Q72" s="71"/>
      <c r="R72" s="71"/>
      <c r="S72" s="71"/>
      <c r="T72" s="71"/>
      <c r="U72" s="299">
        <v>1</v>
      </c>
      <c r="V72" s="299">
        <v>1</v>
      </c>
      <c r="W72" s="204">
        <v>1</v>
      </c>
      <c r="X72" s="204">
        <v>1</v>
      </c>
      <c r="Y72" s="71"/>
      <c r="Z72" s="72"/>
      <c r="AA72" s="70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2"/>
      <c r="AM72" s="70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2"/>
      <c r="AY72" s="71"/>
      <c r="AZ72" t="s">
        <v>609</v>
      </c>
      <c r="BA72" s="113">
        <v>0</v>
      </c>
      <c r="BB72" s="10">
        <f>+SUM(H72:AX72)</f>
        <v>4</v>
      </c>
      <c r="BC72" s="120">
        <v>44378</v>
      </c>
      <c r="BD72" s="120">
        <v>44440</v>
      </c>
      <c r="BE72" s="120">
        <v>44378</v>
      </c>
      <c r="BF72" s="120">
        <v>44501</v>
      </c>
      <c r="BG72" s="120">
        <v>44378</v>
      </c>
      <c r="BH72" s="191">
        <v>44501</v>
      </c>
      <c r="BI72" s="121" t="s">
        <v>312</v>
      </c>
      <c r="BJ72" t="str">
        <f t="shared" si="19"/>
        <v>On Time</v>
      </c>
      <c r="BK72" t="str">
        <f t="shared" si="20"/>
        <v>Late End</v>
      </c>
      <c r="BL72">
        <f t="shared" ca="1" si="21"/>
        <v>8</v>
      </c>
      <c r="BM72" s="183">
        <f t="shared" ca="1" si="22"/>
        <v>2</v>
      </c>
      <c r="BN72" s="183">
        <f t="shared" ca="1" si="23"/>
        <v>2</v>
      </c>
      <c r="BO72" s="187" t="s">
        <v>629</v>
      </c>
    </row>
    <row r="73" spans="1:67" x14ac:dyDescent="0.25">
      <c r="A73" s="21" t="s">
        <v>578</v>
      </c>
      <c r="B73" s="10" t="s">
        <v>148</v>
      </c>
      <c r="C73" s="180">
        <v>9</v>
      </c>
      <c r="D73" s="17" t="s">
        <v>449</v>
      </c>
      <c r="E73" s="314" t="s">
        <v>43</v>
      </c>
      <c r="F73" s="314" t="s">
        <v>50</v>
      </c>
      <c r="G73" s="314" t="s">
        <v>307</v>
      </c>
      <c r="H73" s="70"/>
      <c r="I73" s="71"/>
      <c r="J73" s="71"/>
      <c r="K73" s="71"/>
      <c r="L73" s="71"/>
      <c r="M73" s="71"/>
      <c r="N73" s="320">
        <v>0</v>
      </c>
      <c r="O73" s="362">
        <v>0</v>
      </c>
      <c r="P73" s="319">
        <v>0</v>
      </c>
      <c r="Q73" s="319">
        <v>0</v>
      </c>
      <c r="R73" s="319">
        <v>0</v>
      </c>
      <c r="S73" s="71"/>
      <c r="T73" s="312">
        <v>0</v>
      </c>
      <c r="U73" s="312">
        <v>0</v>
      </c>
      <c r="V73" s="312">
        <v>0</v>
      </c>
      <c r="W73" s="71"/>
      <c r="X73" s="71"/>
      <c r="Y73" s="71"/>
      <c r="Z73" s="339"/>
      <c r="AA73" s="70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2"/>
      <c r="AM73" s="70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2"/>
      <c r="AY73" s="71"/>
      <c r="AZ73" t="s">
        <v>314</v>
      </c>
      <c r="BA73" s="113">
        <v>0</v>
      </c>
      <c r="BB73" s="10">
        <f>+SUM(H73:AX73)</f>
        <v>0</v>
      </c>
      <c r="BC73" s="121">
        <v>44166</v>
      </c>
      <c r="BD73" s="121">
        <v>44287</v>
      </c>
      <c r="BE73" s="121"/>
      <c r="BF73" s="121"/>
      <c r="BG73" s="121"/>
      <c r="BH73" s="121"/>
      <c r="BI73" s="121" t="s">
        <v>378</v>
      </c>
      <c r="BJ73" t="str">
        <f t="shared" si="19"/>
        <v>Early Start</v>
      </c>
      <c r="BK73" t="str">
        <f t="shared" si="20"/>
        <v>Early End</v>
      </c>
      <c r="BL73">
        <f t="shared" ca="1" si="21"/>
        <v>15</v>
      </c>
      <c r="BM73" s="183" t="e">
        <f t="shared" ca="1" si="22"/>
        <v>#DIV/0!</v>
      </c>
      <c r="BN73" s="183" t="e">
        <f t="shared" ca="1" si="23"/>
        <v>#DIV/0!</v>
      </c>
      <c r="BO73" s="187" t="s">
        <v>630</v>
      </c>
    </row>
    <row r="74" spans="1:67" x14ac:dyDescent="0.25">
      <c r="A74" s="21" t="s">
        <v>579</v>
      </c>
      <c r="B74" s="10" t="s">
        <v>148</v>
      </c>
      <c r="C74" s="180">
        <v>9</v>
      </c>
      <c r="D74" s="17" t="s">
        <v>450</v>
      </c>
      <c r="E74" s="315" t="s">
        <v>43</v>
      </c>
      <c r="F74" s="315" t="s">
        <v>50</v>
      </c>
      <c r="G74" s="315" t="s">
        <v>315</v>
      </c>
      <c r="H74" s="70"/>
      <c r="I74" s="71"/>
      <c r="J74" s="71"/>
      <c r="K74" s="71"/>
      <c r="L74" s="71"/>
      <c r="M74" s="71"/>
      <c r="N74" s="362">
        <v>0</v>
      </c>
      <c r="O74" s="316">
        <v>0</v>
      </c>
      <c r="P74" s="317">
        <v>0</v>
      </c>
      <c r="Q74" s="317">
        <v>0</v>
      </c>
      <c r="R74" s="71"/>
      <c r="S74" s="71"/>
      <c r="T74" s="71"/>
      <c r="U74" s="71"/>
      <c r="V74" s="71"/>
      <c r="W74" s="71"/>
      <c r="X74" s="71"/>
      <c r="Y74" s="71"/>
      <c r="Z74" s="339"/>
      <c r="AA74" s="70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2"/>
      <c r="AM74" s="70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2"/>
      <c r="AY74" s="71"/>
      <c r="AZ74" t="s">
        <v>610</v>
      </c>
      <c r="BA74" s="113">
        <v>0</v>
      </c>
      <c r="BB74" s="10">
        <f>+SUM(H74:AX74)</f>
        <v>0</v>
      </c>
      <c r="BC74" s="121">
        <v>44166</v>
      </c>
      <c r="BD74" s="121">
        <v>44287</v>
      </c>
      <c r="BE74" s="121"/>
      <c r="BF74" s="121"/>
      <c r="BG74" s="121"/>
      <c r="BH74" s="121"/>
      <c r="BI74" s="121" t="s">
        <v>378</v>
      </c>
      <c r="BJ74" t="str">
        <f t="shared" si="19"/>
        <v>Early Start</v>
      </c>
      <c r="BK74" t="str">
        <f t="shared" si="20"/>
        <v>Early End</v>
      </c>
      <c r="BL74">
        <f t="shared" ca="1" si="21"/>
        <v>15</v>
      </c>
      <c r="BM74" s="183" t="e">
        <f t="shared" ca="1" si="22"/>
        <v>#DIV/0!</v>
      </c>
      <c r="BN74" s="183" t="e">
        <f t="shared" ca="1" si="23"/>
        <v>#DIV/0!</v>
      </c>
      <c r="BO74" s="187" t="s">
        <v>631</v>
      </c>
    </row>
    <row r="75" spans="1:67" x14ac:dyDescent="0.25">
      <c r="A75" s="21" t="s">
        <v>580</v>
      </c>
      <c r="B75" s="10" t="s">
        <v>148</v>
      </c>
      <c r="C75" s="180">
        <v>9</v>
      </c>
      <c r="D75" s="17" t="s">
        <v>451</v>
      </c>
      <c r="E75" s="294" t="s">
        <v>43</v>
      </c>
      <c r="F75" s="294" t="s">
        <v>600</v>
      </c>
      <c r="G75" s="294" t="s">
        <v>605</v>
      </c>
      <c r="H75" s="70"/>
      <c r="I75" s="71"/>
      <c r="J75" s="71"/>
      <c r="K75" s="71"/>
      <c r="L75" s="71"/>
      <c r="M75" s="139">
        <v>0</v>
      </c>
      <c r="N75" s="140">
        <v>0</v>
      </c>
      <c r="O75" s="138">
        <v>0</v>
      </c>
      <c r="P75" s="139">
        <v>0</v>
      </c>
      <c r="Q75" s="139">
        <v>0</v>
      </c>
      <c r="R75" s="299">
        <v>1</v>
      </c>
      <c r="S75" s="299">
        <v>1</v>
      </c>
      <c r="T75" s="204">
        <v>1</v>
      </c>
      <c r="U75" s="204">
        <v>1</v>
      </c>
      <c r="V75" s="204">
        <v>1</v>
      </c>
      <c r="W75" s="204">
        <v>1</v>
      </c>
      <c r="X75" s="204">
        <v>1</v>
      </c>
      <c r="Y75" s="71"/>
      <c r="Z75" s="339"/>
      <c r="AA75" s="70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2"/>
      <c r="AM75" s="70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2"/>
      <c r="AY75" s="71"/>
      <c r="AZ75" t="s">
        <v>314</v>
      </c>
      <c r="BA75" s="113">
        <v>0</v>
      </c>
      <c r="BB75" s="10">
        <f t="shared" si="18"/>
        <v>7</v>
      </c>
      <c r="BC75" s="121">
        <v>44136</v>
      </c>
      <c r="BD75" s="121">
        <v>44348</v>
      </c>
      <c r="BE75" s="121">
        <v>44287</v>
      </c>
      <c r="BF75" s="121">
        <v>44501</v>
      </c>
      <c r="BG75" s="121">
        <v>44287</v>
      </c>
      <c r="BH75" s="191">
        <v>44501</v>
      </c>
      <c r="BI75" s="121" t="s">
        <v>379</v>
      </c>
      <c r="BJ75" t="str">
        <f t="shared" si="19"/>
        <v>Late Start</v>
      </c>
      <c r="BK75" t="str">
        <f t="shared" si="20"/>
        <v>Late End</v>
      </c>
      <c r="BL75">
        <f t="shared" ca="1" si="21"/>
        <v>16</v>
      </c>
      <c r="BM75" s="183">
        <f t="shared" ca="1" si="22"/>
        <v>1.5714285714285714</v>
      </c>
      <c r="BN75" s="183">
        <f t="shared" ca="1" si="23"/>
        <v>2.2857142857142856</v>
      </c>
      <c r="BO75" s="187" t="s">
        <v>632</v>
      </c>
    </row>
    <row r="76" spans="1:67" x14ac:dyDescent="0.25">
      <c r="A76" s="21"/>
      <c r="B76" s="10" t="s">
        <v>148</v>
      </c>
      <c r="C76" s="230" t="s">
        <v>162</v>
      </c>
      <c r="D76" s="17" t="s">
        <v>452</v>
      </c>
      <c r="E76" s="3"/>
      <c r="F76" s="3"/>
      <c r="G76" s="129"/>
      <c r="H76" s="70"/>
      <c r="I76" s="71"/>
      <c r="J76" s="71"/>
      <c r="K76" s="71"/>
      <c r="L76" s="71"/>
      <c r="M76" s="71"/>
      <c r="N76" s="72"/>
      <c r="O76" s="70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2"/>
      <c r="AA76" s="70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2"/>
      <c r="AM76" s="70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2"/>
      <c r="AY76" s="71"/>
      <c r="BA76" s="113"/>
      <c r="BB76" s="10"/>
      <c r="BC76" s="120"/>
      <c r="BD76" s="120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87"/>
    </row>
    <row r="77" spans="1:67" x14ac:dyDescent="0.25">
      <c r="A77" s="21"/>
      <c r="B77" s="10" t="s">
        <v>148</v>
      </c>
      <c r="C77" s="179" t="s">
        <v>164</v>
      </c>
      <c r="D77" s="17" t="s">
        <v>453</v>
      </c>
      <c r="E77" s="3"/>
      <c r="F77" s="3"/>
      <c r="G77" s="129"/>
      <c r="H77" s="70"/>
      <c r="I77" s="71"/>
      <c r="J77" s="71"/>
      <c r="K77" s="71"/>
      <c r="L77" s="71"/>
      <c r="M77" s="71"/>
      <c r="N77" s="72"/>
      <c r="O77" s="70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2"/>
      <c r="AA77" s="70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2"/>
      <c r="AM77" s="70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2"/>
      <c r="AY77" s="71"/>
      <c r="BA77" s="113"/>
      <c r="BB77" s="10"/>
      <c r="BC77" s="120"/>
      <c r="BD77" s="120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87"/>
    </row>
    <row r="78" spans="1:67" x14ac:dyDescent="0.25">
      <c r="A78" s="21"/>
      <c r="B78" s="10" t="s">
        <v>148</v>
      </c>
      <c r="C78" s="179" t="s">
        <v>166</v>
      </c>
      <c r="D78" s="17" t="s">
        <v>454</v>
      </c>
      <c r="E78" s="3"/>
      <c r="F78" s="3"/>
      <c r="G78" s="129"/>
      <c r="H78" s="70"/>
      <c r="I78" s="71"/>
      <c r="J78" s="71"/>
      <c r="K78" s="71"/>
      <c r="L78" s="71"/>
      <c r="M78" s="71"/>
      <c r="N78" s="72"/>
      <c r="O78" s="70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2"/>
      <c r="AA78" s="70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2"/>
      <c r="AM78" s="70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2"/>
      <c r="AY78" s="71"/>
      <c r="BA78" s="113"/>
      <c r="BB78" s="10"/>
      <c r="BC78" s="120"/>
      <c r="BD78" s="120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87"/>
    </row>
    <row r="79" spans="1:67" x14ac:dyDescent="0.25">
      <c r="A79" s="21" t="s">
        <v>581</v>
      </c>
      <c r="B79" s="10" t="s">
        <v>148</v>
      </c>
      <c r="C79" s="180">
        <v>10</v>
      </c>
      <c r="D79" s="17" t="s">
        <v>455</v>
      </c>
      <c r="E79" s="294" t="s">
        <v>43</v>
      </c>
      <c r="F79" s="294" t="s">
        <v>600</v>
      </c>
      <c r="G79" s="294" t="s">
        <v>605</v>
      </c>
      <c r="H79" s="70"/>
      <c r="I79" s="71"/>
      <c r="J79" s="71"/>
      <c r="K79" s="71"/>
      <c r="L79" s="71"/>
      <c r="M79" s="71"/>
      <c r="N79" s="72"/>
      <c r="O79" s="340">
        <v>0</v>
      </c>
      <c r="P79" s="139">
        <v>0</v>
      </c>
      <c r="Q79" s="139">
        <v>0</v>
      </c>
      <c r="R79" s="299">
        <v>1</v>
      </c>
      <c r="S79" s="299">
        <v>1</v>
      </c>
      <c r="T79" s="299">
        <v>1</v>
      </c>
      <c r="U79" s="299">
        <v>1</v>
      </c>
      <c r="V79" s="299">
        <v>1</v>
      </c>
      <c r="W79" s="299">
        <v>1</v>
      </c>
      <c r="X79" s="204">
        <v>1</v>
      </c>
      <c r="Y79" s="71"/>
      <c r="Z79" s="345"/>
      <c r="AA79" s="148"/>
      <c r="AB79" s="136"/>
      <c r="AC79" s="71"/>
      <c r="AD79" s="71"/>
      <c r="AE79" s="71"/>
      <c r="AF79" s="71"/>
      <c r="AG79" s="71"/>
      <c r="AH79" s="71"/>
      <c r="AI79" s="71"/>
      <c r="AJ79" s="71"/>
      <c r="AK79" s="71"/>
      <c r="AL79" s="72"/>
      <c r="AM79" s="70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2"/>
      <c r="AY79" s="71"/>
      <c r="AZ79" t="s">
        <v>611</v>
      </c>
      <c r="BA79" s="113">
        <v>0</v>
      </c>
      <c r="BB79" s="10">
        <f>+SUM(H79:AX79)</f>
        <v>7</v>
      </c>
      <c r="BC79" s="121">
        <v>44197</v>
      </c>
      <c r="BD79" s="121">
        <v>44531</v>
      </c>
      <c r="BE79" s="121">
        <v>44287</v>
      </c>
      <c r="BF79" s="121">
        <v>44501</v>
      </c>
      <c r="BG79" s="121">
        <v>44287</v>
      </c>
      <c r="BH79" s="166">
        <v>44501</v>
      </c>
      <c r="BI79" s="121" t="s">
        <v>379</v>
      </c>
      <c r="BJ79" t="str">
        <f>IF(IF(BC79&gt;BE79,-DATEDIF(BE79,BC79,"M"),(DATEDIF(BC79,BE79,"M")))=0,"On Time",IF(IF(BC79&gt;BE79,-DATEDIF(BE79,BC79,"M"),(DATEDIF(BC79,BE79,"M")))&lt;0,"Early Start","Late Start"))</f>
        <v>Late Start</v>
      </c>
      <c r="BK79" t="str">
        <f>IF(IF(BD79&gt;BF79,-DATEDIF(BF79,BD79,"M"),(DATEDIF(BD79,BF79,"M")))=0,"On Time",IF(IF(BD79&gt;BF79,-DATEDIF(BF79,BD79,"M"),(DATEDIF(BD79,BF79,"M")))&lt;0,"Early End","Late End"))</f>
        <v>Early End</v>
      </c>
      <c r="BL79">
        <f ca="1">IF(IF(BC79&gt;TODAY(),-DATEDIF(TODAY(),BC79,"M"),(DATEDIF(BC79,TODAY(),"M")))&lt;0,0,IF(BC79&gt;TODAY(),-DATEDIF(TODAY(),BC79,"M"),(DATEDIF(BC79,TODAY(),"M"))))</f>
        <v>14</v>
      </c>
      <c r="BM79" s="183">
        <f ca="1">(IF(IF(BE79&gt;TODAY(),-DATEDIF(TODAY(),BE79,"M"),(DATEDIF(BE79,TODAY(),"M")))&lt;0,0,IF(BE79&gt;TODAY(),-DATEDIF(TODAY(),BE79,"M"),(DATEDIF(BE79,TODAY(),"M"))))/BB79)</f>
        <v>1.5714285714285714</v>
      </c>
      <c r="BN79" s="183">
        <f ca="1">(IF(IF(BC79&gt;TODAY(),-DATEDIF(TODAY(),BC79,"M"),(DATEDIF(BC79,TODAY(),"M")))&lt;0,0,IF(BC79&gt;TODAY(),-DATEDIF(TODAY(),BC79,"M"),(DATEDIF(BC79,TODAY(),"M"))))/BB79)</f>
        <v>2</v>
      </c>
      <c r="BO79" s="187" t="s">
        <v>635</v>
      </c>
    </row>
    <row r="80" spans="1:67" x14ac:dyDescent="0.25">
      <c r="A80" s="21"/>
      <c r="B80" s="10" t="s">
        <v>148</v>
      </c>
      <c r="C80" s="230" t="s">
        <v>170</v>
      </c>
      <c r="D80" s="17" t="s">
        <v>456</v>
      </c>
      <c r="E80" s="13"/>
      <c r="F80" s="13"/>
      <c r="G80" s="132"/>
      <c r="H80" s="70"/>
      <c r="I80" s="71"/>
      <c r="J80" s="71"/>
      <c r="K80" s="71"/>
      <c r="L80" s="71"/>
      <c r="M80" s="71"/>
      <c r="N80" s="72"/>
      <c r="O80" s="70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2"/>
      <c r="AA80" s="70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2"/>
      <c r="AM80" s="70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2"/>
      <c r="AY80" s="71"/>
      <c r="BA80" s="113"/>
      <c r="BB80" s="10"/>
      <c r="BC80" s="120"/>
      <c r="BD80" s="120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87"/>
    </row>
    <row r="81" spans="1:67" x14ac:dyDescent="0.25">
      <c r="A81" s="21"/>
      <c r="B81" s="10" t="s">
        <v>148</v>
      </c>
      <c r="C81" s="230" t="s">
        <v>170</v>
      </c>
      <c r="D81" s="17" t="s">
        <v>457</v>
      </c>
      <c r="E81" s="13"/>
      <c r="F81" s="13"/>
      <c r="G81" s="132"/>
      <c r="H81" s="70"/>
      <c r="I81" s="71"/>
      <c r="J81" s="71"/>
      <c r="K81" s="71"/>
      <c r="L81" s="71"/>
      <c r="M81" s="71"/>
      <c r="N81" s="72"/>
      <c r="O81" s="70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2"/>
      <c r="AA81" s="70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2"/>
      <c r="AM81" s="70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2"/>
      <c r="AY81" s="71"/>
      <c r="BA81" s="113"/>
      <c r="BB81" s="10"/>
      <c r="BC81" s="120"/>
      <c r="BD81" s="120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87"/>
    </row>
    <row r="82" spans="1:67" x14ac:dyDescent="0.25">
      <c r="A82" s="21"/>
      <c r="B82" s="10" t="s">
        <v>148</v>
      </c>
      <c r="C82" s="230" t="s">
        <v>170</v>
      </c>
      <c r="D82" s="17" t="s">
        <v>458</v>
      </c>
      <c r="E82" s="13"/>
      <c r="F82" s="13"/>
      <c r="G82" s="132"/>
      <c r="H82" s="70"/>
      <c r="I82" s="71"/>
      <c r="J82" s="71"/>
      <c r="K82" s="71"/>
      <c r="L82" s="71"/>
      <c r="M82" s="71"/>
      <c r="N82" s="72"/>
      <c r="O82" s="70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2"/>
      <c r="AA82" s="70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2"/>
      <c r="AM82" s="70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2"/>
      <c r="AY82" s="71"/>
      <c r="BA82" s="113"/>
      <c r="BB82" s="10"/>
      <c r="BC82" s="120"/>
      <c r="BD82" s="120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87"/>
    </row>
    <row r="83" spans="1:67" x14ac:dyDescent="0.25">
      <c r="A83" s="21"/>
      <c r="B83" s="10" t="s">
        <v>148</v>
      </c>
      <c r="C83" s="230" t="s">
        <v>170</v>
      </c>
      <c r="D83" s="17" t="s">
        <v>459</v>
      </c>
      <c r="E83" s="13"/>
      <c r="F83" s="13"/>
      <c r="G83" s="132"/>
      <c r="H83" s="70"/>
      <c r="I83" s="71"/>
      <c r="J83" s="71"/>
      <c r="K83" s="71"/>
      <c r="L83" s="71"/>
      <c r="M83" s="71"/>
      <c r="N83" s="72"/>
      <c r="O83" s="70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2"/>
      <c r="AA83" s="70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2"/>
      <c r="AM83" s="70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2"/>
      <c r="AY83" s="71"/>
      <c r="BA83" s="113"/>
      <c r="BB83" s="10"/>
      <c r="BC83" s="120"/>
      <c r="BD83" s="120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87"/>
    </row>
    <row r="84" spans="1:67" x14ac:dyDescent="0.25">
      <c r="A84" s="21"/>
      <c r="B84" s="10" t="s">
        <v>148</v>
      </c>
      <c r="C84" s="230" t="s">
        <v>170</v>
      </c>
      <c r="D84" s="17" t="s">
        <v>460</v>
      </c>
      <c r="E84" s="13"/>
      <c r="F84" s="13"/>
      <c r="G84" s="132"/>
      <c r="H84" s="70"/>
      <c r="I84" s="71"/>
      <c r="J84" s="71"/>
      <c r="K84" s="71"/>
      <c r="L84" s="71"/>
      <c r="M84" s="71"/>
      <c r="N84" s="72"/>
      <c r="O84" s="70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2"/>
      <c r="AA84" s="70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2"/>
      <c r="AM84" s="70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2"/>
      <c r="AY84" s="71"/>
      <c r="BA84" s="113"/>
      <c r="BB84" s="10"/>
      <c r="BC84" s="120"/>
      <c r="BD84" s="120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87"/>
    </row>
    <row r="85" spans="1:67" x14ac:dyDescent="0.25">
      <c r="A85" s="21"/>
      <c r="B85" s="10" t="s">
        <v>148</v>
      </c>
      <c r="C85" s="230" t="s">
        <v>170</v>
      </c>
      <c r="D85" s="17" t="s">
        <v>461</v>
      </c>
      <c r="E85" s="3"/>
      <c r="F85" s="3"/>
      <c r="G85" s="129"/>
      <c r="H85" s="70"/>
      <c r="I85" s="71"/>
      <c r="J85" s="71"/>
      <c r="K85" s="71"/>
      <c r="L85" s="71"/>
      <c r="M85" s="71"/>
      <c r="N85" s="72"/>
      <c r="O85" s="70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2"/>
      <c r="AA85" s="70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2"/>
      <c r="AM85" s="70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2"/>
      <c r="AY85" s="71"/>
      <c r="BA85" s="113"/>
      <c r="BB85" s="10"/>
      <c r="BC85" s="120"/>
      <c r="BD85" s="120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87"/>
    </row>
    <row r="86" spans="1:67" x14ac:dyDescent="0.25">
      <c r="A86" s="21"/>
      <c r="B86" s="10" t="s">
        <v>148</v>
      </c>
      <c r="C86" s="180">
        <v>11</v>
      </c>
      <c r="D86" s="17" t="s">
        <v>462</v>
      </c>
      <c r="E86" s="2"/>
      <c r="F86" s="2"/>
      <c r="G86" s="124"/>
      <c r="H86" s="70"/>
      <c r="I86" s="71"/>
      <c r="J86" s="71"/>
      <c r="K86" s="71"/>
      <c r="L86" s="71"/>
      <c r="M86" s="71"/>
      <c r="N86" s="72"/>
      <c r="O86" s="70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2"/>
      <c r="AA86" s="70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2"/>
      <c r="AM86" s="70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2"/>
      <c r="AY86" s="71"/>
      <c r="BA86" s="113"/>
      <c r="BB86" s="10"/>
      <c r="BC86" s="120"/>
      <c r="BD86" s="120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87"/>
    </row>
    <row r="87" spans="1:67" x14ac:dyDescent="0.25">
      <c r="A87" s="21" t="s">
        <v>582</v>
      </c>
      <c r="B87" s="10" t="s">
        <v>148</v>
      </c>
      <c r="C87" s="230" t="s">
        <v>179</v>
      </c>
      <c r="D87" s="17" t="s">
        <v>463</v>
      </c>
      <c r="E87" s="23" t="s">
        <v>43</v>
      </c>
      <c r="F87" s="23" t="s">
        <v>601</v>
      </c>
      <c r="G87" s="374" t="s">
        <v>603</v>
      </c>
      <c r="H87" s="56">
        <v>1</v>
      </c>
      <c r="I87" s="37">
        <v>1</v>
      </c>
      <c r="J87" s="37">
        <v>1</v>
      </c>
      <c r="K87" s="37">
        <v>1</v>
      </c>
      <c r="L87" s="37">
        <v>1</v>
      </c>
      <c r="M87" s="188">
        <v>1</v>
      </c>
      <c r="N87" s="72"/>
      <c r="O87" s="70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339"/>
      <c r="AA87" s="70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2"/>
      <c r="AM87" s="70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2"/>
      <c r="AY87" s="71"/>
      <c r="AZ87" t="s">
        <v>612</v>
      </c>
      <c r="BA87" s="113">
        <v>0</v>
      </c>
      <c r="BB87" s="10">
        <f>+SUM(H87:AX87)</f>
        <v>6</v>
      </c>
      <c r="BC87" s="121">
        <v>43983</v>
      </c>
      <c r="BD87" s="121">
        <v>44166</v>
      </c>
      <c r="BE87" s="121">
        <v>43983</v>
      </c>
      <c r="BF87" s="121">
        <v>44166</v>
      </c>
      <c r="BG87" s="121">
        <v>43983</v>
      </c>
      <c r="BH87" s="121">
        <v>44166</v>
      </c>
      <c r="BI87" s="121" t="s">
        <v>312</v>
      </c>
      <c r="BJ87" t="str">
        <f>IF(IF(BC87&gt;BE87,-DATEDIF(BE87,BC87,"M"),(DATEDIF(BC87,BE87,"M")))=0,"On Time",IF(IF(BC87&gt;BE87,-DATEDIF(BE87,BC87,"M"),(DATEDIF(BC87,BE87,"M")))&lt;0,"Early Start","Late Start"))</f>
        <v>On Time</v>
      </c>
      <c r="BK87" t="str">
        <f>IF(IF(BD87&gt;BF87,-DATEDIF(BF87,BD87,"M"),(DATEDIF(BD87,BF87,"M")))=0,"On Time",IF(IF(BD87&gt;BF87,-DATEDIF(BF87,BD87,"M"),(DATEDIF(BD87,BF87,"M")))&lt;0,"Early End","Late End"))</f>
        <v>On Time</v>
      </c>
      <c r="BL87">
        <f ca="1">IF(IF(BC87&gt;TODAY(),-DATEDIF(TODAY(),BC87,"M"),(DATEDIF(BC87,TODAY(),"M")))&lt;0,0,IF(BC87&gt;TODAY(),-DATEDIF(TODAY(),BC87,"M"),(DATEDIF(BC87,TODAY(),"M"))))</f>
        <v>21</v>
      </c>
      <c r="BM87" s="183">
        <f ca="1">(IF(IF(BE87&gt;TODAY(),-DATEDIF(TODAY(),BE87,"M"),(DATEDIF(BE87,TODAY(),"M")))&lt;0,0,IF(BE87&gt;TODAY(),-DATEDIF(TODAY(),BE87,"M"),(DATEDIF(BE87,TODAY(),"M"))))/BB87)</f>
        <v>3.5</v>
      </c>
      <c r="BN87" s="183">
        <f ca="1">(IF(IF(BC87&gt;TODAY(),-DATEDIF(TODAY(),BC87,"M"),(DATEDIF(BC87,TODAY(),"M")))&lt;0,0,IF(BC87&gt;TODAY(),-DATEDIF(TODAY(),BC87,"M"),(DATEDIF(BC87,TODAY(),"M"))))/BB87)</f>
        <v>3.5</v>
      </c>
      <c r="BO87" s="187" t="s">
        <v>643</v>
      </c>
    </row>
    <row r="88" spans="1:67" x14ac:dyDescent="0.25">
      <c r="A88" s="21"/>
      <c r="B88" s="10" t="s">
        <v>148</v>
      </c>
      <c r="C88" s="230" t="s">
        <v>179</v>
      </c>
      <c r="D88" s="17" t="s">
        <v>464</v>
      </c>
      <c r="E88" s="3"/>
      <c r="F88" s="3"/>
      <c r="G88" s="129"/>
      <c r="H88" s="70"/>
      <c r="I88" s="71"/>
      <c r="J88" s="71"/>
      <c r="K88" s="71"/>
      <c r="L88" s="71"/>
      <c r="M88" s="71"/>
      <c r="N88" s="72"/>
      <c r="O88" s="70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2"/>
      <c r="AA88" s="70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2"/>
      <c r="AM88" s="70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2"/>
      <c r="AY88" s="71"/>
      <c r="BA88" s="113"/>
      <c r="BB88" s="10"/>
      <c r="BC88" s="120"/>
      <c r="BD88" s="120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87"/>
    </row>
    <row r="89" spans="1:67" x14ac:dyDescent="0.25">
      <c r="A89" s="21"/>
      <c r="B89" s="10" t="s">
        <v>148</v>
      </c>
      <c r="C89" s="230" t="s">
        <v>179</v>
      </c>
      <c r="D89" s="17" t="s">
        <v>465</v>
      </c>
      <c r="E89" s="3"/>
      <c r="F89" s="3"/>
      <c r="G89" s="129"/>
      <c r="H89" s="70"/>
      <c r="I89" s="71"/>
      <c r="J89" s="71"/>
      <c r="K89" s="71"/>
      <c r="L89" s="71"/>
      <c r="M89" s="71"/>
      <c r="N89" s="72"/>
      <c r="O89" s="70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2"/>
      <c r="AA89" s="70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2"/>
      <c r="AM89" s="70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2"/>
      <c r="AY89" s="71"/>
      <c r="BA89" s="113"/>
      <c r="BB89" s="10"/>
      <c r="BC89" s="120"/>
      <c r="BD89" s="120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87"/>
    </row>
    <row r="90" spans="1:67" x14ac:dyDescent="0.25">
      <c r="A90" s="21"/>
      <c r="B90" s="10" t="s">
        <v>148</v>
      </c>
      <c r="C90" s="230" t="s">
        <v>179</v>
      </c>
      <c r="D90" s="17" t="s">
        <v>466</v>
      </c>
      <c r="E90" s="3"/>
      <c r="F90" s="3"/>
      <c r="G90" s="129"/>
      <c r="H90" s="70"/>
      <c r="I90" s="71"/>
      <c r="J90" s="71"/>
      <c r="K90" s="71"/>
      <c r="L90" s="71"/>
      <c r="M90" s="71"/>
      <c r="N90" s="72"/>
      <c r="O90" s="70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2"/>
      <c r="AA90" s="70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2"/>
      <c r="AM90" s="70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2"/>
      <c r="AY90" s="71"/>
      <c r="BA90" s="113"/>
      <c r="BB90" s="10"/>
      <c r="BC90" s="120"/>
      <c r="BD90" s="120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87"/>
    </row>
    <row r="91" spans="1:67" x14ac:dyDescent="0.25">
      <c r="A91" s="21"/>
      <c r="B91" s="10" t="s">
        <v>148</v>
      </c>
      <c r="C91" s="230" t="s">
        <v>179</v>
      </c>
      <c r="D91" s="17" t="s">
        <v>467</v>
      </c>
      <c r="E91" s="3"/>
      <c r="F91" s="3"/>
      <c r="G91" s="129"/>
      <c r="H91" s="70"/>
      <c r="I91" s="71"/>
      <c r="J91" s="71"/>
      <c r="K91" s="71"/>
      <c r="L91" s="71"/>
      <c r="M91" s="71"/>
      <c r="N91" s="72"/>
      <c r="O91" s="70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2"/>
      <c r="AA91" s="70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2"/>
      <c r="AM91" s="70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2"/>
      <c r="AY91" s="71"/>
      <c r="BA91" s="113"/>
      <c r="BB91" s="10"/>
      <c r="BC91" s="120"/>
      <c r="BD91" s="120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87"/>
    </row>
    <row r="92" spans="1:67" x14ac:dyDescent="0.25">
      <c r="A92" s="21"/>
      <c r="B92" s="10" t="s">
        <v>148</v>
      </c>
      <c r="C92" s="230" t="s">
        <v>179</v>
      </c>
      <c r="D92" s="17" t="s">
        <v>468</v>
      </c>
      <c r="E92" s="3"/>
      <c r="F92" s="3"/>
      <c r="G92" s="129"/>
      <c r="H92" s="70"/>
      <c r="I92" s="71"/>
      <c r="J92" s="71"/>
      <c r="K92" s="71"/>
      <c r="L92" s="71"/>
      <c r="M92" s="71"/>
      <c r="N92" s="72"/>
      <c r="O92" s="70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2"/>
      <c r="AA92" s="70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2"/>
      <c r="AM92" s="70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2"/>
      <c r="AY92" s="71"/>
      <c r="BA92" s="113"/>
      <c r="BB92" s="10"/>
      <c r="BC92" s="120"/>
      <c r="BD92" s="120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87"/>
    </row>
    <row r="93" spans="1:67" x14ac:dyDescent="0.25">
      <c r="A93" s="21"/>
      <c r="B93" s="10" t="s">
        <v>148</v>
      </c>
      <c r="C93" s="230" t="s">
        <v>179</v>
      </c>
      <c r="D93" s="17" t="s">
        <v>469</v>
      </c>
      <c r="E93" s="3"/>
      <c r="F93" s="3"/>
      <c r="G93" s="129"/>
      <c r="H93" s="70"/>
      <c r="I93" s="71"/>
      <c r="J93" s="71"/>
      <c r="K93" s="71"/>
      <c r="L93" s="71"/>
      <c r="M93" s="71"/>
      <c r="N93" s="72"/>
      <c r="O93" s="70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2"/>
      <c r="AA93" s="70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2"/>
      <c r="AM93" s="70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2"/>
      <c r="AY93" s="71"/>
      <c r="BA93" s="113"/>
      <c r="BB93" s="10"/>
      <c r="BC93" s="120"/>
      <c r="BD93" s="120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87"/>
    </row>
    <row r="94" spans="1:67" x14ac:dyDescent="0.25">
      <c r="A94" s="21"/>
      <c r="B94" s="10" t="s">
        <v>148</v>
      </c>
      <c r="C94" s="230" t="s">
        <v>179</v>
      </c>
      <c r="D94" s="17" t="s">
        <v>470</v>
      </c>
      <c r="E94" s="3"/>
      <c r="F94" s="3"/>
      <c r="G94" s="129"/>
      <c r="H94" s="70"/>
      <c r="I94" s="71"/>
      <c r="J94" s="71"/>
      <c r="K94" s="71"/>
      <c r="L94" s="71"/>
      <c r="M94" s="71"/>
      <c r="N94" s="72"/>
      <c r="O94" s="70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2"/>
      <c r="AA94" s="70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2"/>
      <c r="AM94" s="70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2"/>
      <c r="AY94" s="71"/>
      <c r="BA94" s="113"/>
      <c r="BB94" s="10"/>
      <c r="BC94" s="120"/>
      <c r="BD94" s="120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87"/>
    </row>
    <row r="95" spans="1:67" x14ac:dyDescent="0.25">
      <c r="A95" s="21"/>
      <c r="B95" s="10" t="s">
        <v>148</v>
      </c>
      <c r="C95" s="230" t="s">
        <v>179</v>
      </c>
      <c r="D95" s="17" t="s">
        <v>471</v>
      </c>
      <c r="E95" s="3"/>
      <c r="F95" s="3"/>
      <c r="G95" s="129"/>
      <c r="H95" s="70"/>
      <c r="I95" s="71"/>
      <c r="J95" s="71"/>
      <c r="K95" s="71"/>
      <c r="L95" s="71"/>
      <c r="M95" s="71"/>
      <c r="N95" s="72"/>
      <c r="O95" s="70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2"/>
      <c r="AA95" s="70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2"/>
      <c r="AM95" s="70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2"/>
      <c r="AY95" s="71"/>
      <c r="BA95" s="113"/>
      <c r="BB95" s="10"/>
      <c r="BC95" s="120"/>
      <c r="BD95" s="120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87"/>
    </row>
    <row r="96" spans="1:67" x14ac:dyDescent="0.25">
      <c r="A96" s="21"/>
      <c r="B96" s="10" t="s">
        <v>148</v>
      </c>
      <c r="C96" s="230" t="s">
        <v>179</v>
      </c>
      <c r="D96" s="17" t="s">
        <v>472</v>
      </c>
      <c r="E96" s="3"/>
      <c r="F96" s="3"/>
      <c r="G96" s="129"/>
      <c r="H96" s="70"/>
      <c r="I96" s="71"/>
      <c r="J96" s="71"/>
      <c r="K96" s="71"/>
      <c r="L96" s="71"/>
      <c r="M96" s="71"/>
      <c r="N96" s="72"/>
      <c r="O96" s="70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2"/>
      <c r="AA96" s="70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2"/>
      <c r="AM96" s="70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2"/>
      <c r="AY96" s="71"/>
      <c r="BA96" s="113"/>
      <c r="BB96" s="10"/>
      <c r="BC96" s="120"/>
      <c r="BD96" s="120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87"/>
    </row>
    <row r="97" spans="1:67" x14ac:dyDescent="0.25">
      <c r="A97" s="21"/>
      <c r="B97" s="10" t="s">
        <v>148</v>
      </c>
      <c r="C97" s="180">
        <v>12</v>
      </c>
      <c r="D97" s="17" t="s">
        <v>473</v>
      </c>
      <c r="E97" s="2"/>
      <c r="F97" s="2"/>
      <c r="G97" s="124"/>
      <c r="H97" s="70"/>
      <c r="I97" s="71"/>
      <c r="J97" s="71"/>
      <c r="K97" s="71"/>
      <c r="L97" s="71"/>
      <c r="M97" s="71"/>
      <c r="N97" s="72"/>
      <c r="O97" s="70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2"/>
      <c r="AA97" s="70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2"/>
      <c r="AM97" s="70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2"/>
      <c r="AY97" s="71"/>
      <c r="BA97" s="113"/>
      <c r="BB97" s="10"/>
      <c r="BC97" s="120"/>
      <c r="BD97" s="120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87"/>
    </row>
    <row r="98" spans="1:67" x14ac:dyDescent="0.25">
      <c r="A98" s="21"/>
      <c r="B98" s="10" t="s">
        <v>148</v>
      </c>
      <c r="C98" s="230" t="s">
        <v>191</v>
      </c>
      <c r="D98" s="17" t="s">
        <v>474</v>
      </c>
      <c r="E98" s="3"/>
      <c r="F98" s="3"/>
      <c r="G98" s="129"/>
      <c r="H98" s="70"/>
      <c r="I98" s="71"/>
      <c r="J98" s="71"/>
      <c r="K98" s="71"/>
      <c r="L98" s="71"/>
      <c r="M98" s="71"/>
      <c r="N98" s="72"/>
      <c r="O98" s="70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2"/>
      <c r="AA98" s="70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2"/>
      <c r="AM98" s="70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2"/>
      <c r="AY98" s="71"/>
      <c r="BA98" s="113"/>
      <c r="BB98" s="10"/>
      <c r="BC98" s="120"/>
      <c r="BD98" s="120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87"/>
    </row>
    <row r="99" spans="1:67" x14ac:dyDescent="0.25">
      <c r="A99" s="21"/>
      <c r="B99" s="10" t="s">
        <v>148</v>
      </c>
      <c r="C99" s="179" t="s">
        <v>193</v>
      </c>
      <c r="D99" s="17" t="s">
        <v>475</v>
      </c>
      <c r="E99" s="3"/>
      <c r="F99" s="3"/>
      <c r="G99" s="129"/>
      <c r="H99" s="70"/>
      <c r="I99" s="71"/>
      <c r="J99" s="71"/>
      <c r="K99" s="71"/>
      <c r="L99" s="71"/>
      <c r="M99" s="71"/>
      <c r="N99" s="72"/>
      <c r="O99" s="70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2"/>
      <c r="AA99" s="70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2"/>
      <c r="AM99" s="70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2"/>
      <c r="AY99" s="71"/>
      <c r="BA99" s="113"/>
      <c r="BB99" s="10"/>
      <c r="BC99" s="120"/>
      <c r="BD99" s="120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87"/>
    </row>
    <row r="100" spans="1:67" x14ac:dyDescent="0.25">
      <c r="A100" s="21"/>
      <c r="B100" s="10" t="s">
        <v>148</v>
      </c>
      <c r="C100" s="179" t="s">
        <v>195</v>
      </c>
      <c r="D100" s="17" t="s">
        <v>476</v>
      </c>
      <c r="E100" s="3"/>
      <c r="F100" s="3"/>
      <c r="G100" s="129"/>
      <c r="H100" s="70"/>
      <c r="I100" s="71"/>
      <c r="J100" s="71"/>
      <c r="K100" s="71"/>
      <c r="L100" s="71"/>
      <c r="M100" s="71"/>
      <c r="N100" s="72"/>
      <c r="O100" s="70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2"/>
      <c r="AA100" s="70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2"/>
      <c r="AM100" s="70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2"/>
      <c r="AY100" s="71"/>
      <c r="BA100" s="113"/>
      <c r="BB100" s="10"/>
      <c r="BC100" s="120"/>
      <c r="BD100" s="120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87"/>
    </row>
    <row r="101" spans="1:67" x14ac:dyDescent="0.25">
      <c r="A101" s="21"/>
      <c r="B101" s="10" t="s">
        <v>148</v>
      </c>
      <c r="C101" s="179" t="s">
        <v>197</v>
      </c>
      <c r="D101" s="17" t="s">
        <v>477</v>
      </c>
      <c r="E101" s="3"/>
      <c r="F101" s="3"/>
      <c r="G101" s="129"/>
      <c r="H101" s="70"/>
      <c r="I101" s="71"/>
      <c r="J101" s="71"/>
      <c r="K101" s="71"/>
      <c r="L101" s="71"/>
      <c r="M101" s="71"/>
      <c r="N101" s="72"/>
      <c r="O101" s="70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2"/>
      <c r="AA101" s="70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2"/>
      <c r="AM101" s="70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2"/>
      <c r="AY101" s="71"/>
      <c r="BA101" s="113"/>
      <c r="BB101" s="10"/>
      <c r="BC101" s="120"/>
      <c r="BD101" s="120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87"/>
    </row>
    <row r="102" spans="1:67" x14ac:dyDescent="0.25">
      <c r="A102" s="21"/>
      <c r="B102" s="10" t="s">
        <v>148</v>
      </c>
      <c r="C102" s="179" t="s">
        <v>199</v>
      </c>
      <c r="D102" s="17" t="s">
        <v>478</v>
      </c>
      <c r="E102" s="3"/>
      <c r="F102" s="3"/>
      <c r="G102" s="129"/>
      <c r="H102" s="70"/>
      <c r="I102" s="71"/>
      <c r="J102" s="71"/>
      <c r="K102" s="71"/>
      <c r="L102" s="71"/>
      <c r="M102" s="71"/>
      <c r="N102" s="72"/>
      <c r="O102" s="70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2"/>
      <c r="AA102" s="70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2"/>
      <c r="AM102" s="70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2"/>
      <c r="AY102" s="71"/>
      <c r="BA102" s="113"/>
      <c r="BB102" s="10"/>
      <c r="BC102" s="120"/>
      <c r="BD102" s="120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87"/>
    </row>
    <row r="103" spans="1:67" x14ac:dyDescent="0.25">
      <c r="A103" s="21" t="s">
        <v>583</v>
      </c>
      <c r="B103" s="10" t="s">
        <v>148</v>
      </c>
      <c r="C103" s="180">
        <v>13</v>
      </c>
      <c r="D103" s="17" t="s">
        <v>479</v>
      </c>
      <c r="E103" s="23" t="s">
        <v>34</v>
      </c>
      <c r="F103" s="23" t="s">
        <v>601</v>
      </c>
      <c r="G103" s="374" t="s">
        <v>603</v>
      </c>
      <c r="H103" s="70"/>
      <c r="I103" s="71"/>
      <c r="J103" s="71"/>
      <c r="K103" s="71"/>
      <c r="L103" s="301">
        <v>0</v>
      </c>
      <c r="M103" s="301">
        <v>0</v>
      </c>
      <c r="N103" s="302">
        <v>0</v>
      </c>
      <c r="O103" s="303">
        <v>0</v>
      </c>
      <c r="P103" s="301">
        <v>0</v>
      </c>
      <c r="Q103" s="301">
        <v>0</v>
      </c>
      <c r="R103" s="301">
        <v>0</v>
      </c>
      <c r="S103" s="135">
        <v>1</v>
      </c>
      <c r="T103" s="135">
        <v>1</v>
      </c>
      <c r="U103" s="135">
        <v>1</v>
      </c>
      <c r="V103" s="135">
        <v>1</v>
      </c>
      <c r="W103" s="135">
        <v>1</v>
      </c>
      <c r="X103" s="135">
        <v>1</v>
      </c>
      <c r="Y103" s="135">
        <v>1</v>
      </c>
      <c r="Z103" s="327">
        <v>1</v>
      </c>
      <c r="AA103" s="327">
        <v>1</v>
      </c>
      <c r="AB103" s="136"/>
      <c r="AC103" s="71"/>
      <c r="AD103" s="71"/>
      <c r="AE103" s="71"/>
      <c r="AF103" s="71"/>
      <c r="AG103" s="71"/>
      <c r="AH103" s="71"/>
      <c r="AI103" s="71"/>
      <c r="AJ103" s="71"/>
      <c r="AK103" s="71"/>
      <c r="AL103" s="72"/>
      <c r="AM103" s="70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2"/>
      <c r="AY103" s="71"/>
      <c r="AZ103" t="s">
        <v>674</v>
      </c>
      <c r="BA103" s="113">
        <v>0</v>
      </c>
      <c r="BB103" s="10">
        <f>+SUM(H103:AX103)</f>
        <v>9</v>
      </c>
      <c r="BC103" s="121">
        <v>44105</v>
      </c>
      <c r="BD103" s="121">
        <v>44317</v>
      </c>
      <c r="BE103" s="121">
        <v>44317</v>
      </c>
      <c r="BF103" s="121">
        <v>44593</v>
      </c>
      <c r="BG103" s="121">
        <v>44317</v>
      </c>
      <c r="BH103" s="121"/>
      <c r="BI103" s="121" t="s">
        <v>379</v>
      </c>
      <c r="BJ103" t="str">
        <f>IF(IF(BC103&gt;BE103,-DATEDIF(BE103,BC103,"M"),(DATEDIF(BC103,BE103,"M")))=0,"On Time",IF(IF(BC103&gt;BE103,-DATEDIF(BE103,BC103,"M"),(DATEDIF(BC103,BE103,"M")))&lt;0,"Early Start","Late Start"))</f>
        <v>Late Start</v>
      </c>
      <c r="BK103" t="str">
        <f>IF(IF(BD103&gt;BF103,-DATEDIF(BF103,BD103,"M"),(DATEDIF(BD103,BF103,"M")))=0,"On Time",IF(IF(BD103&gt;BF103,-DATEDIF(BF103,BD103,"M"),(DATEDIF(BD103,BF103,"M")))&lt;0,"Early End","Late End"))</f>
        <v>Late End</v>
      </c>
      <c r="BL103">
        <f ca="1">IF(IF(BC103&gt;TODAY(),-DATEDIF(TODAY(),BC103,"M"),(DATEDIF(BC103,TODAY(),"M")))&lt;0,0,IF(BC103&gt;TODAY(),-DATEDIF(TODAY(),BC103,"M"),(DATEDIF(BC103,TODAY(),"M"))))</f>
        <v>17</v>
      </c>
      <c r="BM103" s="183">
        <f ca="1">(IF(IF(BE103&gt;TODAY(),-DATEDIF(TODAY(),BE103,"M"),(DATEDIF(BE103,TODAY(),"M")))&lt;0,0,IF(BE103&gt;TODAY(),-DATEDIF(TODAY(),BE103,"M"),(DATEDIF(BE103,TODAY(),"M"))))/BB103)</f>
        <v>1.1111111111111112</v>
      </c>
      <c r="BN103" s="183">
        <f ca="1">(IF(IF(BC103&gt;TODAY(),-DATEDIF(TODAY(),BC103,"M"),(DATEDIF(BC103,TODAY(),"M")))&lt;0,0,IF(BC103&gt;TODAY(),-DATEDIF(TODAY(),BC103,"M"),(DATEDIF(BC103,TODAY(),"M"))))/BB103)</f>
        <v>1.8888888888888888</v>
      </c>
      <c r="BO103" s="187" t="s">
        <v>654</v>
      </c>
    </row>
    <row r="104" spans="1:67" x14ac:dyDescent="0.25">
      <c r="A104" s="21"/>
      <c r="B104" s="10" t="s">
        <v>148</v>
      </c>
      <c r="C104" s="230" t="s">
        <v>204</v>
      </c>
      <c r="D104" s="17" t="s">
        <v>480</v>
      </c>
      <c r="E104" s="3"/>
      <c r="F104" s="3"/>
      <c r="G104" s="129"/>
      <c r="H104" s="70"/>
      <c r="I104" s="71"/>
      <c r="J104" s="71"/>
      <c r="K104" s="71"/>
      <c r="L104" s="71"/>
      <c r="M104" s="71"/>
      <c r="N104" s="72"/>
      <c r="O104" s="70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2"/>
      <c r="AA104" s="70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2"/>
      <c r="AM104" s="70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2"/>
      <c r="AY104" s="71"/>
      <c r="BA104" s="113"/>
      <c r="BB104" s="10"/>
      <c r="BC104" s="120"/>
      <c r="BD104" s="120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87"/>
    </row>
    <row r="105" spans="1:67" x14ac:dyDescent="0.25">
      <c r="A105" s="21"/>
      <c r="B105" s="10" t="s">
        <v>148</v>
      </c>
      <c r="C105" s="230" t="s">
        <v>204</v>
      </c>
      <c r="D105" s="17" t="s">
        <v>481</v>
      </c>
      <c r="E105" s="3"/>
      <c r="F105" s="3"/>
      <c r="G105" s="129"/>
      <c r="H105" s="70"/>
      <c r="I105" s="71"/>
      <c r="J105" s="71"/>
      <c r="K105" s="71"/>
      <c r="L105" s="71"/>
      <c r="M105" s="71"/>
      <c r="N105" s="72"/>
      <c r="O105" s="70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2"/>
      <c r="AA105" s="70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2"/>
      <c r="AM105" s="70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2"/>
      <c r="AY105" s="71"/>
      <c r="BA105" s="113"/>
      <c r="BB105" s="10"/>
      <c r="BC105" s="120"/>
      <c r="BD105" s="120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87"/>
    </row>
    <row r="106" spans="1:67" x14ac:dyDescent="0.25">
      <c r="A106" s="21"/>
      <c r="B106" s="10" t="s">
        <v>148</v>
      </c>
      <c r="C106" s="230" t="s">
        <v>204</v>
      </c>
      <c r="D106" s="17" t="s">
        <v>482</v>
      </c>
      <c r="E106" s="3"/>
      <c r="F106" s="3"/>
      <c r="G106" s="129"/>
      <c r="H106" s="70"/>
      <c r="I106" s="71"/>
      <c r="J106" s="71"/>
      <c r="K106" s="71"/>
      <c r="L106" s="71"/>
      <c r="M106" s="71"/>
      <c r="N106" s="72"/>
      <c r="O106" s="70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2"/>
      <c r="AA106" s="70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2"/>
      <c r="AM106" s="70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2"/>
      <c r="AY106" s="71"/>
      <c r="BA106" s="113"/>
      <c r="BB106" s="10"/>
      <c r="BC106" s="120"/>
      <c r="BD106" s="120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87"/>
    </row>
    <row r="107" spans="1:67" x14ac:dyDescent="0.25">
      <c r="A107" s="21"/>
      <c r="B107" s="10" t="s">
        <v>148</v>
      </c>
      <c r="C107" s="230" t="s">
        <v>208</v>
      </c>
      <c r="D107" s="17" t="s">
        <v>483</v>
      </c>
      <c r="E107" s="3"/>
      <c r="F107" s="3"/>
      <c r="G107" s="129"/>
      <c r="H107" s="70"/>
      <c r="I107" s="71"/>
      <c r="J107" s="71"/>
      <c r="K107" s="71"/>
      <c r="L107" s="71"/>
      <c r="M107" s="71"/>
      <c r="N107" s="72"/>
      <c r="O107" s="70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2"/>
      <c r="AA107" s="70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2"/>
      <c r="AM107" s="70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2"/>
      <c r="AY107" s="71"/>
      <c r="BA107" s="113"/>
      <c r="BB107" s="10"/>
      <c r="BC107" s="120"/>
      <c r="BD107" s="120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87"/>
    </row>
    <row r="108" spans="1:67" x14ac:dyDescent="0.25">
      <c r="A108" s="21" t="s">
        <v>584</v>
      </c>
      <c r="B108" s="10" t="s">
        <v>148</v>
      </c>
      <c r="C108" s="181">
        <v>14</v>
      </c>
      <c r="D108" s="17" t="s">
        <v>484</v>
      </c>
      <c r="E108" s="23" t="s">
        <v>34</v>
      </c>
      <c r="F108" s="23" t="s">
        <v>601</v>
      </c>
      <c r="G108" s="126" t="s">
        <v>603</v>
      </c>
      <c r="H108" s="70"/>
      <c r="I108" s="71"/>
      <c r="J108" s="71"/>
      <c r="K108" s="71"/>
      <c r="L108" s="77">
        <v>1</v>
      </c>
      <c r="M108" s="77">
        <v>1</v>
      </c>
      <c r="N108" s="185">
        <v>1</v>
      </c>
      <c r="O108" s="186">
        <v>1</v>
      </c>
      <c r="P108" s="77">
        <v>1</v>
      </c>
      <c r="Q108" s="77">
        <v>1</v>
      </c>
      <c r="R108" s="77">
        <v>1</v>
      </c>
      <c r="S108" s="117">
        <v>1</v>
      </c>
      <c r="T108" s="117">
        <v>1</v>
      </c>
      <c r="U108" s="188">
        <v>1</v>
      </c>
      <c r="V108" s="71"/>
      <c r="W108" s="71"/>
      <c r="X108" s="71"/>
      <c r="Y108" s="71"/>
      <c r="Z108" s="339"/>
      <c r="AA108" s="70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2"/>
      <c r="AM108" s="70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2"/>
      <c r="AY108" s="71"/>
      <c r="AZ108" t="s">
        <v>672</v>
      </c>
      <c r="BA108" s="10">
        <v>0</v>
      </c>
      <c r="BB108" s="10">
        <f>+SUM(H108:AX108)</f>
        <v>10</v>
      </c>
      <c r="BC108" s="121">
        <v>44105</v>
      </c>
      <c r="BD108" s="121">
        <v>44317</v>
      </c>
      <c r="BE108" s="121">
        <v>44105</v>
      </c>
      <c r="BF108" s="121">
        <v>44409</v>
      </c>
      <c r="BG108" s="121">
        <v>44105</v>
      </c>
      <c r="BH108" s="121">
        <v>44409</v>
      </c>
      <c r="BI108" s="121" t="s">
        <v>379</v>
      </c>
      <c r="BJ108" t="str">
        <f>IF(IF(BC108&gt;BE108,-DATEDIF(BE108,BC108,"M"),(DATEDIF(BC108,BE108,"M")))=0,"On Time",IF(IF(BC108&gt;BE108,-DATEDIF(BE108,BC108,"M"),(DATEDIF(BC108,BE108,"M")))&lt;0,"Early Start","Late Start"))</f>
        <v>On Time</v>
      </c>
      <c r="BK108" t="str">
        <f>IF(IF(BD108&gt;BF108,-DATEDIF(BF108,BD108,"M"),(DATEDIF(BD108,BF108,"M")))=0,"On Time",IF(IF(BD108&gt;BF108,-DATEDIF(BF108,BD108,"M"),(DATEDIF(BD108,BF108,"M")))&lt;0,"Early End","Late End"))</f>
        <v>Late End</v>
      </c>
      <c r="BL108">
        <f ca="1">IF(IF(BC108&gt;TODAY(),-DATEDIF(TODAY(),BC108,"M"),(DATEDIF(BC108,TODAY(),"M")))&lt;0,0,IF(BC108&gt;TODAY(),-DATEDIF(TODAY(),BC108,"M"),(DATEDIF(BC108,TODAY(),"M"))))</f>
        <v>17</v>
      </c>
      <c r="BM108" s="183">
        <f ca="1">(IF(IF(BE108&gt;TODAY(),-DATEDIF(TODAY(),BE108,"M"),(DATEDIF(BE108,TODAY(),"M")))&lt;0,0,IF(BE108&gt;TODAY(),-DATEDIF(TODAY(),BE108,"M"),(DATEDIF(BE108,TODAY(),"M"))))/BB108)</f>
        <v>1.7</v>
      </c>
      <c r="BN108" s="183">
        <f ca="1">(IF(IF(BC108&gt;TODAY(),-DATEDIF(TODAY(),BC108,"M"),(DATEDIF(BC108,TODAY(),"M")))&lt;0,0,IF(BC108&gt;TODAY(),-DATEDIF(TODAY(),BC108,"M"),(DATEDIF(BC108,TODAY(),"M"))))/BB108)</f>
        <v>1.7</v>
      </c>
      <c r="BO108" s="187" t="s">
        <v>655</v>
      </c>
    </row>
    <row r="109" spans="1:67" x14ac:dyDescent="0.25">
      <c r="A109" s="21" t="s">
        <v>585</v>
      </c>
      <c r="B109" s="10" t="s">
        <v>148</v>
      </c>
      <c r="C109" s="181">
        <v>14</v>
      </c>
      <c r="D109" s="17" t="s">
        <v>485</v>
      </c>
      <c r="E109" s="270" t="s">
        <v>40</v>
      </c>
      <c r="F109" s="270" t="s">
        <v>601</v>
      </c>
      <c r="G109" s="354" t="s">
        <v>602</v>
      </c>
      <c r="H109" s="70"/>
      <c r="I109" s="71"/>
      <c r="J109" s="71"/>
      <c r="K109" s="71"/>
      <c r="L109" s="71"/>
      <c r="M109" s="71"/>
      <c r="N109" s="72"/>
      <c r="O109" s="70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2"/>
      <c r="AA109" s="70"/>
      <c r="AB109" s="71"/>
      <c r="AC109" s="71"/>
      <c r="AD109" s="118">
        <v>0</v>
      </c>
      <c r="AE109" s="118">
        <v>0</v>
      </c>
      <c r="AF109" s="118">
        <v>0</v>
      </c>
      <c r="AG109" s="118">
        <v>0</v>
      </c>
      <c r="AH109" s="118">
        <v>0</v>
      </c>
      <c r="AI109" s="275">
        <v>1</v>
      </c>
      <c r="AJ109" s="275">
        <v>1</v>
      </c>
      <c r="AK109" s="275">
        <v>1</v>
      </c>
      <c r="AL109" s="369">
        <v>1</v>
      </c>
      <c r="AM109" s="369">
        <v>1</v>
      </c>
      <c r="AN109" s="275">
        <v>1</v>
      </c>
      <c r="AO109" s="275">
        <v>1</v>
      </c>
      <c r="AP109" s="272">
        <v>1</v>
      </c>
      <c r="AQ109" s="272">
        <v>1</v>
      </c>
      <c r="AR109" s="272">
        <v>1</v>
      </c>
      <c r="AS109" s="71"/>
      <c r="AT109" s="71"/>
      <c r="AU109" s="71"/>
      <c r="AV109" s="71"/>
      <c r="AW109" s="71"/>
      <c r="AX109" s="72"/>
      <c r="AY109" s="71"/>
      <c r="AZ109" t="s">
        <v>674</v>
      </c>
      <c r="BA109" s="10">
        <v>0</v>
      </c>
      <c r="BB109" s="10">
        <f>+SUM(H109:AX109)</f>
        <v>10</v>
      </c>
      <c r="BC109" s="121">
        <v>44713</v>
      </c>
      <c r="BD109" s="121">
        <v>45017</v>
      </c>
      <c r="BE109" s="121">
        <v>44805</v>
      </c>
      <c r="BF109" s="121">
        <v>45108</v>
      </c>
      <c r="BG109" s="121"/>
      <c r="BH109" s="121"/>
      <c r="BI109" s="121"/>
      <c r="BJ109" t="str">
        <f>IF(IF(BC109&gt;BE109,-DATEDIF(BE109,BC109,"M"),(DATEDIF(BC109,BE109,"M")))=0,"On Time",IF(IF(BC109&gt;BE109,-DATEDIF(BE109,BC109,"M"),(DATEDIF(BC109,BE109,"M")))&lt;0,"Early Start","Late Start"))</f>
        <v>Late Start</v>
      </c>
      <c r="BK109" t="str">
        <f>IF(IF(BD109&gt;BF109,-DATEDIF(BF109,BD109,"M"),(DATEDIF(BD109,BF109,"M")))=0,"On Time",IF(IF(BD109&gt;BF109,-DATEDIF(BF109,BD109,"M"),(DATEDIF(BD109,BF109,"M")))&lt;0,"Early End","Late End"))</f>
        <v>Late End</v>
      </c>
      <c r="BL109">
        <f ca="1">IF(IF(BC109&gt;TODAY(),-DATEDIF(TODAY(),BC109,"M"),(DATEDIF(BC109,TODAY(),"M")))&lt;0,0,IF(BC109&gt;TODAY(),-DATEDIF(TODAY(),BC109,"M"),(DATEDIF(BC109,TODAY(),"M"))))</f>
        <v>0</v>
      </c>
      <c r="BM109" s="183">
        <f ca="1">(IF(IF(BE109&gt;TODAY(),-DATEDIF(TODAY(),BE109,"M"),(DATEDIF(BE109,TODAY(),"M")))&lt;0,0,IF(BE109&gt;TODAY(),-DATEDIF(TODAY(),BE109,"M"),(DATEDIF(BE109,TODAY(),"M"))))/BB109)</f>
        <v>0</v>
      </c>
      <c r="BN109" s="183">
        <f ca="1">(IF(IF(BC109&gt;TODAY(),-DATEDIF(TODAY(),BC109,"M"),(DATEDIF(BC109,TODAY(),"M")))&lt;0,0,IF(BC109&gt;TODAY(),-DATEDIF(TODAY(),BC109,"M"),(DATEDIF(BC109,TODAY(),"M"))))/BB109)</f>
        <v>0</v>
      </c>
      <c r="BO109" s="187" t="s">
        <v>656</v>
      </c>
    </row>
    <row r="110" spans="1:67" x14ac:dyDescent="0.25">
      <c r="A110" s="21" t="s">
        <v>586</v>
      </c>
      <c r="B110" s="10" t="s">
        <v>148</v>
      </c>
      <c r="C110" s="181">
        <v>14</v>
      </c>
      <c r="D110" s="17" t="s">
        <v>486</v>
      </c>
      <c r="E110" s="23" t="s">
        <v>34</v>
      </c>
      <c r="F110" s="23" t="s">
        <v>601</v>
      </c>
      <c r="G110" s="126" t="s">
        <v>603</v>
      </c>
      <c r="H110" s="70"/>
      <c r="I110" s="71"/>
      <c r="J110" s="71"/>
      <c r="K110" s="71"/>
      <c r="L110" s="71"/>
      <c r="M110" s="71"/>
      <c r="N110" s="339"/>
      <c r="O110" s="303">
        <v>0</v>
      </c>
      <c r="P110" s="301">
        <v>0</v>
      </c>
      <c r="Q110" s="301">
        <v>0</v>
      </c>
      <c r="R110" s="301">
        <v>0</v>
      </c>
      <c r="S110" s="135">
        <v>1</v>
      </c>
      <c r="T110" s="135">
        <v>1</v>
      </c>
      <c r="U110" s="135">
        <v>1</v>
      </c>
      <c r="V110" s="135">
        <v>1</v>
      </c>
      <c r="W110" s="135">
        <v>1</v>
      </c>
      <c r="X110" s="135">
        <v>1</v>
      </c>
      <c r="Y110" s="135">
        <v>1</v>
      </c>
      <c r="Z110" s="327">
        <v>1</v>
      </c>
      <c r="AA110" s="148"/>
      <c r="AB110" s="136"/>
      <c r="AC110" s="71"/>
      <c r="AD110" s="71"/>
      <c r="AE110" s="71"/>
      <c r="AF110" s="71"/>
      <c r="AG110" s="71"/>
      <c r="AH110" s="71"/>
      <c r="AI110" s="71"/>
      <c r="AJ110" s="71"/>
      <c r="AK110" s="71"/>
      <c r="AL110" s="72"/>
      <c r="AM110" s="70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2"/>
      <c r="AY110" s="71"/>
      <c r="AZ110" t="s">
        <v>674</v>
      </c>
      <c r="BA110" s="10">
        <v>0</v>
      </c>
      <c r="BB110" s="10">
        <f>+SUM(H110:AX110)</f>
        <v>8</v>
      </c>
      <c r="BC110" s="121">
        <v>44197</v>
      </c>
      <c r="BD110" s="121">
        <v>44378</v>
      </c>
      <c r="BE110" s="121">
        <v>44317</v>
      </c>
      <c r="BF110" s="121">
        <v>44562</v>
      </c>
      <c r="BG110" s="121">
        <v>44317</v>
      </c>
      <c r="BH110" s="121"/>
      <c r="BI110" s="121" t="s">
        <v>379</v>
      </c>
      <c r="BJ110" t="str">
        <f>IF(IF(BC110&gt;BE110,-DATEDIF(BE110,BC110,"M"),(DATEDIF(BC110,BE110,"M")))=0,"On Time",IF(IF(BC110&gt;BE110,-DATEDIF(BE110,BC110,"M"),(DATEDIF(BC110,BE110,"M")))&lt;0,"Early Start","Late Start"))</f>
        <v>Late Start</v>
      </c>
      <c r="BK110" t="str">
        <f>IF(IF(BD110&gt;BF110,-DATEDIF(BF110,BD110,"M"),(DATEDIF(BD110,BF110,"M")))=0,"On Time",IF(IF(BD110&gt;BF110,-DATEDIF(BF110,BD110,"M"),(DATEDIF(BD110,BF110,"M")))&lt;0,"Early End","Late End"))</f>
        <v>Late End</v>
      </c>
      <c r="BL110">
        <f ca="1">IF(IF(BC110&gt;TODAY(),-DATEDIF(TODAY(),BC110,"M"),(DATEDIF(BC110,TODAY(),"M")))&lt;0,0,IF(BC110&gt;TODAY(),-DATEDIF(TODAY(),BC110,"M"),(DATEDIF(BC110,TODAY(),"M"))))</f>
        <v>14</v>
      </c>
      <c r="BM110" s="183">
        <f ca="1">(IF(IF(BE110&gt;TODAY(),-DATEDIF(TODAY(),BE110,"M"),(DATEDIF(BE110,TODAY(),"M")))&lt;0,0,IF(BE110&gt;TODAY(),-DATEDIF(TODAY(),BE110,"M"),(DATEDIF(BE110,TODAY(),"M"))))/BB110)</f>
        <v>1.25</v>
      </c>
      <c r="BN110" s="183">
        <f ca="1">(IF(IF(BC110&gt;TODAY(),-DATEDIF(TODAY(),BC110,"M"),(DATEDIF(BC110,TODAY(),"M")))&lt;0,0,IF(BC110&gt;TODAY(),-DATEDIF(TODAY(),BC110,"M"),(DATEDIF(BC110,TODAY(),"M"))))/BB110)</f>
        <v>1.75</v>
      </c>
      <c r="BO110" s="187" t="s">
        <v>657</v>
      </c>
    </row>
    <row r="111" spans="1:67" x14ac:dyDescent="0.25">
      <c r="A111" s="21" t="s">
        <v>587</v>
      </c>
      <c r="B111" s="10" t="s">
        <v>148</v>
      </c>
      <c r="C111" s="181">
        <v>14</v>
      </c>
      <c r="D111" s="17" t="s">
        <v>487</v>
      </c>
      <c r="E111" s="270" t="s">
        <v>40</v>
      </c>
      <c r="F111" s="270" t="s">
        <v>601</v>
      </c>
      <c r="G111" s="270" t="s">
        <v>602</v>
      </c>
      <c r="H111" s="70"/>
      <c r="I111" s="71"/>
      <c r="J111" s="71"/>
      <c r="K111" s="71"/>
      <c r="L111" s="71"/>
      <c r="M111" s="71"/>
      <c r="N111" s="72"/>
      <c r="O111" s="70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2"/>
      <c r="AA111" s="148"/>
      <c r="AB111" s="136"/>
      <c r="AC111" s="71"/>
      <c r="AD111" s="71"/>
      <c r="AE111" s="71"/>
      <c r="AF111" s="118">
        <v>0</v>
      </c>
      <c r="AG111" s="118">
        <v>0</v>
      </c>
      <c r="AH111" s="118">
        <v>0</v>
      </c>
      <c r="AI111" s="275">
        <v>1</v>
      </c>
      <c r="AJ111" s="275">
        <v>1</v>
      </c>
      <c r="AK111" s="275">
        <v>1</v>
      </c>
      <c r="AL111" s="369">
        <v>1</v>
      </c>
      <c r="AM111" s="369">
        <v>1</v>
      </c>
      <c r="AN111" s="275">
        <v>1</v>
      </c>
      <c r="AO111" s="275">
        <v>1</v>
      </c>
      <c r="AP111" s="272">
        <v>1</v>
      </c>
      <c r="AQ111" s="272">
        <v>1</v>
      </c>
      <c r="AR111" s="272">
        <v>1</v>
      </c>
      <c r="AS111" s="71"/>
      <c r="AT111" s="71"/>
      <c r="AU111" s="71"/>
      <c r="AV111" s="71"/>
      <c r="AW111" s="71"/>
      <c r="AX111" s="72"/>
      <c r="AY111" s="71"/>
      <c r="AZ111" t="s">
        <v>674</v>
      </c>
      <c r="BA111" s="10">
        <v>0</v>
      </c>
      <c r="BB111" s="10">
        <f>+SUM(H111:AX111)</f>
        <v>10</v>
      </c>
      <c r="BC111" s="121">
        <v>44713</v>
      </c>
      <c r="BD111" s="121">
        <v>45017</v>
      </c>
      <c r="BE111" s="121">
        <v>44805</v>
      </c>
      <c r="BF111" s="121">
        <v>45108</v>
      </c>
      <c r="BG111" s="121"/>
      <c r="BH111" s="121"/>
      <c r="BI111" s="121"/>
      <c r="BJ111" t="str">
        <f>IF(IF(BC111&gt;BE111,-DATEDIF(BE111,BC111,"M"),(DATEDIF(BC111,BE111,"M")))=0,"On Time",IF(IF(BC111&gt;BE111,-DATEDIF(BE111,BC111,"M"),(DATEDIF(BC111,BE111,"M")))&lt;0,"Early Start","Late Start"))</f>
        <v>Late Start</v>
      </c>
      <c r="BK111" t="str">
        <f>IF(IF(BD111&gt;BF111,-DATEDIF(BF111,BD111,"M"),(DATEDIF(BD111,BF111,"M")))=0,"On Time",IF(IF(BD111&gt;BF111,-DATEDIF(BF111,BD111,"M"),(DATEDIF(BD111,BF111,"M")))&lt;0,"Early End","Late End"))</f>
        <v>Late End</v>
      </c>
      <c r="BL111">
        <f ca="1">IF(IF(BC111&gt;TODAY(),-DATEDIF(TODAY(),BC111,"M"),(DATEDIF(BC111,TODAY(),"M")))&lt;0,0,IF(BC111&gt;TODAY(),-DATEDIF(TODAY(),BC111,"M"),(DATEDIF(BC111,TODAY(),"M"))))</f>
        <v>0</v>
      </c>
      <c r="BM111" s="183">
        <f ca="1">(IF(IF(BE111&gt;TODAY(),-DATEDIF(TODAY(),BE111,"M"),(DATEDIF(BE111,TODAY(),"M")))&lt;0,0,IF(BE111&gt;TODAY(),-DATEDIF(TODAY(),BE111,"M"),(DATEDIF(BE111,TODAY(),"M"))))/BB111)</f>
        <v>0</v>
      </c>
      <c r="BN111" s="183">
        <f ca="1">(IF(IF(BC111&gt;TODAY(),-DATEDIF(TODAY(),BC111,"M"),(DATEDIF(BC111,TODAY(),"M")))&lt;0,0,IF(BC111&gt;TODAY(),-DATEDIF(TODAY(),BC111,"M"),(DATEDIF(BC111,TODAY(),"M"))))/BB111)</f>
        <v>0</v>
      </c>
      <c r="BO111" s="187" t="s">
        <v>658</v>
      </c>
    </row>
    <row r="112" spans="1:67" x14ac:dyDescent="0.25">
      <c r="A112" s="21" t="s">
        <v>588</v>
      </c>
      <c r="B112" s="10" t="s">
        <v>148</v>
      </c>
      <c r="C112" s="181">
        <v>14</v>
      </c>
      <c r="D112" s="17" t="s">
        <v>488</v>
      </c>
      <c r="E112" s="270" t="s">
        <v>317</v>
      </c>
      <c r="F112" s="270" t="s">
        <v>601</v>
      </c>
      <c r="G112" s="270" t="s">
        <v>602</v>
      </c>
      <c r="H112" s="70"/>
      <c r="I112" s="71"/>
      <c r="J112" s="71"/>
      <c r="K112" s="71"/>
      <c r="L112" s="71"/>
      <c r="M112" s="71"/>
      <c r="N112" s="72"/>
      <c r="O112" s="70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2"/>
      <c r="AA112" s="148"/>
      <c r="AB112" s="136"/>
      <c r="AC112" s="71"/>
      <c r="AD112" s="71"/>
      <c r="AE112" s="71"/>
      <c r="AF112" s="71"/>
      <c r="AG112" s="71"/>
      <c r="AH112" s="71"/>
      <c r="AI112" s="275">
        <v>1</v>
      </c>
      <c r="AJ112" s="275">
        <v>1</v>
      </c>
      <c r="AK112" s="275">
        <v>1</v>
      </c>
      <c r="AL112" s="369">
        <v>1</v>
      </c>
      <c r="AM112" s="369">
        <v>1</v>
      </c>
      <c r="AN112" s="275">
        <v>1</v>
      </c>
      <c r="AO112" s="71"/>
      <c r="AP112" s="71"/>
      <c r="AQ112" s="71"/>
      <c r="AR112" s="71"/>
      <c r="AS112" s="71"/>
      <c r="AT112" s="71"/>
      <c r="AU112" s="71"/>
      <c r="AV112" s="71"/>
      <c r="AW112" s="71"/>
      <c r="AX112" s="72"/>
      <c r="AY112" s="71"/>
      <c r="AZ112" t="s">
        <v>314</v>
      </c>
      <c r="BA112" s="10">
        <v>0</v>
      </c>
      <c r="BB112" s="10">
        <f>+SUM(H112:AX112)</f>
        <v>6</v>
      </c>
      <c r="BC112" s="121">
        <v>44805</v>
      </c>
      <c r="BD112" s="121">
        <v>44986</v>
      </c>
      <c r="BE112" s="121">
        <v>44805</v>
      </c>
      <c r="BF112" s="121">
        <v>44986</v>
      </c>
      <c r="BG112" s="121"/>
      <c r="BH112" s="121"/>
      <c r="BI112" s="121"/>
      <c r="BJ112" t="str">
        <f>IF(IF(BC112&gt;BE112,-DATEDIF(BE112,BC112,"M"),(DATEDIF(BC112,BE112,"M")))=0,"On Time",IF(IF(BC112&gt;BE112,-DATEDIF(BE112,BC112,"M"),(DATEDIF(BC112,BE112,"M")))&lt;0,"Early Start","Late Start"))</f>
        <v>On Time</v>
      </c>
      <c r="BK112" t="str">
        <f>IF(IF(BD112&gt;BF112,-DATEDIF(BF112,BD112,"M"),(DATEDIF(BD112,BF112,"M")))=0,"On Time",IF(IF(BD112&gt;BF112,-DATEDIF(BF112,BD112,"M"),(DATEDIF(BD112,BF112,"M")))&lt;0,"Early End","Late End"))</f>
        <v>On Time</v>
      </c>
      <c r="BL112">
        <f ca="1">IF(IF(BC112&gt;TODAY(),-DATEDIF(TODAY(),BC112,"M"),(DATEDIF(BC112,TODAY(),"M")))&lt;0,0,IF(BC112&gt;TODAY(),-DATEDIF(TODAY(),BC112,"M"),(DATEDIF(BC112,TODAY(),"M"))))</f>
        <v>0</v>
      </c>
      <c r="BM112" s="183">
        <f ca="1">(IF(IF(BE112&gt;TODAY(),-DATEDIF(TODAY(),BE112,"M"),(DATEDIF(BE112,TODAY(),"M")))&lt;0,0,IF(BE112&gt;TODAY(),-DATEDIF(TODAY(),BE112,"M"),(DATEDIF(BE112,TODAY(),"M"))))/BB112)</f>
        <v>0</v>
      </c>
      <c r="BN112" s="183">
        <f ca="1">(IF(IF(BC112&gt;TODAY(),-DATEDIF(TODAY(),BC112,"M"),(DATEDIF(BC112,TODAY(),"M")))&lt;0,0,IF(BC112&gt;TODAY(),-DATEDIF(TODAY(),BC112,"M"),(DATEDIF(BC112,TODAY(),"M"))))/BB112)</f>
        <v>0</v>
      </c>
      <c r="BO112" s="187" t="s">
        <v>659</v>
      </c>
    </row>
    <row r="113" spans="1:67" x14ac:dyDescent="0.25">
      <c r="A113" s="21"/>
      <c r="B113" s="10" t="s">
        <v>148</v>
      </c>
      <c r="C113" s="230" t="s">
        <v>218</v>
      </c>
      <c r="D113" s="17" t="s">
        <v>489</v>
      </c>
      <c r="H113" s="70"/>
      <c r="I113" s="71"/>
      <c r="J113" s="71"/>
      <c r="K113" s="71"/>
      <c r="L113" s="71"/>
      <c r="M113" s="71"/>
      <c r="N113" s="72"/>
      <c r="O113" s="70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2"/>
      <c r="AA113" s="70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2"/>
      <c r="AM113" s="70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2"/>
      <c r="AY113" s="71"/>
      <c r="BB113" s="10"/>
      <c r="BC113" s="120"/>
      <c r="BD113" s="120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87"/>
    </row>
    <row r="114" spans="1:67" x14ac:dyDescent="0.25">
      <c r="A114" s="21"/>
      <c r="B114" s="10" t="s">
        <v>148</v>
      </c>
      <c r="C114" s="230" t="s">
        <v>220</v>
      </c>
      <c r="D114" s="17" t="s">
        <v>490</v>
      </c>
      <c r="E114" s="3"/>
      <c r="F114" s="3"/>
      <c r="G114" s="129"/>
      <c r="H114" s="70"/>
      <c r="I114" s="71"/>
      <c r="J114" s="71"/>
      <c r="K114" s="71"/>
      <c r="L114" s="71"/>
      <c r="M114" s="71"/>
      <c r="N114" s="72"/>
      <c r="O114" s="70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2"/>
      <c r="AA114" s="70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2"/>
      <c r="AM114" s="70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2"/>
      <c r="AY114" s="71"/>
      <c r="BB114" s="10"/>
      <c r="BC114" s="120"/>
      <c r="BD114" s="120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87"/>
    </row>
    <row r="115" spans="1:67" x14ac:dyDescent="0.25">
      <c r="A115" s="21"/>
      <c r="B115" s="10" t="s">
        <v>148</v>
      </c>
      <c r="C115" s="230" t="s">
        <v>222</v>
      </c>
      <c r="D115" s="17" t="s">
        <v>491</v>
      </c>
      <c r="E115" s="3"/>
      <c r="F115" s="3"/>
      <c r="G115" s="373"/>
      <c r="H115" s="70"/>
      <c r="I115" s="71"/>
      <c r="J115" s="71"/>
      <c r="K115" s="71"/>
      <c r="L115" s="71"/>
      <c r="M115" s="71"/>
      <c r="N115" s="339"/>
      <c r="O115" s="70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2"/>
      <c r="AA115" s="70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2"/>
      <c r="AM115" s="70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2"/>
      <c r="AY115" s="71"/>
      <c r="BB115" s="10"/>
      <c r="BC115" s="120"/>
      <c r="BD115" s="120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87"/>
    </row>
    <row r="116" spans="1:67" x14ac:dyDescent="0.25">
      <c r="A116" s="21"/>
      <c r="B116" s="10" t="s">
        <v>148</v>
      </c>
      <c r="C116" s="230" t="s">
        <v>224</v>
      </c>
      <c r="D116" s="17" t="s">
        <v>492</v>
      </c>
      <c r="E116" s="3"/>
      <c r="F116" s="3"/>
      <c r="G116" s="373"/>
      <c r="H116" s="70"/>
      <c r="I116" s="71"/>
      <c r="J116" s="71"/>
      <c r="K116" s="71"/>
      <c r="L116" s="71"/>
      <c r="M116" s="71"/>
      <c r="N116" s="72"/>
      <c r="O116" s="70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2"/>
      <c r="AA116" s="70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2"/>
      <c r="AM116" s="70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2"/>
      <c r="AY116" s="71"/>
      <c r="BB116" s="10"/>
      <c r="BC116" s="120"/>
      <c r="BD116" s="120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87"/>
    </row>
    <row r="117" spans="1:67" x14ac:dyDescent="0.25">
      <c r="A117" s="21"/>
      <c r="B117" s="10" t="s">
        <v>148</v>
      </c>
      <c r="C117" s="230" t="s">
        <v>226</v>
      </c>
      <c r="D117" s="17" t="s">
        <v>493</v>
      </c>
      <c r="E117" s="3"/>
      <c r="F117" s="3"/>
      <c r="G117" s="373"/>
      <c r="H117" s="70"/>
      <c r="I117" s="71"/>
      <c r="J117" s="71"/>
      <c r="K117" s="71"/>
      <c r="L117" s="71"/>
      <c r="M117" s="71"/>
      <c r="N117" s="72"/>
      <c r="O117" s="70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2"/>
      <c r="AA117" s="70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2"/>
      <c r="AM117" s="70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2"/>
      <c r="AY117" s="71"/>
      <c r="BB117" s="10"/>
      <c r="BC117" s="120"/>
      <c r="BD117" s="120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87"/>
    </row>
    <row r="118" spans="1:67" x14ac:dyDescent="0.25">
      <c r="A118" s="21"/>
      <c r="B118" s="10" t="s">
        <v>148</v>
      </c>
      <c r="C118" s="230" t="s">
        <v>228</v>
      </c>
      <c r="D118" s="17" t="s">
        <v>494</v>
      </c>
      <c r="E118" s="3"/>
      <c r="F118" s="3"/>
      <c r="G118" s="129"/>
      <c r="H118" s="70"/>
      <c r="I118" s="71"/>
      <c r="J118" s="71"/>
      <c r="K118" s="71"/>
      <c r="L118" s="71"/>
      <c r="M118" s="71"/>
      <c r="N118" s="72"/>
      <c r="O118" s="70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2"/>
      <c r="AA118" s="70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2"/>
      <c r="AM118" s="70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2"/>
      <c r="AY118" s="71"/>
      <c r="BB118" s="10"/>
      <c r="BC118" s="120"/>
      <c r="BD118" s="120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87"/>
    </row>
    <row r="119" spans="1:67" x14ac:dyDescent="0.25">
      <c r="A119" s="21" t="s">
        <v>589</v>
      </c>
      <c r="B119" s="10" t="s">
        <v>148</v>
      </c>
      <c r="C119" s="181">
        <v>15</v>
      </c>
      <c r="D119" s="17" t="s">
        <v>495</v>
      </c>
      <c r="E119" s="23" t="s">
        <v>34</v>
      </c>
      <c r="F119" s="23" t="s">
        <v>601</v>
      </c>
      <c r="G119" s="126" t="s">
        <v>603</v>
      </c>
      <c r="H119" s="70"/>
      <c r="I119" s="71"/>
      <c r="J119" s="71"/>
      <c r="K119" s="71"/>
      <c r="L119" s="71"/>
      <c r="M119" s="71"/>
      <c r="N119" s="72"/>
      <c r="O119" s="70"/>
      <c r="P119" s="77">
        <v>1</v>
      </c>
      <c r="Q119" s="77">
        <v>1</v>
      </c>
      <c r="R119" s="77">
        <v>1</v>
      </c>
      <c r="S119" s="77">
        <v>1</v>
      </c>
      <c r="T119" s="77">
        <v>1</v>
      </c>
      <c r="U119" s="77">
        <v>1</v>
      </c>
      <c r="Z119" s="163"/>
      <c r="AA119" s="334"/>
      <c r="AD119" s="71"/>
      <c r="AE119" s="71"/>
      <c r="AF119" s="71"/>
      <c r="AG119" s="71"/>
      <c r="AH119" s="71"/>
      <c r="AI119" s="71"/>
      <c r="AJ119" s="327">
        <v>1</v>
      </c>
      <c r="AK119" s="135">
        <v>1</v>
      </c>
      <c r="AL119" s="135">
        <v>1</v>
      </c>
      <c r="AM119" s="70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2"/>
      <c r="AY119" s="71"/>
      <c r="AZ119" t="s">
        <v>672</v>
      </c>
      <c r="BA119" s="113">
        <v>0</v>
      </c>
      <c r="BB119" s="10">
        <f>+SUM(H119:AX119)</f>
        <v>9</v>
      </c>
      <c r="BC119" s="121">
        <v>44228</v>
      </c>
      <c r="BD119" s="121">
        <v>44409</v>
      </c>
      <c r="BE119" s="121">
        <v>44228</v>
      </c>
      <c r="BF119" s="121">
        <v>44927</v>
      </c>
      <c r="BG119" s="121">
        <v>44228</v>
      </c>
      <c r="BH119" s="121"/>
      <c r="BI119" s="121"/>
      <c r="BJ119" t="str">
        <f>IF(IF(BC119&gt;BE119,-DATEDIF(BE119,BC119,"M"),(DATEDIF(BC119,BE119,"M")))=0,"On Time",IF(IF(BC119&gt;BE119,-DATEDIF(BE119,BC119,"M"),(DATEDIF(BC119,BE119,"M")))&lt;0,"Early Start","Late Start"))</f>
        <v>On Time</v>
      </c>
      <c r="BK119" t="str">
        <f>IF(IF(BD119&gt;BF119,-DATEDIF(BF119,BD119,"M"),(DATEDIF(BD119,BF119,"M")))=0,"On Time",IF(IF(BD119&gt;BF119,-DATEDIF(BF119,BD119,"M"),(DATEDIF(BD119,BF119,"M")))&lt;0,"Early End","Late End"))</f>
        <v>Late End</v>
      </c>
      <c r="BL119">
        <f ca="1">IF(IF(BC119&gt;TODAY(),-DATEDIF(TODAY(),BC119,"M"),(DATEDIF(BC119,TODAY(),"M")))&lt;0,0,IF(BC119&gt;TODAY(),-DATEDIF(TODAY(),BC119,"M"),(DATEDIF(BC119,TODAY(),"M"))))</f>
        <v>13</v>
      </c>
      <c r="BM119" s="183">
        <f ca="1">(IF(IF(BE119&gt;TODAY(),-DATEDIF(TODAY(),BE119,"M"),(DATEDIF(BE119,TODAY(),"M")))&lt;0,0,IF(BE119&gt;TODAY(),-DATEDIF(TODAY(),BE119,"M"),(DATEDIF(BE119,TODAY(),"M"))))/BB119)</f>
        <v>1.4444444444444444</v>
      </c>
      <c r="BN119" s="183">
        <f ca="1">(IF(IF(BC119&gt;TODAY(),-DATEDIF(TODAY(),BC119,"M"),(DATEDIF(BC119,TODAY(),"M")))&lt;0,0,IF(BC119&gt;TODAY(),-DATEDIF(TODAY(),BC119,"M"),(DATEDIF(BC119,TODAY(),"M"))))/BB119)</f>
        <v>1.4444444444444444</v>
      </c>
      <c r="BO119" s="187" t="s">
        <v>660</v>
      </c>
    </row>
    <row r="120" spans="1:67" x14ac:dyDescent="0.25">
      <c r="A120" s="21"/>
      <c r="B120" s="10" t="s">
        <v>148</v>
      </c>
      <c r="C120" s="230" t="s">
        <v>231</v>
      </c>
      <c r="D120" s="17" t="s">
        <v>496</v>
      </c>
      <c r="E120" s="3"/>
      <c r="F120" s="3"/>
      <c r="G120" s="129"/>
      <c r="H120" s="70"/>
      <c r="I120" s="71"/>
      <c r="J120" s="71"/>
      <c r="K120" s="71"/>
      <c r="L120" s="71"/>
      <c r="M120" s="71"/>
      <c r="N120" s="72"/>
      <c r="O120" s="70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2"/>
      <c r="AA120" s="70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2"/>
      <c r="AM120" s="70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2"/>
      <c r="AY120" s="71"/>
      <c r="BA120" s="113"/>
      <c r="BB120" s="10"/>
      <c r="BC120" s="120"/>
      <c r="BD120" s="120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87"/>
    </row>
    <row r="121" spans="1:67" x14ac:dyDescent="0.25">
      <c r="A121" s="21"/>
      <c r="B121" s="10" t="s">
        <v>148</v>
      </c>
      <c r="C121" s="230" t="s">
        <v>233</v>
      </c>
      <c r="D121" s="17" t="s">
        <v>497</v>
      </c>
      <c r="E121" s="3"/>
      <c r="F121" s="3"/>
      <c r="G121" s="129"/>
      <c r="H121" s="70"/>
      <c r="I121" s="71"/>
      <c r="J121" s="71"/>
      <c r="K121" s="71"/>
      <c r="L121" s="71"/>
      <c r="M121" s="71"/>
      <c r="N121" s="72"/>
      <c r="O121" s="70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2"/>
      <c r="AA121" s="70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2"/>
      <c r="AM121" s="70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2"/>
      <c r="AY121" s="71"/>
      <c r="BA121" s="113"/>
      <c r="BB121" s="10"/>
      <c r="BC121" s="120"/>
      <c r="BD121" s="120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87"/>
    </row>
    <row r="122" spans="1:67" x14ac:dyDescent="0.25">
      <c r="A122" s="21"/>
      <c r="B122" s="10" t="s">
        <v>148</v>
      </c>
      <c r="C122" s="230" t="s">
        <v>235</v>
      </c>
      <c r="D122" s="17" t="s">
        <v>498</v>
      </c>
      <c r="E122" s="3"/>
      <c r="F122" s="3"/>
      <c r="G122" s="129"/>
      <c r="H122" s="70"/>
      <c r="I122" s="71"/>
      <c r="J122" s="71"/>
      <c r="K122" s="71"/>
      <c r="L122" s="71"/>
      <c r="M122" s="71"/>
      <c r="N122" s="72"/>
      <c r="O122" s="70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2"/>
      <c r="AA122" s="70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2"/>
      <c r="AM122" s="70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2"/>
      <c r="AY122" s="71"/>
      <c r="BA122" s="113"/>
      <c r="BB122" s="10"/>
      <c r="BC122" s="120"/>
      <c r="BD122" s="120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87"/>
    </row>
    <row r="123" spans="1:67" x14ac:dyDescent="0.25">
      <c r="A123" s="21"/>
      <c r="B123" s="98" t="s">
        <v>237</v>
      </c>
      <c r="C123" s="181">
        <v>16</v>
      </c>
      <c r="D123" s="17" t="s">
        <v>499</v>
      </c>
      <c r="E123" s="231"/>
      <c r="F123" s="231"/>
      <c r="G123" s="232"/>
      <c r="H123" s="70"/>
      <c r="I123" s="71"/>
      <c r="J123" s="71"/>
      <c r="K123" s="71"/>
      <c r="L123" s="71"/>
      <c r="M123" s="71"/>
      <c r="N123" s="72"/>
      <c r="O123" s="70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2"/>
      <c r="AA123" s="70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2"/>
      <c r="AM123" s="70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2"/>
      <c r="AY123" s="71"/>
      <c r="BA123" s="113"/>
      <c r="BB123" s="10"/>
      <c r="BC123" s="120"/>
      <c r="BD123" s="120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87"/>
    </row>
    <row r="124" spans="1:67" x14ac:dyDescent="0.25">
      <c r="A124" s="21"/>
      <c r="B124" s="98" t="s">
        <v>237</v>
      </c>
      <c r="C124" s="230" t="s">
        <v>239</v>
      </c>
      <c r="D124" s="17" t="s">
        <v>500</v>
      </c>
      <c r="E124" s="3"/>
      <c r="F124" s="3"/>
      <c r="G124" s="129"/>
      <c r="H124" s="70"/>
      <c r="I124" s="71"/>
      <c r="J124" s="71"/>
      <c r="K124" s="71"/>
      <c r="L124" s="71"/>
      <c r="M124" s="71"/>
      <c r="N124" s="72"/>
      <c r="O124" s="70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2"/>
      <c r="AA124" s="70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2"/>
      <c r="AM124" s="70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2"/>
      <c r="AY124" s="71"/>
      <c r="BA124" s="113"/>
      <c r="BB124" s="10"/>
      <c r="BC124" s="120"/>
      <c r="BD124" s="120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87"/>
    </row>
    <row r="125" spans="1:67" x14ac:dyDescent="0.25">
      <c r="A125" s="21" t="s">
        <v>590</v>
      </c>
      <c r="B125" s="98" t="s">
        <v>237</v>
      </c>
      <c r="C125" s="244">
        <v>17</v>
      </c>
      <c r="D125" s="17" t="s">
        <v>501</v>
      </c>
      <c r="E125" s="270" t="s">
        <v>43</v>
      </c>
      <c r="F125" s="270" t="s">
        <v>601</v>
      </c>
      <c r="G125" s="354" t="s">
        <v>602</v>
      </c>
      <c r="H125" s="356"/>
      <c r="I125" s="118"/>
      <c r="J125" s="118"/>
      <c r="K125" s="118"/>
      <c r="L125" s="118"/>
      <c r="M125" s="275">
        <v>1</v>
      </c>
      <c r="N125" s="276">
        <v>1</v>
      </c>
      <c r="O125" s="277">
        <v>1</v>
      </c>
      <c r="P125" s="275">
        <v>1</v>
      </c>
      <c r="Q125" s="275">
        <v>1</v>
      </c>
      <c r="R125" s="275">
        <v>1</v>
      </c>
      <c r="S125" s="275">
        <v>1</v>
      </c>
      <c r="T125" s="275">
        <v>1</v>
      </c>
      <c r="U125" s="275">
        <v>1</v>
      </c>
      <c r="V125" s="275">
        <v>1</v>
      </c>
      <c r="W125" s="275">
        <v>1</v>
      </c>
      <c r="X125" s="275">
        <v>1</v>
      </c>
      <c r="Y125" s="71"/>
      <c r="Z125" s="72"/>
      <c r="AA125" s="339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2"/>
      <c r="AM125" s="70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2"/>
      <c r="AY125" s="71"/>
      <c r="AZ125" t="s">
        <v>673</v>
      </c>
      <c r="BA125" s="113">
        <v>0</v>
      </c>
      <c r="BB125" s="10">
        <f>+SUM(H125:AX125)</f>
        <v>12</v>
      </c>
      <c r="BC125" s="121">
        <v>44136</v>
      </c>
      <c r="BD125" s="121">
        <v>44743</v>
      </c>
      <c r="BE125" s="121">
        <v>44136</v>
      </c>
      <c r="BF125" s="121">
        <v>44501</v>
      </c>
      <c r="BG125" s="121">
        <v>44136</v>
      </c>
      <c r="BH125" s="121"/>
      <c r="BI125" s="121"/>
      <c r="BJ125" t="str">
        <f>IF(IF(BC125&gt;BE125,-DATEDIF(BE125,BC125,"M"),(DATEDIF(BC125,BE125,"M")))=0,"On Time",IF(IF(BC125&gt;BE125,-DATEDIF(BE125,BC125,"M"),(DATEDIF(BC125,BE125,"M")))&lt;0,"Early Start","Late Start"))</f>
        <v>On Time</v>
      </c>
      <c r="BK125" t="str">
        <f>IF(IF(BD125&gt;BF125,-DATEDIF(BF125,BD125,"M"),(DATEDIF(BD125,BF125,"M")))=0,"On Time",IF(IF(BD125&gt;BF125,-DATEDIF(BF125,BD125,"M"),(DATEDIF(BD125,BF125,"M")))&lt;0,"Early End","Late End"))</f>
        <v>Early End</v>
      </c>
      <c r="BL125">
        <f ca="1">IF(IF(BC125&gt;TODAY(),-DATEDIF(TODAY(),BC125,"M"),(DATEDIF(BC125,TODAY(),"M")))&lt;0,0,IF(BC125&gt;TODAY(),-DATEDIF(TODAY(),BC125,"M"),(DATEDIF(BC125,TODAY(),"M"))))</f>
        <v>16</v>
      </c>
      <c r="BM125" s="183">
        <f ca="1">(IF(IF(BE125&gt;TODAY(),-DATEDIF(TODAY(),BE125,"M"),(DATEDIF(BE125,TODAY(),"M")))&lt;0,0,IF(BE125&gt;TODAY(),-DATEDIF(TODAY(),BE125,"M"),(DATEDIF(BE125,TODAY(),"M"))))/BB125)</f>
        <v>1.3333333333333333</v>
      </c>
      <c r="BN125" s="183">
        <f ca="1">(IF(IF(BC125&gt;TODAY(),-DATEDIF(TODAY(),BC125,"M"),(DATEDIF(BC125,TODAY(),"M")))&lt;0,0,IF(BC125&gt;TODAY(),-DATEDIF(TODAY(),BC125,"M"),(DATEDIF(BC125,TODAY(),"M"))))/BB125)</f>
        <v>1.3333333333333333</v>
      </c>
      <c r="BO125" s="187" t="s">
        <v>661</v>
      </c>
    </row>
    <row r="126" spans="1:67" x14ac:dyDescent="0.25">
      <c r="A126" s="21" t="s">
        <v>591</v>
      </c>
      <c r="B126" s="98" t="s">
        <v>237</v>
      </c>
      <c r="C126" s="244">
        <v>17</v>
      </c>
      <c r="D126" s="17" t="s">
        <v>502</v>
      </c>
      <c r="E126" s="280" t="s">
        <v>43</v>
      </c>
      <c r="F126" s="280" t="s">
        <v>600</v>
      </c>
      <c r="G126" s="279" t="s">
        <v>604</v>
      </c>
      <c r="H126" s="358"/>
      <c r="I126" s="293"/>
      <c r="J126" s="293"/>
      <c r="K126" s="293"/>
      <c r="L126" s="293"/>
      <c r="M126" s="292">
        <v>1</v>
      </c>
      <c r="N126" s="290">
        <v>1</v>
      </c>
      <c r="O126" s="291">
        <v>1</v>
      </c>
      <c r="P126" s="292">
        <v>1</v>
      </c>
      <c r="Q126" s="292">
        <v>1</v>
      </c>
      <c r="R126" s="292">
        <v>1</v>
      </c>
      <c r="S126" s="292">
        <v>1</v>
      </c>
      <c r="T126" s="292">
        <v>1</v>
      </c>
      <c r="U126" s="292">
        <v>1</v>
      </c>
      <c r="V126" s="292">
        <v>1</v>
      </c>
      <c r="W126" s="292">
        <v>1</v>
      </c>
      <c r="X126" s="292">
        <v>1</v>
      </c>
      <c r="Y126" s="292">
        <v>1</v>
      </c>
      <c r="Z126" s="290">
        <v>1</v>
      </c>
      <c r="AA126" s="291">
        <v>1</v>
      </c>
      <c r="AB126" s="292">
        <v>1</v>
      </c>
      <c r="AC126" s="292">
        <v>1</v>
      </c>
      <c r="AD126" s="292">
        <v>1</v>
      </c>
      <c r="AE126" s="292">
        <v>1</v>
      </c>
      <c r="AF126" s="292">
        <v>1</v>
      </c>
      <c r="AG126" s="292">
        <v>1</v>
      </c>
      <c r="AH126" s="292">
        <v>1</v>
      </c>
      <c r="AI126" s="292">
        <v>1</v>
      </c>
      <c r="AJ126" s="292">
        <v>1</v>
      </c>
      <c r="AK126" s="292">
        <v>1</v>
      </c>
      <c r="AL126" s="290">
        <v>1</v>
      </c>
      <c r="AM126" s="291">
        <v>1</v>
      </c>
      <c r="AN126" s="292">
        <v>1</v>
      </c>
      <c r="AO126" s="292">
        <v>1</v>
      </c>
      <c r="AP126" s="292">
        <v>1</v>
      </c>
      <c r="AQ126" s="292">
        <v>1</v>
      </c>
      <c r="AR126" s="292">
        <v>1</v>
      </c>
      <c r="AS126" s="292">
        <v>1</v>
      </c>
      <c r="AT126" s="292">
        <v>1</v>
      </c>
      <c r="AU126" s="292">
        <v>1</v>
      </c>
      <c r="AV126" s="292">
        <v>1</v>
      </c>
      <c r="AW126" s="71"/>
      <c r="AX126" s="72"/>
      <c r="AY126" s="71"/>
      <c r="AZ126" t="s">
        <v>673</v>
      </c>
      <c r="BA126" s="113">
        <v>0</v>
      </c>
      <c r="BB126" s="10">
        <f>+SUM(H126:AX126)</f>
        <v>36</v>
      </c>
      <c r="BC126" s="121">
        <v>44136</v>
      </c>
      <c r="BD126" s="121">
        <v>45231</v>
      </c>
      <c r="BE126" s="121">
        <v>44136</v>
      </c>
      <c r="BF126" s="121">
        <v>45231</v>
      </c>
      <c r="BG126" s="121">
        <v>44136</v>
      </c>
      <c r="BH126" s="121"/>
      <c r="BI126" s="121"/>
      <c r="BJ126" t="str">
        <f>IF(IF(BC126&gt;BE126,-DATEDIF(BE126,BC126,"M"),(DATEDIF(BC126,BE126,"M")))=0,"On Time",IF(IF(BC126&gt;BE126,-DATEDIF(BE126,BC126,"M"),(DATEDIF(BC126,BE126,"M")))&lt;0,"Early Start","Late Start"))</f>
        <v>On Time</v>
      </c>
      <c r="BK126" t="str">
        <f>IF(IF(BD126&gt;BF126,-DATEDIF(BF126,BD126,"M"),(DATEDIF(BD126,BF126,"M")))=0,"On Time",IF(IF(BD126&gt;BF126,-DATEDIF(BF126,BD126,"M"),(DATEDIF(BD126,BF126,"M")))&lt;0,"Early End","Late End"))</f>
        <v>On Time</v>
      </c>
      <c r="BL126">
        <f ca="1">IF(IF(BC126&gt;TODAY(),-DATEDIF(TODAY(),BC126,"M"),(DATEDIF(BC126,TODAY(),"M")))&lt;0,0,IF(BC126&gt;TODAY(),-DATEDIF(TODAY(),BC126,"M"),(DATEDIF(BC126,TODAY(),"M"))))</f>
        <v>16</v>
      </c>
      <c r="BM126" s="183">
        <f ca="1">(IF(IF(BE126&gt;TODAY(),-DATEDIF(TODAY(),BE126,"M"),(DATEDIF(BE126,TODAY(),"M")))&lt;0,0,IF(BE126&gt;TODAY(),-DATEDIF(TODAY(),BE126,"M"),(DATEDIF(BE126,TODAY(),"M"))))/BB126)</f>
        <v>0.44444444444444442</v>
      </c>
      <c r="BN126" s="183">
        <f ca="1">(IF(IF(BC126&gt;TODAY(),-DATEDIF(TODAY(),BC126,"M"),(DATEDIF(BC126,TODAY(),"M")))&lt;0,0,IF(BC126&gt;TODAY(),-DATEDIF(TODAY(),BC126,"M"),(DATEDIF(BC126,TODAY(),"M"))))/BB126)</f>
        <v>0.44444444444444442</v>
      </c>
      <c r="BO126" s="187" t="s">
        <v>662</v>
      </c>
    </row>
    <row r="127" spans="1:67" x14ac:dyDescent="0.25">
      <c r="A127" s="21" t="s">
        <v>592</v>
      </c>
      <c r="B127" s="98" t="s">
        <v>237</v>
      </c>
      <c r="C127" s="233" t="s">
        <v>245</v>
      </c>
      <c r="D127" s="17" t="s">
        <v>503</v>
      </c>
      <c r="E127" s="280" t="s">
        <v>43</v>
      </c>
      <c r="F127" s="280" t="s">
        <v>600</v>
      </c>
      <c r="G127" s="279" t="s">
        <v>604</v>
      </c>
      <c r="H127" s="339"/>
      <c r="I127" s="71"/>
      <c r="J127" s="71"/>
      <c r="K127" s="71"/>
      <c r="L127" s="71"/>
      <c r="M127" s="292">
        <v>1</v>
      </c>
      <c r="N127" s="290">
        <v>1</v>
      </c>
      <c r="O127" s="291">
        <v>1</v>
      </c>
      <c r="P127" s="292">
        <v>1</v>
      </c>
      <c r="Q127" s="292">
        <v>1</v>
      </c>
      <c r="R127" s="292">
        <v>1</v>
      </c>
      <c r="S127" s="292">
        <v>1</v>
      </c>
      <c r="T127" s="292">
        <v>1</v>
      </c>
      <c r="U127" s="292">
        <v>1</v>
      </c>
      <c r="V127" s="292">
        <v>1</v>
      </c>
      <c r="W127" s="292">
        <v>1</v>
      </c>
      <c r="X127" s="292">
        <v>1</v>
      </c>
      <c r="Y127" s="292">
        <v>1</v>
      </c>
      <c r="Z127" s="290">
        <v>1</v>
      </c>
      <c r="AA127" s="291">
        <v>1</v>
      </c>
      <c r="AB127" s="292">
        <v>1</v>
      </c>
      <c r="AC127" s="71"/>
      <c r="AD127" s="71"/>
      <c r="AE127" s="71"/>
      <c r="AF127" s="71"/>
      <c r="AG127" s="71"/>
      <c r="AH127" s="71"/>
      <c r="AI127" s="71"/>
      <c r="AJ127" s="71"/>
      <c r="AK127" s="71"/>
      <c r="AL127" s="72"/>
      <c r="AM127" s="70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2"/>
      <c r="AY127" s="71"/>
      <c r="AZ127" t="s">
        <v>673</v>
      </c>
      <c r="BA127" s="113">
        <v>0</v>
      </c>
      <c r="BB127" s="10">
        <f>+SUM(H127:AX127)</f>
        <v>16</v>
      </c>
      <c r="BC127" s="121">
        <v>44136</v>
      </c>
      <c r="BD127" s="121">
        <v>44621</v>
      </c>
      <c r="BE127" s="121">
        <v>44136</v>
      </c>
      <c r="BF127" s="121">
        <v>44621</v>
      </c>
      <c r="BG127" s="121">
        <v>44136</v>
      </c>
      <c r="BH127" s="121"/>
      <c r="BI127" s="121"/>
      <c r="BJ127" t="str">
        <f>IF(IF(BC127&gt;BE127,-DATEDIF(BE127,BC127,"M"),(DATEDIF(BC127,BE127,"M")))=0,"On Time",IF(IF(BC127&gt;BE127,-DATEDIF(BE127,BC127,"M"),(DATEDIF(BC127,BE127,"M")))&lt;0,"Early Start","Late Start"))</f>
        <v>On Time</v>
      </c>
      <c r="BK127" t="str">
        <f>IF(IF(BD127&gt;BF127,-DATEDIF(BF127,BD127,"M"),(DATEDIF(BD127,BF127,"M")))=0,"On Time",IF(IF(BD127&gt;BF127,-DATEDIF(BF127,BD127,"M"),(DATEDIF(BD127,BF127,"M")))&lt;0,"Early End","Late End"))</f>
        <v>On Time</v>
      </c>
      <c r="BL127">
        <f ca="1">IF(IF(BC127&gt;TODAY(),-DATEDIF(TODAY(),BC127,"M"),(DATEDIF(BC127,TODAY(),"M")))&lt;0,0,IF(BC127&gt;TODAY(),-DATEDIF(TODAY(),BC127,"M"),(DATEDIF(BC127,TODAY(),"M"))))</f>
        <v>16</v>
      </c>
      <c r="BM127" s="183">
        <f ca="1">(IF(IF(BE127&gt;TODAY(),-DATEDIF(TODAY(),BE127,"M"),(DATEDIF(BE127,TODAY(),"M")))&lt;0,0,IF(BE127&gt;TODAY(),-DATEDIF(TODAY(),BE127,"M"),(DATEDIF(BE127,TODAY(),"M"))))/BB127)</f>
        <v>1</v>
      </c>
      <c r="BN127" s="183">
        <f ca="1">(IF(IF(BC127&gt;TODAY(),-DATEDIF(TODAY(),BC127,"M"),(DATEDIF(BC127,TODAY(),"M")))&lt;0,0,IF(BC127&gt;TODAY(),-DATEDIF(TODAY(),BC127,"M"),(DATEDIF(BC127,TODAY(),"M"))))/BB127)</f>
        <v>1</v>
      </c>
      <c r="BO127" s="187" t="s">
        <v>663</v>
      </c>
    </row>
    <row r="128" spans="1:67" x14ac:dyDescent="0.25">
      <c r="A128" s="21" t="s">
        <v>593</v>
      </c>
      <c r="B128" s="98" t="s">
        <v>237</v>
      </c>
      <c r="C128" s="233" t="s">
        <v>245</v>
      </c>
      <c r="D128" s="17" t="s">
        <v>504</v>
      </c>
      <c r="E128" s="280" t="s">
        <v>43</v>
      </c>
      <c r="F128" s="280" t="s">
        <v>600</v>
      </c>
      <c r="G128" s="279" t="s">
        <v>604</v>
      </c>
      <c r="H128" s="339"/>
      <c r="I128" s="71"/>
      <c r="J128" s="71"/>
      <c r="K128" s="71"/>
      <c r="L128" s="71"/>
      <c r="M128" s="71"/>
      <c r="N128" s="72"/>
      <c r="O128" s="70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2"/>
      <c r="AA128" s="70"/>
      <c r="AB128" s="71"/>
      <c r="AC128" s="292">
        <v>1</v>
      </c>
      <c r="AD128" s="292">
        <v>1</v>
      </c>
      <c r="AE128" s="292">
        <v>1</v>
      </c>
      <c r="AF128" s="292">
        <v>1</v>
      </c>
      <c r="AG128" s="292">
        <v>1</v>
      </c>
      <c r="AH128" s="292">
        <v>1</v>
      </c>
      <c r="AI128" s="292">
        <v>1</v>
      </c>
      <c r="AJ128" s="292">
        <v>1</v>
      </c>
      <c r="AK128" s="292">
        <v>1</v>
      </c>
      <c r="AL128" s="290">
        <v>1</v>
      </c>
      <c r="AM128" s="291">
        <v>1</v>
      </c>
      <c r="AN128" s="292">
        <v>1</v>
      </c>
      <c r="AO128" s="292">
        <v>1</v>
      </c>
      <c r="AP128" s="292">
        <v>1</v>
      </c>
      <c r="AQ128" s="292">
        <v>1</v>
      </c>
      <c r="AR128" s="292">
        <v>1</v>
      </c>
      <c r="AS128" s="292">
        <v>1</v>
      </c>
      <c r="AT128" s="292">
        <v>1</v>
      </c>
      <c r="AU128" s="292">
        <v>1</v>
      </c>
      <c r="AV128" s="292">
        <v>1</v>
      </c>
      <c r="AW128" s="71"/>
      <c r="AX128" s="72"/>
      <c r="AY128" s="71"/>
      <c r="AZ128" t="s">
        <v>673</v>
      </c>
      <c r="BA128" s="113">
        <v>0</v>
      </c>
      <c r="BB128" s="10">
        <f>+SUM(H128:AX128)</f>
        <v>20</v>
      </c>
      <c r="BC128" s="121">
        <v>44621</v>
      </c>
      <c r="BD128" s="121">
        <v>45231</v>
      </c>
      <c r="BE128" s="121">
        <v>44621</v>
      </c>
      <c r="BF128" s="121">
        <v>45231</v>
      </c>
      <c r="BG128" s="121"/>
      <c r="BH128" s="121"/>
      <c r="BI128" s="121"/>
      <c r="BJ128" t="str">
        <f>IF(IF(BC128&gt;BE128,-DATEDIF(BE128,BC128,"M"),(DATEDIF(BC128,BE128,"M")))=0,"On Time",IF(IF(BC128&gt;BE128,-DATEDIF(BE128,BC128,"M"),(DATEDIF(BC128,BE128,"M")))&lt;0,"Early Start","Late Start"))</f>
        <v>On Time</v>
      </c>
      <c r="BK128" t="str">
        <f>IF(IF(BD128&gt;BF128,-DATEDIF(BF128,BD128,"M"),(DATEDIF(BD128,BF128,"M")))=0,"On Time",IF(IF(BD128&gt;BF128,-DATEDIF(BF128,BD128,"M"),(DATEDIF(BD128,BF128,"M")))&lt;0,"Early End","Late End"))</f>
        <v>On Time</v>
      </c>
      <c r="BL128">
        <f ca="1">IF(IF(BC128&gt;TODAY(),-DATEDIF(TODAY(),BC128,"M"),(DATEDIF(BC128,TODAY(),"M")))&lt;0,0,IF(BC128&gt;TODAY(),-DATEDIF(TODAY(),BC128,"M"),(DATEDIF(BC128,TODAY(),"M"))))</f>
        <v>0</v>
      </c>
      <c r="BM128" s="183">
        <f ca="1">(IF(IF(BE128&gt;TODAY(),-DATEDIF(TODAY(),BE128,"M"),(DATEDIF(BE128,TODAY(),"M")))&lt;0,0,IF(BE128&gt;TODAY(),-DATEDIF(TODAY(),BE128,"M"),(DATEDIF(BE128,TODAY(),"M"))))/BB128)</f>
        <v>0</v>
      </c>
      <c r="BN128" s="183">
        <f ca="1">(IF(IF(BC128&gt;TODAY(),-DATEDIF(TODAY(),BC128,"M"),(DATEDIF(BC128,TODAY(),"M")))&lt;0,0,IF(BC128&gt;TODAY(),-DATEDIF(TODAY(),BC128,"M"),(DATEDIF(BC128,TODAY(),"M"))))/BB128)</f>
        <v>0</v>
      </c>
      <c r="BO128" s="187" t="s">
        <v>664</v>
      </c>
    </row>
    <row r="129" spans="1:67" x14ac:dyDescent="0.25">
      <c r="A129" s="21"/>
      <c r="B129" s="98" t="s">
        <v>237</v>
      </c>
      <c r="C129" s="233" t="s">
        <v>245</v>
      </c>
      <c r="D129" s="17" t="s">
        <v>505</v>
      </c>
      <c r="E129" s="3"/>
      <c r="F129" s="3"/>
      <c r="G129" s="129"/>
      <c r="H129" s="70"/>
      <c r="I129" s="71"/>
      <c r="J129" s="71"/>
      <c r="K129" s="71"/>
      <c r="L129" s="71"/>
      <c r="M129" s="71"/>
      <c r="N129" s="72"/>
      <c r="O129" s="70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2"/>
      <c r="AA129" s="70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2"/>
      <c r="AM129" s="70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2"/>
      <c r="AY129" s="71"/>
      <c r="BA129" s="113"/>
      <c r="BB129" s="10"/>
      <c r="BC129" s="120"/>
      <c r="BD129" s="120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87"/>
    </row>
    <row r="130" spans="1:67" x14ac:dyDescent="0.25">
      <c r="A130" s="21"/>
      <c r="B130" s="98" t="s">
        <v>237</v>
      </c>
      <c r="C130" s="233" t="s">
        <v>250</v>
      </c>
      <c r="D130" s="17" t="s">
        <v>506</v>
      </c>
      <c r="H130" s="70"/>
      <c r="I130" s="71"/>
      <c r="J130" s="71"/>
      <c r="K130" s="71"/>
      <c r="L130" s="71"/>
      <c r="M130" s="71"/>
      <c r="N130" s="72"/>
      <c r="O130" s="70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2"/>
      <c r="AA130" s="70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2"/>
      <c r="AM130" s="70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2"/>
      <c r="AY130" s="71"/>
      <c r="BA130" s="113"/>
      <c r="BB130" s="10"/>
      <c r="BC130" s="120"/>
      <c r="BD130" s="120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87"/>
    </row>
    <row r="131" spans="1:67" x14ac:dyDescent="0.25">
      <c r="A131" s="21"/>
      <c r="B131" s="98" t="s">
        <v>237</v>
      </c>
      <c r="C131" s="181">
        <v>18</v>
      </c>
      <c r="D131" s="17" t="s">
        <v>507</v>
      </c>
      <c r="H131" s="70"/>
      <c r="I131" s="71"/>
      <c r="J131" s="71"/>
      <c r="K131" s="71"/>
      <c r="L131" s="71"/>
      <c r="M131" s="71"/>
      <c r="N131" s="72"/>
      <c r="O131" s="70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2"/>
      <c r="AA131" s="70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2"/>
      <c r="AM131" s="70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2"/>
      <c r="AY131" s="71"/>
      <c r="BA131" s="113"/>
      <c r="BB131" s="10"/>
      <c r="BC131" s="120"/>
      <c r="BD131" s="120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87"/>
    </row>
    <row r="132" spans="1:67" x14ac:dyDescent="0.25">
      <c r="A132" s="21"/>
      <c r="B132" s="98" t="s">
        <v>237</v>
      </c>
      <c r="C132" s="230" t="s">
        <v>253</v>
      </c>
      <c r="D132" s="17" t="s">
        <v>508</v>
      </c>
      <c r="H132" s="70"/>
      <c r="I132" s="71"/>
      <c r="J132" s="71"/>
      <c r="K132" s="71"/>
      <c r="L132" s="71"/>
      <c r="M132" s="71"/>
      <c r="N132" s="72"/>
      <c r="O132" s="70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2"/>
      <c r="AA132" s="70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2"/>
      <c r="AM132" s="70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2"/>
      <c r="AY132" s="71"/>
      <c r="BA132" s="113"/>
      <c r="BB132" s="10"/>
      <c r="BC132" s="120"/>
      <c r="BD132" s="120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87"/>
    </row>
    <row r="133" spans="1:67" x14ac:dyDescent="0.25">
      <c r="A133" s="21"/>
      <c r="B133" s="98" t="s">
        <v>237</v>
      </c>
      <c r="C133" s="230">
        <v>18.100000000000001</v>
      </c>
      <c r="D133" s="17" t="s">
        <v>509</v>
      </c>
      <c r="G133" s="355"/>
      <c r="H133" s="70"/>
      <c r="I133" s="71"/>
      <c r="J133" s="71"/>
      <c r="K133" s="71"/>
      <c r="L133" s="71"/>
      <c r="M133" s="71"/>
      <c r="N133" s="72"/>
      <c r="O133" s="70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2"/>
      <c r="AA133" s="70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2"/>
      <c r="AM133" s="70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2"/>
      <c r="AY133" s="71"/>
      <c r="BA133" s="113"/>
      <c r="BB133" s="10"/>
      <c r="BC133" s="120"/>
      <c r="BD133" s="120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87"/>
    </row>
    <row r="134" spans="1:67" x14ac:dyDescent="0.25">
      <c r="A134" s="21"/>
      <c r="B134" s="98" t="s">
        <v>237</v>
      </c>
      <c r="C134" s="230" t="s">
        <v>255</v>
      </c>
      <c r="D134" s="17" t="s">
        <v>510</v>
      </c>
      <c r="G134" s="355"/>
      <c r="H134" s="70"/>
      <c r="I134" s="71"/>
      <c r="J134" s="71"/>
      <c r="K134" s="71"/>
      <c r="L134" s="71"/>
      <c r="M134" s="71"/>
      <c r="N134" s="72"/>
      <c r="O134" s="70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2"/>
      <c r="AA134" s="70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2"/>
      <c r="AM134" s="70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2"/>
      <c r="AY134" s="71"/>
      <c r="BA134" s="113"/>
      <c r="BB134" s="10"/>
      <c r="BC134" s="120"/>
      <c r="BD134" s="120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87"/>
    </row>
    <row r="135" spans="1:67" x14ac:dyDescent="0.25">
      <c r="A135" s="21"/>
      <c r="B135" s="10" t="s">
        <v>257</v>
      </c>
      <c r="C135" s="234">
        <v>19</v>
      </c>
      <c r="D135" s="17" t="s">
        <v>511</v>
      </c>
      <c r="E135" s="2"/>
      <c r="F135" s="2"/>
      <c r="G135" s="338"/>
      <c r="H135" s="160"/>
      <c r="I135" s="2"/>
      <c r="J135" s="2"/>
      <c r="K135" s="2"/>
      <c r="L135" s="2"/>
      <c r="M135" s="2"/>
      <c r="N135" s="161"/>
      <c r="O135" s="160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161"/>
      <c r="AA135" s="160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161"/>
      <c r="AM135" s="160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161"/>
      <c r="AY135" s="2"/>
      <c r="BB135" s="10"/>
      <c r="BC135" s="10"/>
      <c r="BD135" s="10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87"/>
    </row>
    <row r="136" spans="1:67" x14ac:dyDescent="0.25">
      <c r="A136" s="21"/>
      <c r="B136" s="10" t="s">
        <v>257</v>
      </c>
      <c r="C136" s="230">
        <v>19.100000000000001</v>
      </c>
      <c r="D136" s="17" t="s">
        <v>512</v>
      </c>
      <c r="G136"/>
      <c r="H136" s="162"/>
      <c r="N136" s="163"/>
      <c r="O136" s="162"/>
      <c r="Z136" s="163"/>
      <c r="AA136" s="162"/>
      <c r="AL136" s="163"/>
      <c r="AM136" s="162"/>
      <c r="AX136" s="163"/>
      <c r="BB136" s="10"/>
      <c r="BC136" s="10"/>
      <c r="BD136" s="10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87"/>
    </row>
    <row r="137" spans="1:67" x14ac:dyDescent="0.25">
      <c r="A137" s="21" t="s">
        <v>594</v>
      </c>
      <c r="B137" s="10" t="s">
        <v>257</v>
      </c>
      <c r="C137" s="179" t="s">
        <v>260</v>
      </c>
      <c r="D137" s="17" t="s">
        <v>513</v>
      </c>
      <c r="E137" s="23" t="s">
        <v>317</v>
      </c>
      <c r="F137" s="23" t="s">
        <v>601</v>
      </c>
      <c r="G137" s="126" t="s">
        <v>603</v>
      </c>
      <c r="H137" s="162"/>
      <c r="N137" s="163"/>
      <c r="O137" s="162"/>
      <c r="Z137" s="163"/>
      <c r="AA137" s="366">
        <v>1</v>
      </c>
      <c r="AB137" s="77">
        <v>1</v>
      </c>
      <c r="AC137" s="77">
        <v>1</v>
      </c>
      <c r="AD137" s="77">
        <v>1</v>
      </c>
      <c r="AE137" s="77">
        <v>1</v>
      </c>
      <c r="AF137" s="77">
        <v>1</v>
      </c>
      <c r="AG137" s="77">
        <v>1</v>
      </c>
      <c r="AH137" s="77">
        <v>1</v>
      </c>
      <c r="AI137" s="77">
        <v>1</v>
      </c>
      <c r="AJ137" s="77">
        <v>1</v>
      </c>
      <c r="AK137" s="77">
        <v>1</v>
      </c>
      <c r="AL137" s="366">
        <v>1</v>
      </c>
      <c r="AM137" s="366">
        <v>1</v>
      </c>
      <c r="AN137" s="77">
        <v>1</v>
      </c>
      <c r="AX137" s="163"/>
      <c r="AZ137" t="s">
        <v>318</v>
      </c>
      <c r="BA137" s="10">
        <v>12</v>
      </c>
      <c r="BB137" s="10">
        <f>+SUM(H137:AX137)</f>
        <v>14</v>
      </c>
      <c r="BC137" s="122">
        <v>44562</v>
      </c>
      <c r="BD137" s="122">
        <v>44986</v>
      </c>
      <c r="BE137" s="122">
        <v>44562</v>
      </c>
      <c r="BF137" s="122">
        <v>44986</v>
      </c>
      <c r="BG137" s="10"/>
      <c r="BH137" s="10"/>
      <c r="BI137" s="10"/>
      <c r="BJ137" t="str">
        <f>IF(IF(BC137&gt;BE137,-DATEDIF(BE137,BC137,"M"),(DATEDIF(BC137,BE137,"M")))=0,"On Time",IF(IF(BC137&gt;BE137,-DATEDIF(BE137,BC137,"M"),(DATEDIF(BC137,BE137,"M")))&lt;0,"Early Start","Late Start"))</f>
        <v>On Time</v>
      </c>
      <c r="BK137" t="str">
        <f>IF(IF(BD137&gt;BF137,-DATEDIF(BF137,BD137,"M"),(DATEDIF(BD137,BF137,"M")))=0,"On Time",IF(IF(BD137&gt;BF137,-DATEDIF(BF137,BD137,"M"),(DATEDIF(BD137,BF137,"M")))&lt;0,"Early End","Late End"))</f>
        <v>On Time</v>
      </c>
      <c r="BL137">
        <f ca="1">IF(IF(BC137&gt;TODAY(),-DATEDIF(TODAY(),BC137,"M"),(DATEDIF(BC137,TODAY(),"M")))&lt;0,0,IF(BC137&gt;TODAY(),-DATEDIF(TODAY(),BC137,"M"),(DATEDIF(BC137,TODAY(),"M"))))</f>
        <v>2</v>
      </c>
      <c r="BM137" s="183">
        <f ca="1">(IF(IF(BE137&gt;TODAY(),-DATEDIF(TODAY(),BE137,"M"),(DATEDIF(BE137,TODAY(),"M")))&lt;0,0,IF(BE137&gt;TODAY(),-DATEDIF(TODAY(),BE137,"M"),(DATEDIF(BE137,TODAY(),"M"))))/BB137)</f>
        <v>0.14285714285714285</v>
      </c>
      <c r="BN137" s="183">
        <f ca="1">(IF(IF(BC137&gt;TODAY(),-DATEDIF(TODAY(),BC137,"M"),(DATEDIF(BC137,TODAY(),"M")))&lt;0,0,IF(BC137&gt;TODAY(),-DATEDIF(TODAY(),BC137,"M"),(DATEDIF(BC137,TODAY(),"M"))))/BB137)</f>
        <v>0.14285714285714285</v>
      </c>
      <c r="BO137" s="187" t="s">
        <v>665</v>
      </c>
    </row>
    <row r="138" spans="1:67" x14ac:dyDescent="0.25">
      <c r="A138" s="21" t="s">
        <v>595</v>
      </c>
      <c r="B138" s="10" t="s">
        <v>257</v>
      </c>
      <c r="C138" s="179" t="s">
        <v>260</v>
      </c>
      <c r="D138" s="17" t="s">
        <v>514</v>
      </c>
      <c r="E138" s="23" t="s">
        <v>317</v>
      </c>
      <c r="F138" s="23" t="s">
        <v>601</v>
      </c>
      <c r="G138" s="126" t="s">
        <v>603</v>
      </c>
      <c r="H138" s="162"/>
      <c r="N138" s="163"/>
      <c r="O138" s="162"/>
      <c r="Z138" s="163"/>
      <c r="AA138" s="366">
        <v>1</v>
      </c>
      <c r="AB138" s="77">
        <v>1</v>
      </c>
      <c r="AC138" s="77">
        <v>1</v>
      </c>
      <c r="AD138" s="77">
        <v>1</v>
      </c>
      <c r="AE138" s="77">
        <v>1</v>
      </c>
      <c r="AF138" s="77">
        <v>1</v>
      </c>
      <c r="AG138" s="77">
        <v>1</v>
      </c>
      <c r="AH138" s="77">
        <v>1</v>
      </c>
      <c r="AI138" s="77">
        <v>1</v>
      </c>
      <c r="AJ138" s="77">
        <v>1</v>
      </c>
      <c r="AK138" s="77">
        <v>1</v>
      </c>
      <c r="AL138" s="366">
        <v>1</v>
      </c>
      <c r="AM138" s="366">
        <v>1</v>
      </c>
      <c r="AN138" s="77">
        <v>1</v>
      </c>
      <c r="AX138" s="163"/>
      <c r="AZ138" t="s">
        <v>676</v>
      </c>
      <c r="BA138" s="10">
        <v>14</v>
      </c>
      <c r="BB138" s="10">
        <f>+SUM(H138:AX138)</f>
        <v>14</v>
      </c>
      <c r="BC138" s="122">
        <v>44562</v>
      </c>
      <c r="BD138" s="122">
        <v>44986</v>
      </c>
      <c r="BE138" s="122">
        <v>44562</v>
      </c>
      <c r="BF138" s="122">
        <v>44986</v>
      </c>
      <c r="BG138" s="10"/>
      <c r="BH138" s="10"/>
      <c r="BI138" s="10"/>
      <c r="BJ138" t="str">
        <f>IF(IF(BC138&gt;BE138,-DATEDIF(BE138,BC138,"M"),(DATEDIF(BC138,BE138,"M")))=0,"On Time",IF(IF(BC138&gt;BE138,-DATEDIF(BE138,BC138,"M"),(DATEDIF(BC138,BE138,"M")))&lt;0,"Early Start","Late Start"))</f>
        <v>On Time</v>
      </c>
      <c r="BK138" t="str">
        <f>IF(IF(BD138&gt;BF138,-DATEDIF(BF138,BD138,"M"),(DATEDIF(BD138,BF138,"M")))=0,"On Time",IF(IF(BD138&gt;BF138,-DATEDIF(BF138,BD138,"M"),(DATEDIF(BD138,BF138,"M")))&lt;0,"Early End","Late End"))</f>
        <v>On Time</v>
      </c>
      <c r="BL138">
        <f ca="1">IF(IF(BC138&gt;TODAY(),-DATEDIF(TODAY(),BC138,"M"),(DATEDIF(BC138,TODAY(),"M")))&lt;0,0,IF(BC138&gt;TODAY(),-DATEDIF(TODAY(),BC138,"M"),(DATEDIF(BC138,TODAY(),"M"))))</f>
        <v>2</v>
      </c>
      <c r="BM138" s="183">
        <f ca="1">(IF(IF(BE138&gt;TODAY(),-DATEDIF(TODAY(),BE138,"M"),(DATEDIF(BE138,TODAY(),"M")))&lt;0,0,IF(BE138&gt;TODAY(),-DATEDIF(TODAY(),BE138,"M"),(DATEDIF(BE138,TODAY(),"M"))))/BB138)</f>
        <v>0.14285714285714285</v>
      </c>
      <c r="BN138" s="183">
        <f ca="1">(IF(IF(BC138&gt;TODAY(),-DATEDIF(TODAY(),BC138,"M"),(DATEDIF(BC138,TODAY(),"M")))&lt;0,0,IF(BC138&gt;TODAY(),-DATEDIF(TODAY(),BC138,"M"),(DATEDIF(BC138,TODAY(),"M"))))/BB138)</f>
        <v>0.14285714285714285</v>
      </c>
      <c r="BO138" s="187" t="s">
        <v>666</v>
      </c>
    </row>
    <row r="139" spans="1:67" x14ac:dyDescent="0.25">
      <c r="A139" s="21"/>
      <c r="B139" s="10" t="s">
        <v>257</v>
      </c>
      <c r="C139" s="179" t="s">
        <v>262</v>
      </c>
      <c r="D139" s="17" t="s">
        <v>515</v>
      </c>
      <c r="G139"/>
      <c r="H139" s="162"/>
      <c r="N139" s="163"/>
      <c r="O139" s="162"/>
      <c r="Z139" s="163"/>
      <c r="AA139" s="162"/>
      <c r="AL139" s="163"/>
      <c r="AM139" s="162"/>
      <c r="AX139" s="163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87"/>
    </row>
    <row r="140" spans="1:67" x14ac:dyDescent="0.25">
      <c r="A140" s="21"/>
      <c r="B140" s="10" t="s">
        <v>257</v>
      </c>
      <c r="C140" s="179">
        <v>19.2</v>
      </c>
      <c r="D140" s="17" t="s">
        <v>516</v>
      </c>
      <c r="G140"/>
      <c r="H140" s="162"/>
      <c r="N140" s="163"/>
      <c r="O140" s="162"/>
      <c r="Z140" s="163"/>
      <c r="AA140" s="162"/>
      <c r="AL140" s="163"/>
      <c r="AM140" s="162"/>
      <c r="AX140" s="163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87"/>
    </row>
    <row r="141" spans="1:67" x14ac:dyDescent="0.25">
      <c r="A141" s="21"/>
      <c r="B141" s="10" t="s">
        <v>257</v>
      </c>
      <c r="C141" s="179" t="s">
        <v>265</v>
      </c>
      <c r="D141" s="17" t="s">
        <v>517</v>
      </c>
      <c r="G141"/>
      <c r="H141" s="162"/>
      <c r="N141" s="163"/>
      <c r="O141" s="162"/>
      <c r="Z141" s="163"/>
      <c r="AA141" s="162"/>
      <c r="AL141" s="163"/>
      <c r="AM141" s="162"/>
      <c r="AX141" s="163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87"/>
    </row>
    <row r="142" spans="1:67" x14ac:dyDescent="0.25">
      <c r="A142" s="21"/>
      <c r="B142" s="10" t="s">
        <v>257</v>
      </c>
      <c r="C142" s="179" t="s">
        <v>267</v>
      </c>
      <c r="D142" s="17" t="s">
        <v>518</v>
      </c>
      <c r="G142"/>
      <c r="H142" s="162"/>
      <c r="N142" s="163"/>
      <c r="O142" s="162"/>
      <c r="Z142" s="163"/>
      <c r="AA142" s="162"/>
      <c r="AL142" s="163"/>
      <c r="AM142" s="162"/>
      <c r="AX142" s="163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87"/>
    </row>
    <row r="143" spans="1:67" x14ac:dyDescent="0.25">
      <c r="A143" s="21"/>
      <c r="B143" s="10" t="s">
        <v>257</v>
      </c>
      <c r="C143" s="179">
        <v>19.3</v>
      </c>
      <c r="D143" s="17" t="s">
        <v>519</v>
      </c>
      <c r="G143"/>
      <c r="H143" s="162"/>
      <c r="N143" s="163"/>
      <c r="O143" s="162"/>
      <c r="Z143" s="163"/>
      <c r="AA143" s="162"/>
      <c r="AL143" s="163"/>
      <c r="AM143" s="162"/>
      <c r="AX143" s="163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87"/>
    </row>
    <row r="144" spans="1:67" x14ac:dyDescent="0.25">
      <c r="A144" s="21"/>
      <c r="B144" s="10" t="s">
        <v>257</v>
      </c>
      <c r="C144" s="179" t="s">
        <v>270</v>
      </c>
      <c r="D144" s="17" t="s">
        <v>520</v>
      </c>
      <c r="G144"/>
      <c r="H144" s="162"/>
      <c r="N144" s="163"/>
      <c r="O144" s="162"/>
      <c r="Z144" s="163"/>
      <c r="AA144" s="162"/>
      <c r="AL144" s="163"/>
      <c r="AM144" s="162"/>
      <c r="AX144" s="163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87"/>
    </row>
    <row r="145" spans="1:67" x14ac:dyDescent="0.25">
      <c r="A145" s="21"/>
      <c r="B145" s="10" t="s">
        <v>257</v>
      </c>
      <c r="C145" s="179" t="s">
        <v>272</v>
      </c>
      <c r="D145" s="17" t="s">
        <v>521</v>
      </c>
      <c r="G145"/>
      <c r="H145" s="162"/>
      <c r="N145" s="163"/>
      <c r="O145" s="162"/>
      <c r="Z145" s="163"/>
      <c r="AA145" s="162"/>
      <c r="AL145" s="163"/>
      <c r="AM145" s="162"/>
      <c r="AX145" s="163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87"/>
    </row>
    <row r="146" spans="1:67" x14ac:dyDescent="0.25">
      <c r="A146" s="21"/>
      <c r="B146" s="10" t="s">
        <v>257</v>
      </c>
      <c r="C146" s="179" t="s">
        <v>274</v>
      </c>
      <c r="D146" s="17" t="s">
        <v>522</v>
      </c>
      <c r="G146"/>
      <c r="H146" s="162"/>
      <c r="N146" s="163"/>
      <c r="O146" s="162"/>
      <c r="Z146" s="163"/>
      <c r="AA146" s="162"/>
      <c r="AL146" s="163"/>
      <c r="AM146" s="162"/>
      <c r="AX146" s="163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87"/>
    </row>
    <row r="147" spans="1:67" x14ac:dyDescent="0.25">
      <c r="A147" s="21" t="s">
        <v>596</v>
      </c>
      <c r="B147" s="10" t="s">
        <v>257</v>
      </c>
      <c r="C147" s="179">
        <v>19.399999999999999</v>
      </c>
      <c r="D147" s="17" t="s">
        <v>523</v>
      </c>
      <c r="E147" s="167" t="s">
        <v>278</v>
      </c>
      <c r="F147" s="167" t="s">
        <v>278</v>
      </c>
      <c r="G147" s="167" t="s">
        <v>278</v>
      </c>
      <c r="H147" s="162"/>
      <c r="N147" s="163"/>
      <c r="O147" s="162"/>
      <c r="R147" s="167">
        <v>1</v>
      </c>
      <c r="S147" s="167">
        <v>1</v>
      </c>
      <c r="T147" s="167">
        <v>1</v>
      </c>
      <c r="U147" s="167">
        <v>1</v>
      </c>
      <c r="V147" s="167">
        <v>1</v>
      </c>
      <c r="W147" s="167">
        <v>1</v>
      </c>
      <c r="X147" s="167">
        <v>1</v>
      </c>
      <c r="Y147" s="167">
        <v>1</v>
      </c>
      <c r="Z147" s="168">
        <v>1</v>
      </c>
      <c r="AA147" s="162"/>
      <c r="AL147" s="163"/>
      <c r="AM147" s="162"/>
      <c r="AX147" s="163"/>
      <c r="AZ147" t="s">
        <v>279</v>
      </c>
      <c r="BB147" s="10">
        <f>+SUM(H147:AX147)</f>
        <v>9</v>
      </c>
      <c r="BC147" s="122">
        <v>44287</v>
      </c>
      <c r="BD147" s="122">
        <v>44562</v>
      </c>
      <c r="BE147" s="122">
        <v>44287</v>
      </c>
      <c r="BF147" s="122">
        <v>44562</v>
      </c>
      <c r="BG147" s="122">
        <v>44287</v>
      </c>
      <c r="BH147" s="122"/>
      <c r="BI147" s="122"/>
      <c r="BJ147" t="str">
        <f>IF(IF(BC147&gt;BE147,-DATEDIF(BE147,BC147,"M"),(DATEDIF(BC147,BE147,"M")))=0,"On Time",IF(IF(BC147&gt;BE147,-DATEDIF(BE147,BC147,"M"),(DATEDIF(BC147,BE147,"M")))&lt;0,"Early Start","Late Start"))</f>
        <v>On Time</v>
      </c>
      <c r="BK147" t="str">
        <f>IF(IF(BD147&gt;BF147,-DATEDIF(BF147,BD147,"M"),(DATEDIF(BD147,BF147,"M")))=0,"On Time",IF(IF(BD147&gt;BF147,-DATEDIF(BF147,BD147,"M"),(DATEDIF(BD147,BF147,"M")))&lt;0,"Early End","Late End"))</f>
        <v>On Time</v>
      </c>
      <c r="BL147">
        <f ca="1">IF(IF(BC147&gt;TODAY(),-DATEDIF(TODAY(),BC147,"M"),(DATEDIF(BC147,TODAY(),"M")))&lt;0,0,IF(BC147&gt;TODAY(),-DATEDIF(TODAY(),BC147,"M"),(DATEDIF(BC147,TODAY(),"M"))))</f>
        <v>11</v>
      </c>
      <c r="BM147" s="183">
        <f ca="1">(IF(IF(BE147&gt;TODAY(),-DATEDIF(TODAY(),BE147,"M"),(DATEDIF(BE147,TODAY(),"M")))&lt;0,0,IF(BE147&gt;TODAY(),-DATEDIF(TODAY(),BE147,"M"),(DATEDIF(BE147,TODAY(),"M"))))/BB147)</f>
        <v>1.2222222222222223</v>
      </c>
      <c r="BN147" s="183">
        <f ca="1">(IF(IF(BC147&gt;TODAY(),-DATEDIF(TODAY(),BC147,"M"),(DATEDIF(BC147,TODAY(),"M")))&lt;0,0,IF(BC147&gt;TODAY(),-DATEDIF(TODAY(),BC147,"M"),(DATEDIF(BC147,TODAY(),"M"))))/BB147)</f>
        <v>1.2222222222222223</v>
      </c>
      <c r="BO147" s="187" t="s">
        <v>667</v>
      </c>
    </row>
    <row r="148" spans="1:67" x14ac:dyDescent="0.25">
      <c r="A148" s="21" t="s">
        <v>597</v>
      </c>
      <c r="B148" s="10" t="s">
        <v>257</v>
      </c>
      <c r="C148" s="179" t="s">
        <v>280</v>
      </c>
      <c r="D148" s="17" t="s">
        <v>524</v>
      </c>
      <c r="E148" s="171" t="s">
        <v>320</v>
      </c>
      <c r="F148" s="171" t="s">
        <v>320</v>
      </c>
      <c r="G148" s="171" t="s">
        <v>320</v>
      </c>
      <c r="H148" s="162"/>
      <c r="N148" s="163"/>
      <c r="O148" s="162"/>
      <c r="Z148" s="163"/>
      <c r="AA148" s="368">
        <v>1</v>
      </c>
      <c r="AB148" s="172">
        <v>1</v>
      </c>
      <c r="AC148" s="172">
        <v>1</v>
      </c>
      <c r="AD148" s="172">
        <v>1</v>
      </c>
      <c r="AL148" s="163"/>
      <c r="AM148" s="162"/>
      <c r="AX148" s="163"/>
      <c r="AZ148" t="s">
        <v>288</v>
      </c>
      <c r="BB148" s="10">
        <f>+SUM(H148:AX148)</f>
        <v>4</v>
      </c>
      <c r="BC148" s="122">
        <v>44562</v>
      </c>
      <c r="BD148" s="122">
        <v>44682</v>
      </c>
      <c r="BE148" s="122">
        <v>44562</v>
      </c>
      <c r="BF148" s="122">
        <v>44682</v>
      </c>
      <c r="BG148" s="10"/>
      <c r="BH148" s="10"/>
      <c r="BI148" s="10"/>
      <c r="BJ148" t="str">
        <f>IF(IF(BC148&gt;BE148,-DATEDIF(BE148,BC148,"M"),(DATEDIF(BC148,BE148,"M")))=0,"On Time",IF(IF(BC148&gt;BE148,-DATEDIF(BE148,BC148,"M"),(DATEDIF(BC148,BE148,"M")))&lt;0,"Early Start","Late Start"))</f>
        <v>On Time</v>
      </c>
      <c r="BK148" t="str">
        <f>IF(IF(BD148&gt;BF148,-DATEDIF(BF148,BD148,"M"),(DATEDIF(BD148,BF148,"M")))=0,"On Time",IF(IF(BD148&gt;BF148,-DATEDIF(BF148,BD148,"M"),(DATEDIF(BD148,BF148,"M")))&lt;0,"Early End","Late End"))</f>
        <v>On Time</v>
      </c>
      <c r="BL148">
        <f ca="1">IF(IF(BC148&gt;TODAY(),-DATEDIF(TODAY(),BC148,"M"),(DATEDIF(BC148,TODAY(),"M")))&lt;0,0,IF(BC148&gt;TODAY(),-DATEDIF(TODAY(),BC148,"M"),(DATEDIF(BC148,TODAY(),"M"))))</f>
        <v>2</v>
      </c>
      <c r="BM148" s="183">
        <f ca="1">(IF(IF(BE148&gt;TODAY(),-DATEDIF(TODAY(),BE148,"M"),(DATEDIF(BE148,TODAY(),"M")))&lt;0,0,IF(BE148&gt;TODAY(),-DATEDIF(TODAY(),BE148,"M"),(DATEDIF(BE148,TODAY(),"M"))))/BB148)</f>
        <v>0.5</v>
      </c>
      <c r="BN148" s="183">
        <f ca="1">(IF(IF(BC148&gt;TODAY(),-DATEDIF(TODAY(),BC148,"M"),(DATEDIF(BC148,TODAY(),"M")))&lt;0,0,IF(BC148&gt;TODAY(),-DATEDIF(TODAY(),BC148,"M"),(DATEDIF(BC148,TODAY(),"M"))))/BB148)</f>
        <v>0.5</v>
      </c>
      <c r="BO148" s="187" t="s">
        <v>668</v>
      </c>
    </row>
    <row r="149" spans="1:67" x14ac:dyDescent="0.25">
      <c r="A149" s="21" t="s">
        <v>598</v>
      </c>
      <c r="B149" s="10" t="s">
        <v>257</v>
      </c>
      <c r="C149" s="179" t="s">
        <v>283</v>
      </c>
      <c r="D149" s="17" t="s">
        <v>525</v>
      </c>
      <c r="E149" s="321" t="s">
        <v>285</v>
      </c>
      <c r="F149" s="321" t="s">
        <v>285</v>
      </c>
      <c r="G149" s="372" t="s">
        <v>285</v>
      </c>
      <c r="H149" s="162"/>
      <c r="N149" s="163"/>
      <c r="O149" s="162"/>
      <c r="R149" s="321">
        <v>1</v>
      </c>
      <c r="S149" s="321">
        <v>1</v>
      </c>
      <c r="T149" s="321">
        <v>1</v>
      </c>
      <c r="U149" s="321">
        <v>1</v>
      </c>
      <c r="V149" s="321">
        <v>1</v>
      </c>
      <c r="W149" s="321">
        <v>1</v>
      </c>
      <c r="X149" s="321">
        <v>1</v>
      </c>
      <c r="Y149" s="321">
        <v>1</v>
      </c>
      <c r="Z149" s="322">
        <v>1</v>
      </c>
      <c r="AA149" s="162"/>
      <c r="AL149" s="163"/>
      <c r="AM149" s="162"/>
      <c r="AX149" s="163"/>
      <c r="AZ149" t="s">
        <v>279</v>
      </c>
      <c r="BB149" s="10">
        <f>+SUM(H149:AX149)</f>
        <v>9</v>
      </c>
      <c r="BC149" s="122">
        <v>44287</v>
      </c>
      <c r="BD149" s="122">
        <v>44562</v>
      </c>
      <c r="BE149" s="122">
        <v>44287</v>
      </c>
      <c r="BF149" s="122">
        <v>44562</v>
      </c>
      <c r="BG149" s="122">
        <v>44287</v>
      </c>
      <c r="BH149" s="122"/>
      <c r="BI149" s="122"/>
      <c r="BJ149" t="str">
        <f>IF(IF(BC149&gt;BE149,-DATEDIF(BE149,BC149,"M"),(DATEDIF(BC149,BE149,"M")))=0,"On Time",IF(IF(BC149&gt;BE149,-DATEDIF(BE149,BC149,"M"),(DATEDIF(BC149,BE149,"M")))&lt;0,"Early Start","Late Start"))</f>
        <v>On Time</v>
      </c>
      <c r="BK149" t="str">
        <f>IF(IF(BD149&gt;BF149,-DATEDIF(BF149,BD149,"M"),(DATEDIF(BD149,BF149,"M")))=0,"On Time",IF(IF(BD149&gt;BF149,-DATEDIF(BF149,BD149,"M"),(DATEDIF(BD149,BF149,"M")))&lt;0,"Early End","Late End"))</f>
        <v>On Time</v>
      </c>
      <c r="BL149">
        <f ca="1">IF(IF(BC149&gt;TODAY(),-DATEDIF(TODAY(),BC149,"M"),(DATEDIF(BC149,TODAY(),"M")))&lt;0,0,IF(BC149&gt;TODAY(),-DATEDIF(TODAY(),BC149,"M"),(DATEDIF(BC149,TODAY(),"M"))))</f>
        <v>11</v>
      </c>
      <c r="BM149" s="183">
        <f ca="1">(IF(IF(BE149&gt;TODAY(),-DATEDIF(TODAY(),BE149,"M"),(DATEDIF(BE149,TODAY(),"M")))&lt;0,0,IF(BE149&gt;TODAY(),-DATEDIF(TODAY(),BE149,"M"),(DATEDIF(BE149,TODAY(),"M"))))/BB149)</f>
        <v>1.2222222222222223</v>
      </c>
      <c r="BN149" s="183">
        <f ca="1">(IF(IF(BC149&gt;TODAY(),-DATEDIF(TODAY(),BC149,"M"),(DATEDIF(BC149,TODAY(),"M")))&lt;0,0,IF(BC149&gt;TODAY(),-DATEDIF(TODAY(),BC149,"M"),(DATEDIF(BC149,TODAY(),"M"))))/BB149)</f>
        <v>1.2222222222222223</v>
      </c>
      <c r="BO149" s="187" t="s">
        <v>669</v>
      </c>
    </row>
    <row r="150" spans="1:67" x14ac:dyDescent="0.25">
      <c r="A150" s="21" t="s">
        <v>599</v>
      </c>
      <c r="B150" s="10" t="s">
        <v>257</v>
      </c>
      <c r="C150" s="179" t="s">
        <v>283</v>
      </c>
      <c r="D150" s="17" t="s">
        <v>526</v>
      </c>
      <c r="E150" s="323" t="s">
        <v>287</v>
      </c>
      <c r="F150" s="323" t="s">
        <v>287</v>
      </c>
      <c r="G150" s="375" t="s">
        <v>287</v>
      </c>
      <c r="H150" s="162"/>
      <c r="N150" s="163"/>
      <c r="O150" s="162"/>
      <c r="U150" s="169">
        <v>1</v>
      </c>
      <c r="V150" s="169">
        <v>1</v>
      </c>
      <c r="W150" s="169">
        <v>1</v>
      </c>
      <c r="X150" s="169">
        <v>1</v>
      </c>
      <c r="Y150" s="169">
        <v>1</v>
      </c>
      <c r="Z150" s="170">
        <v>1</v>
      </c>
      <c r="AA150" s="324">
        <v>1</v>
      </c>
      <c r="AB150" s="169">
        <v>1</v>
      </c>
      <c r="AC150" s="169">
        <v>1</v>
      </c>
      <c r="AD150" s="169">
        <v>1</v>
      </c>
      <c r="AE150" s="169">
        <v>1</v>
      </c>
      <c r="AF150" s="169">
        <v>1</v>
      </c>
      <c r="AG150" s="169">
        <v>1</v>
      </c>
      <c r="AH150" s="169">
        <v>1</v>
      </c>
      <c r="AI150" s="169">
        <v>1</v>
      </c>
      <c r="AL150" s="163"/>
      <c r="AM150" s="162"/>
      <c r="AX150" s="163"/>
      <c r="AZ150" t="s">
        <v>288</v>
      </c>
      <c r="BA150" s="10">
        <v>15</v>
      </c>
      <c r="BB150" s="10">
        <f>+SUM(H150:AX150)</f>
        <v>15</v>
      </c>
      <c r="BC150" s="122">
        <v>44378</v>
      </c>
      <c r="BD150" s="122">
        <v>44835</v>
      </c>
      <c r="BE150" s="122">
        <v>44378</v>
      </c>
      <c r="BF150" s="122">
        <v>44835</v>
      </c>
      <c r="BG150" s="122"/>
      <c r="BH150" s="122"/>
      <c r="BI150" s="122"/>
      <c r="BJ150" t="str">
        <f>IF(IF(BC150&gt;BE150,-DATEDIF(BE150,BC150,"M"),(DATEDIF(BC150,BE150,"M")))=0,"On Time",IF(IF(BC150&gt;BE150,-DATEDIF(BE150,BC150,"M"),(DATEDIF(BC150,BE150,"M")))&lt;0,"Early Start","Late Start"))</f>
        <v>On Time</v>
      </c>
      <c r="BK150" t="str">
        <f>IF(IF(BD150&gt;BF150,-DATEDIF(BF150,BD150,"M"),(DATEDIF(BD150,BF150,"M")))=0,"On Time",IF(IF(BD150&gt;BF150,-DATEDIF(BF150,BD150,"M"),(DATEDIF(BD150,BF150,"M")))&lt;0,"Early End","Late End"))</f>
        <v>On Time</v>
      </c>
      <c r="BL150">
        <f ca="1">IF(IF(BC150&gt;TODAY(),-DATEDIF(TODAY(),BC150,"M"),(DATEDIF(BC150,TODAY(),"M")))&lt;0,0,IF(BC150&gt;TODAY(),-DATEDIF(TODAY(),BC150,"M"),(DATEDIF(BC150,TODAY(),"M"))))</f>
        <v>8</v>
      </c>
      <c r="BM150" s="183">
        <f ca="1">(IF(IF(BE150&gt;TODAY(),-DATEDIF(TODAY(),BE150,"M"),(DATEDIF(BE150,TODAY(),"M")))&lt;0,0,IF(BE150&gt;TODAY(),-DATEDIF(TODAY(),BE150,"M"),(DATEDIF(BE150,TODAY(),"M"))))/BB150)</f>
        <v>0.53333333333333333</v>
      </c>
      <c r="BN150" s="183">
        <f ca="1">(IF(IF(BC150&gt;TODAY(),-DATEDIF(TODAY(),BC150,"M"),(DATEDIF(BC150,TODAY(),"M")))&lt;0,0,IF(BC150&gt;TODAY(),-DATEDIF(TODAY(),BC150,"M"),(DATEDIF(BC150,TODAY(),"M"))))/BB150)</f>
        <v>0.53333333333333333</v>
      </c>
      <c r="BO150" s="187" t="s">
        <v>670</v>
      </c>
    </row>
    <row r="151" spans="1:67" x14ac:dyDescent="0.25">
      <c r="A151" s="21"/>
      <c r="B151" s="10" t="s">
        <v>257</v>
      </c>
      <c r="C151" s="179" t="s">
        <v>289</v>
      </c>
      <c r="D151" s="17" t="s">
        <v>527</v>
      </c>
      <c r="G151"/>
      <c r="H151" s="162"/>
      <c r="N151" s="163"/>
      <c r="O151" s="162"/>
      <c r="Z151" s="163"/>
      <c r="AA151" s="162"/>
      <c r="AL151" s="163"/>
      <c r="AM151" s="162"/>
      <c r="AX151" s="163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</row>
    <row r="152" spans="1:67" x14ac:dyDescent="0.25">
      <c r="A152" s="235"/>
      <c r="B152" s="236" t="s">
        <v>257</v>
      </c>
      <c r="C152" s="237">
        <v>19.5</v>
      </c>
      <c r="D152" s="17" t="s">
        <v>528</v>
      </c>
      <c r="E152" s="134"/>
      <c r="F152" s="134"/>
      <c r="G152" s="134"/>
      <c r="H152" s="164"/>
      <c r="I152" s="134"/>
      <c r="J152" s="134"/>
      <c r="K152" s="134"/>
      <c r="L152" s="134"/>
      <c r="M152" s="134"/>
      <c r="N152" s="165"/>
      <c r="O152" s="16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65"/>
      <c r="AA152" s="16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65"/>
      <c r="AM152" s="16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65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</row>
    <row r="153" spans="1:67" s="214" customFormat="1" x14ac:dyDescent="0.25">
      <c r="A153" s="215"/>
      <c r="B153" s="215"/>
      <c r="C153" s="245"/>
      <c r="D153" s="246"/>
      <c r="G153" s="247"/>
      <c r="BA153" s="215"/>
      <c r="BB153" s="215"/>
      <c r="BC153" s="215"/>
      <c r="BD153" s="215"/>
      <c r="BE153" s="215"/>
      <c r="BF153" s="215"/>
      <c r="BG153" s="215"/>
      <c r="BH153" s="215"/>
      <c r="BI153" s="215"/>
      <c r="BJ153" s="215"/>
      <c r="BK153" s="215"/>
      <c r="BL153" s="215"/>
      <c r="BM153" s="215"/>
      <c r="BN153" s="215"/>
      <c r="BO153" s="215"/>
    </row>
    <row r="154" spans="1:67" s="214" customFormat="1" x14ac:dyDescent="0.25">
      <c r="A154" s="215"/>
      <c r="B154" s="215"/>
      <c r="C154" s="245"/>
      <c r="D154" s="246"/>
      <c r="G154" s="247"/>
      <c r="BA154" s="215"/>
      <c r="BB154" s="215"/>
      <c r="BC154" s="215"/>
      <c r="BD154" s="215"/>
      <c r="BE154" s="215"/>
      <c r="BF154" s="215"/>
      <c r="BG154" s="215"/>
      <c r="BH154" s="215"/>
      <c r="BI154" s="215"/>
      <c r="BJ154" s="215"/>
      <c r="BK154" s="215"/>
      <c r="BL154" s="215"/>
      <c r="BM154" s="215"/>
      <c r="BN154" s="215"/>
      <c r="BO154" s="215"/>
    </row>
    <row r="155" spans="1:67" s="214" customFormat="1" x14ac:dyDescent="0.25">
      <c r="A155" s="215"/>
      <c r="B155" s="215"/>
      <c r="C155" s="245"/>
      <c r="D155" s="246"/>
      <c r="G155" s="247"/>
      <c r="BA155" s="215"/>
      <c r="BB155" s="215"/>
      <c r="BC155" s="215"/>
      <c r="BD155" s="215"/>
      <c r="BE155" s="215"/>
      <c r="BF155" s="215"/>
      <c r="BG155" s="215"/>
      <c r="BH155" s="215"/>
      <c r="BI155" s="215"/>
      <c r="BJ155" s="215"/>
      <c r="BK155" s="215"/>
      <c r="BL155" s="215"/>
      <c r="BM155" s="215"/>
      <c r="BN155" s="215"/>
      <c r="BO155" s="215"/>
    </row>
    <row r="156" spans="1:67" s="214" customFormat="1" x14ac:dyDescent="0.25">
      <c r="A156" s="248"/>
      <c r="B156" s="249"/>
      <c r="C156" s="250"/>
      <c r="D156" s="251"/>
      <c r="G156" s="247"/>
      <c r="BA156" s="215"/>
      <c r="BB156" s="215"/>
      <c r="BC156" s="215"/>
      <c r="BD156" s="215"/>
      <c r="BE156" s="215"/>
      <c r="BF156" s="215"/>
      <c r="BG156" s="215"/>
      <c r="BH156" s="215"/>
      <c r="BI156" s="215"/>
      <c r="BJ156" s="215"/>
      <c r="BK156" s="215"/>
      <c r="BL156" s="215"/>
      <c r="BM156" s="215"/>
      <c r="BN156" s="215"/>
      <c r="BO156" s="215"/>
    </row>
    <row r="157" spans="1:67" s="214" customFormat="1" x14ac:dyDescent="0.25">
      <c r="A157" s="215"/>
      <c r="B157" s="215"/>
      <c r="C157" s="245"/>
      <c r="D157" s="246"/>
      <c r="G157" s="247"/>
      <c r="BA157" s="215"/>
      <c r="BB157" s="215"/>
      <c r="BC157" s="215"/>
      <c r="BD157" s="215"/>
      <c r="BE157" s="215"/>
      <c r="BF157" s="215"/>
      <c r="BG157" s="215"/>
      <c r="BH157" s="215"/>
      <c r="BI157" s="215"/>
      <c r="BJ157" s="215"/>
      <c r="BK157" s="215"/>
      <c r="BL157" s="215"/>
      <c r="BM157" s="215"/>
      <c r="BN157" s="215"/>
      <c r="BO157" s="215"/>
    </row>
    <row r="158" spans="1:67" s="214" customFormat="1" x14ac:dyDescent="0.25">
      <c r="A158" s="215"/>
      <c r="B158" s="215"/>
      <c r="C158" s="245"/>
      <c r="D158" s="246"/>
      <c r="G158" s="247"/>
      <c r="BA158" s="215"/>
      <c r="BB158" s="215"/>
      <c r="BC158" s="215"/>
      <c r="BD158" s="215"/>
      <c r="BE158" s="215"/>
      <c r="BF158" s="215"/>
      <c r="BG158" s="215"/>
      <c r="BH158" s="215"/>
      <c r="BI158" s="215"/>
      <c r="BJ158" s="215"/>
      <c r="BK158" s="215"/>
      <c r="BL158" s="215"/>
      <c r="BM158" s="215"/>
      <c r="BN158" s="215"/>
      <c r="BO158" s="215"/>
    </row>
    <row r="159" spans="1:67" s="214" customFormat="1" x14ac:dyDescent="0.25">
      <c r="A159" s="215"/>
      <c r="B159" s="215"/>
      <c r="C159" s="245"/>
      <c r="D159" s="246"/>
      <c r="G159" s="247"/>
      <c r="BA159" s="215"/>
      <c r="BB159" s="215"/>
      <c r="BC159" s="215"/>
      <c r="BD159" s="215"/>
      <c r="BE159" s="215"/>
      <c r="BF159" s="215"/>
      <c r="BG159" s="215"/>
      <c r="BH159" s="215"/>
      <c r="BI159" s="215"/>
      <c r="BJ159" s="215"/>
      <c r="BK159" s="215"/>
      <c r="BL159" s="215"/>
      <c r="BM159" s="215"/>
      <c r="BN159" s="215"/>
      <c r="BO159" s="215"/>
    </row>
    <row r="160" spans="1:67" s="214" customFormat="1" x14ac:dyDescent="0.25">
      <c r="A160" s="215"/>
      <c r="B160" s="215"/>
      <c r="C160" s="245"/>
      <c r="D160" s="246"/>
      <c r="G160" s="247"/>
      <c r="BA160" s="215"/>
      <c r="BB160" s="215"/>
      <c r="BC160" s="215"/>
      <c r="BD160" s="215"/>
      <c r="BE160" s="215"/>
      <c r="BF160" s="215"/>
      <c r="BG160" s="215"/>
      <c r="BH160" s="215"/>
      <c r="BI160" s="215"/>
      <c r="BJ160" s="215"/>
      <c r="BK160" s="215"/>
      <c r="BL160" s="215"/>
      <c r="BM160" s="215"/>
      <c r="BN160" s="215"/>
      <c r="BO160" s="215"/>
    </row>
    <row r="161" spans="1:67" s="214" customFormat="1" x14ac:dyDescent="0.25">
      <c r="A161" s="215"/>
      <c r="B161" s="215"/>
      <c r="C161" s="245"/>
      <c r="D161" s="246"/>
      <c r="G161" s="247"/>
      <c r="BA161" s="215"/>
      <c r="BB161" s="215"/>
      <c r="BC161" s="215"/>
      <c r="BD161" s="215"/>
      <c r="BE161" s="215"/>
      <c r="BF161" s="215"/>
      <c r="BG161" s="215"/>
      <c r="BH161" s="215"/>
      <c r="BI161" s="215"/>
      <c r="BJ161" s="215"/>
      <c r="BK161" s="215"/>
      <c r="BL161" s="215"/>
      <c r="BM161" s="215"/>
      <c r="BN161" s="215"/>
      <c r="BO161" s="215"/>
    </row>
    <row r="162" spans="1:67" s="214" customFormat="1" x14ac:dyDescent="0.25">
      <c r="A162" s="215"/>
      <c r="B162" s="215"/>
      <c r="C162" s="245"/>
      <c r="D162" s="246"/>
      <c r="G162" s="247"/>
      <c r="BA162" s="215"/>
      <c r="BB162" s="215"/>
      <c r="BC162" s="215"/>
      <c r="BD162" s="215"/>
      <c r="BE162" s="215"/>
      <c r="BF162" s="215"/>
      <c r="BG162" s="215"/>
      <c r="BH162" s="215"/>
      <c r="BI162" s="215"/>
      <c r="BJ162" s="215"/>
      <c r="BK162" s="215"/>
      <c r="BL162" s="215"/>
      <c r="BM162" s="215"/>
      <c r="BN162" s="215"/>
      <c r="BO162" s="215"/>
    </row>
    <row r="163" spans="1:67" s="214" customFormat="1" x14ac:dyDescent="0.25">
      <c r="A163" s="215"/>
      <c r="B163" s="215"/>
      <c r="C163" s="245"/>
      <c r="D163" s="246"/>
      <c r="G163" s="247"/>
      <c r="BA163" s="215"/>
      <c r="BB163" s="215"/>
      <c r="BC163" s="215"/>
      <c r="BD163" s="215"/>
      <c r="BE163" s="215"/>
      <c r="BF163" s="215"/>
      <c r="BG163" s="215"/>
      <c r="BH163" s="215"/>
      <c r="BI163" s="215"/>
      <c r="BJ163" s="215"/>
      <c r="BK163" s="215"/>
      <c r="BL163" s="215"/>
      <c r="BM163" s="215"/>
      <c r="BN163" s="215"/>
      <c r="BO163" s="215"/>
    </row>
    <row r="164" spans="1:67" s="214" customFormat="1" x14ac:dyDescent="0.25">
      <c r="A164" s="215"/>
      <c r="B164" s="215"/>
      <c r="C164" s="245"/>
      <c r="D164" s="246"/>
      <c r="G164" s="247"/>
      <c r="BA164" s="215"/>
      <c r="BB164" s="215"/>
      <c r="BC164" s="215"/>
      <c r="BD164" s="215"/>
      <c r="BE164" s="215"/>
      <c r="BF164" s="215"/>
      <c r="BG164" s="215"/>
      <c r="BH164" s="215"/>
      <c r="BI164" s="215"/>
      <c r="BJ164" s="215"/>
      <c r="BK164" s="215"/>
      <c r="BL164" s="215"/>
      <c r="BM164" s="215"/>
      <c r="BN164" s="215"/>
      <c r="BO164" s="215"/>
    </row>
    <row r="165" spans="1:67" s="214" customFormat="1" x14ac:dyDescent="0.25">
      <c r="A165" s="215"/>
      <c r="B165" s="215"/>
      <c r="C165" s="245"/>
      <c r="D165" s="246"/>
      <c r="G165" s="247"/>
      <c r="BA165" s="215"/>
      <c r="BB165" s="215"/>
      <c r="BC165" s="215"/>
      <c r="BD165" s="215"/>
      <c r="BE165" s="215"/>
      <c r="BF165" s="215"/>
      <c r="BG165" s="215"/>
      <c r="BH165" s="215"/>
      <c r="BI165" s="215"/>
      <c r="BJ165" s="215"/>
      <c r="BK165" s="215"/>
      <c r="BL165" s="215"/>
      <c r="BM165" s="215"/>
      <c r="BN165" s="215"/>
    </row>
    <row r="166" spans="1:67" s="214" customFormat="1" x14ac:dyDescent="0.25">
      <c r="A166" s="215"/>
      <c r="B166" s="215"/>
      <c r="C166" s="245"/>
      <c r="D166" s="246"/>
      <c r="G166" s="247"/>
      <c r="BA166" s="215"/>
      <c r="BB166" s="215"/>
      <c r="BC166" s="215"/>
      <c r="BD166" s="215"/>
      <c r="BE166" s="215"/>
      <c r="BF166" s="215"/>
      <c r="BG166" s="215"/>
      <c r="BH166" s="215"/>
      <c r="BI166" s="215"/>
      <c r="BJ166" s="215"/>
      <c r="BK166" s="215"/>
      <c r="BL166" s="215"/>
      <c r="BM166" s="215"/>
      <c r="BN166" s="215"/>
    </row>
    <row r="167" spans="1:67" s="214" customFormat="1" x14ac:dyDescent="0.25">
      <c r="A167" s="215"/>
      <c r="B167" s="215"/>
      <c r="C167" s="245"/>
      <c r="D167" s="246"/>
      <c r="G167" s="247"/>
      <c r="BA167" s="215"/>
      <c r="BB167" s="215"/>
      <c r="BC167" s="215"/>
      <c r="BD167" s="215"/>
      <c r="BE167" s="215"/>
      <c r="BF167" s="215"/>
      <c r="BG167" s="215"/>
      <c r="BH167" s="215"/>
      <c r="BI167" s="215"/>
      <c r="BJ167" s="215"/>
      <c r="BK167" s="215"/>
      <c r="BL167" s="215"/>
      <c r="BM167" s="215"/>
      <c r="BN167" s="215"/>
      <c r="BO167" s="215"/>
    </row>
    <row r="168" spans="1:67" s="214" customFormat="1" x14ac:dyDescent="0.25">
      <c r="A168" s="215"/>
      <c r="B168" s="215"/>
      <c r="C168" s="245"/>
      <c r="D168" s="246"/>
      <c r="G168" s="247"/>
      <c r="BA168" s="215"/>
      <c r="BB168" s="215"/>
      <c r="BC168" s="215"/>
      <c r="BD168" s="215"/>
      <c r="BE168" s="215"/>
      <c r="BF168" s="215"/>
      <c r="BG168" s="215"/>
      <c r="BH168" s="215"/>
      <c r="BI168" s="215"/>
      <c r="BJ168" s="215"/>
      <c r="BK168" s="215"/>
      <c r="BL168" s="215"/>
      <c r="BM168" s="215"/>
      <c r="BN168" s="215"/>
      <c r="BO168" s="215"/>
    </row>
    <row r="169" spans="1:67" s="214" customFormat="1" x14ac:dyDescent="0.25">
      <c r="A169" s="215"/>
      <c r="B169" s="215"/>
      <c r="C169" s="245"/>
      <c r="D169" s="246"/>
      <c r="G169" s="247"/>
      <c r="BA169" s="215"/>
      <c r="BB169" s="215"/>
      <c r="BC169" s="215"/>
      <c r="BD169" s="215"/>
      <c r="BE169" s="215"/>
      <c r="BF169" s="215"/>
      <c r="BG169" s="215"/>
      <c r="BH169" s="215"/>
      <c r="BI169" s="215"/>
      <c r="BJ169" s="215"/>
      <c r="BK169" s="215"/>
      <c r="BL169" s="215"/>
      <c r="BM169" s="215"/>
      <c r="BN169" s="215"/>
      <c r="BO169" s="215"/>
    </row>
    <row r="170" spans="1:67" s="214" customFormat="1" x14ac:dyDescent="0.25">
      <c r="A170" s="215"/>
      <c r="B170" s="215"/>
      <c r="C170" s="245"/>
      <c r="D170" s="246"/>
      <c r="G170" s="247"/>
      <c r="BA170" s="215"/>
      <c r="BB170" s="215"/>
      <c r="BC170" s="215"/>
      <c r="BD170" s="215"/>
      <c r="BE170" s="215"/>
      <c r="BF170" s="215"/>
      <c r="BG170" s="215"/>
      <c r="BH170" s="215"/>
      <c r="BI170" s="215"/>
      <c r="BJ170" s="215"/>
      <c r="BK170" s="215"/>
      <c r="BL170" s="215"/>
      <c r="BM170" s="215"/>
      <c r="BN170" s="215"/>
      <c r="BO170" s="215"/>
    </row>
    <row r="171" spans="1:67" s="214" customFormat="1" x14ac:dyDescent="0.25">
      <c r="A171" s="215"/>
      <c r="B171" s="215"/>
      <c r="C171" s="245"/>
      <c r="D171" s="246"/>
      <c r="G171" s="247"/>
      <c r="BA171" s="215"/>
      <c r="BB171" s="215"/>
      <c r="BC171" s="215"/>
      <c r="BD171" s="215"/>
      <c r="BE171" s="215"/>
      <c r="BF171" s="215"/>
      <c r="BG171" s="215"/>
      <c r="BH171" s="215"/>
      <c r="BI171" s="215"/>
      <c r="BJ171" s="215"/>
      <c r="BK171" s="215"/>
      <c r="BL171" s="215"/>
      <c r="BM171" s="215"/>
      <c r="BN171" s="215"/>
      <c r="BO171" s="215"/>
    </row>
    <row r="172" spans="1:67" s="214" customFormat="1" x14ac:dyDescent="0.25">
      <c r="A172" s="215"/>
      <c r="B172" s="215"/>
      <c r="C172" s="245"/>
      <c r="D172" s="246"/>
      <c r="G172" s="247"/>
      <c r="BA172" s="215"/>
      <c r="BB172" s="215"/>
      <c r="BC172" s="215"/>
      <c r="BD172" s="215"/>
      <c r="BE172" s="215"/>
      <c r="BF172" s="215"/>
      <c r="BG172" s="215"/>
      <c r="BH172" s="215"/>
      <c r="BI172" s="215"/>
      <c r="BJ172" s="215"/>
      <c r="BK172" s="215"/>
      <c r="BL172" s="215"/>
      <c r="BM172" s="215"/>
      <c r="BN172" s="215"/>
      <c r="BO172" s="215"/>
    </row>
    <row r="173" spans="1:67" s="214" customFormat="1" x14ac:dyDescent="0.25">
      <c r="A173" s="215"/>
      <c r="B173" s="215"/>
      <c r="C173" s="245"/>
      <c r="D173" s="246"/>
      <c r="G173" s="247"/>
      <c r="BA173" s="215"/>
      <c r="BB173" s="215"/>
      <c r="BC173" s="215"/>
      <c r="BD173" s="215"/>
      <c r="BE173" s="215"/>
      <c r="BF173" s="215"/>
      <c r="BG173" s="215"/>
      <c r="BH173" s="215"/>
      <c r="BI173" s="215"/>
      <c r="BJ173" s="215"/>
      <c r="BK173" s="215"/>
      <c r="BL173" s="215"/>
      <c r="BM173" s="215"/>
      <c r="BN173" s="215"/>
      <c r="BO173" s="215"/>
    </row>
    <row r="174" spans="1:67" s="214" customFormat="1" x14ac:dyDescent="0.25">
      <c r="A174" s="215"/>
      <c r="B174" s="215"/>
      <c r="C174" s="245"/>
      <c r="D174" s="246"/>
      <c r="G174" s="247"/>
      <c r="BA174" s="215"/>
      <c r="BB174" s="215"/>
      <c r="BC174" s="215"/>
      <c r="BD174" s="215"/>
      <c r="BE174" s="215"/>
      <c r="BF174" s="215"/>
      <c r="BG174" s="215"/>
      <c r="BH174" s="215"/>
      <c r="BI174" s="215"/>
      <c r="BJ174" s="215"/>
      <c r="BK174" s="215"/>
      <c r="BL174" s="215"/>
      <c r="BM174" s="215"/>
      <c r="BN174" s="215"/>
      <c r="BO174" s="215"/>
    </row>
    <row r="175" spans="1:67" s="214" customFormat="1" x14ac:dyDescent="0.25">
      <c r="A175" s="215"/>
      <c r="B175" s="215"/>
      <c r="C175" s="245"/>
      <c r="D175" s="246"/>
      <c r="G175" s="247"/>
      <c r="BA175" s="215"/>
      <c r="BB175" s="215"/>
      <c r="BC175" s="215"/>
      <c r="BD175" s="215"/>
      <c r="BE175" s="215"/>
      <c r="BF175" s="215"/>
      <c r="BG175" s="215"/>
      <c r="BH175" s="215"/>
      <c r="BI175" s="215"/>
      <c r="BJ175" s="215"/>
      <c r="BK175" s="215"/>
      <c r="BL175" s="215"/>
      <c r="BM175" s="215"/>
      <c r="BN175" s="215"/>
      <c r="BO175" s="215"/>
    </row>
    <row r="176" spans="1:67" s="214" customFormat="1" x14ac:dyDescent="0.25">
      <c r="A176" s="215"/>
      <c r="B176" s="215"/>
      <c r="C176" s="245"/>
      <c r="D176" s="246"/>
      <c r="G176" s="247"/>
      <c r="BA176" s="215"/>
      <c r="BB176" s="215"/>
      <c r="BC176" s="215"/>
      <c r="BD176" s="215"/>
      <c r="BE176" s="215"/>
      <c r="BF176" s="215"/>
      <c r="BG176" s="215"/>
      <c r="BH176" s="215"/>
      <c r="BI176" s="215"/>
      <c r="BJ176" s="215"/>
      <c r="BK176" s="215"/>
      <c r="BL176" s="215"/>
      <c r="BM176" s="215"/>
      <c r="BN176" s="215"/>
      <c r="BO176" s="215"/>
    </row>
    <row r="177" spans="1:67" s="214" customFormat="1" x14ac:dyDescent="0.25">
      <c r="A177" s="215"/>
      <c r="B177" s="215"/>
      <c r="C177" s="245"/>
      <c r="D177" s="246"/>
      <c r="G177" s="247"/>
      <c r="BA177" s="215"/>
      <c r="BB177" s="215"/>
      <c r="BC177" s="215"/>
      <c r="BD177" s="215"/>
      <c r="BE177" s="215"/>
      <c r="BF177" s="215"/>
      <c r="BG177" s="215"/>
      <c r="BH177" s="215"/>
      <c r="BI177" s="215"/>
      <c r="BJ177" s="215"/>
      <c r="BK177" s="215"/>
      <c r="BL177" s="215"/>
      <c r="BM177" s="215"/>
      <c r="BN177" s="215"/>
      <c r="BO177" s="215"/>
    </row>
    <row r="178" spans="1:67" s="214" customFormat="1" x14ac:dyDescent="0.25">
      <c r="A178" s="215"/>
      <c r="B178" s="215"/>
      <c r="C178" s="245"/>
      <c r="D178" s="246"/>
      <c r="G178" s="247"/>
      <c r="BA178" s="215"/>
      <c r="BB178" s="215"/>
      <c r="BC178" s="215"/>
      <c r="BD178" s="215"/>
      <c r="BE178" s="215"/>
      <c r="BF178" s="215"/>
      <c r="BG178" s="215"/>
      <c r="BH178" s="215"/>
      <c r="BI178" s="215"/>
      <c r="BJ178" s="215"/>
      <c r="BK178" s="215"/>
      <c r="BL178" s="215"/>
      <c r="BM178" s="215"/>
      <c r="BN178" s="215"/>
      <c r="BO178" s="215"/>
    </row>
    <row r="179" spans="1:67" s="214" customFormat="1" x14ac:dyDescent="0.25">
      <c r="A179" s="215"/>
      <c r="B179" s="215"/>
      <c r="C179" s="245"/>
      <c r="D179" s="246"/>
      <c r="G179" s="247"/>
      <c r="BA179" s="215"/>
      <c r="BB179" s="215"/>
      <c r="BC179" s="215"/>
      <c r="BD179" s="215"/>
      <c r="BE179" s="215"/>
      <c r="BF179" s="215"/>
      <c r="BG179" s="215"/>
      <c r="BH179" s="215"/>
      <c r="BI179" s="215"/>
      <c r="BJ179" s="215"/>
      <c r="BK179" s="215"/>
      <c r="BL179" s="215"/>
      <c r="BM179" s="215"/>
      <c r="BN179" s="215"/>
      <c r="BO179" s="215"/>
    </row>
    <row r="180" spans="1:67" s="214" customFormat="1" x14ac:dyDescent="0.25">
      <c r="A180" s="215"/>
      <c r="B180" s="215"/>
      <c r="C180" s="245"/>
      <c r="D180" s="246"/>
      <c r="G180" s="247"/>
      <c r="BA180" s="215"/>
      <c r="BB180" s="215"/>
      <c r="BC180" s="215"/>
      <c r="BD180" s="215"/>
      <c r="BE180" s="215"/>
      <c r="BF180" s="215"/>
      <c r="BG180" s="215"/>
      <c r="BH180" s="215"/>
      <c r="BI180" s="215"/>
      <c r="BJ180" s="215"/>
      <c r="BK180" s="215"/>
      <c r="BL180" s="215"/>
      <c r="BM180" s="215"/>
      <c r="BN180" s="215"/>
      <c r="BO180" s="215"/>
    </row>
    <row r="181" spans="1:67" s="214" customFormat="1" x14ac:dyDescent="0.25">
      <c r="A181" s="215"/>
      <c r="B181" s="215"/>
      <c r="C181" s="245"/>
      <c r="D181" s="246"/>
      <c r="G181" s="247"/>
      <c r="BA181" s="215"/>
      <c r="BB181" s="215"/>
      <c r="BC181" s="215"/>
      <c r="BD181" s="215"/>
      <c r="BE181" s="215"/>
      <c r="BF181" s="215"/>
      <c r="BG181" s="215"/>
      <c r="BH181" s="215"/>
      <c r="BI181" s="215"/>
      <c r="BJ181" s="215"/>
      <c r="BK181" s="215"/>
      <c r="BL181" s="215"/>
      <c r="BM181" s="215"/>
      <c r="BN181" s="215"/>
      <c r="BO181" s="215"/>
    </row>
    <row r="182" spans="1:67" s="214" customFormat="1" x14ac:dyDescent="0.25">
      <c r="A182" s="215"/>
      <c r="B182" s="215"/>
      <c r="C182" s="245"/>
      <c r="D182" s="246"/>
      <c r="G182" s="247"/>
      <c r="BA182" s="215"/>
      <c r="BB182" s="215"/>
      <c r="BC182" s="215"/>
      <c r="BD182" s="215"/>
      <c r="BE182" s="215"/>
      <c r="BF182" s="215"/>
      <c r="BG182" s="215"/>
      <c r="BH182" s="215"/>
      <c r="BI182" s="215"/>
      <c r="BJ182" s="215"/>
      <c r="BK182" s="215"/>
      <c r="BL182" s="215"/>
      <c r="BM182" s="215"/>
      <c r="BN182" s="215"/>
      <c r="BO182" s="215"/>
    </row>
    <row r="183" spans="1:67" s="214" customFormat="1" x14ac:dyDescent="0.25">
      <c r="A183" s="215"/>
      <c r="B183" s="215"/>
      <c r="C183" s="245"/>
      <c r="D183" s="246"/>
      <c r="G183" s="247"/>
      <c r="BA183" s="215"/>
      <c r="BB183" s="215"/>
      <c r="BC183" s="215"/>
      <c r="BD183" s="215"/>
      <c r="BE183" s="215"/>
      <c r="BF183" s="215"/>
      <c r="BG183" s="215"/>
      <c r="BH183" s="215"/>
      <c r="BI183" s="215"/>
      <c r="BJ183" s="215"/>
      <c r="BK183" s="215"/>
      <c r="BL183" s="215"/>
      <c r="BM183" s="215"/>
      <c r="BN183" s="215"/>
      <c r="BO183" s="215"/>
    </row>
    <row r="184" spans="1:67" s="214" customFormat="1" x14ac:dyDescent="0.25">
      <c r="A184" s="215"/>
      <c r="B184" s="215"/>
      <c r="C184" s="245"/>
      <c r="D184" s="246"/>
      <c r="G184" s="247"/>
      <c r="BA184" s="215"/>
      <c r="BB184" s="215"/>
      <c r="BC184" s="215"/>
      <c r="BD184" s="215"/>
      <c r="BE184" s="215"/>
      <c r="BF184" s="215"/>
      <c r="BG184" s="215"/>
      <c r="BH184" s="215"/>
      <c r="BI184" s="215"/>
      <c r="BJ184" s="215"/>
      <c r="BK184" s="215"/>
      <c r="BL184" s="215"/>
      <c r="BM184" s="215"/>
      <c r="BN184" s="215"/>
      <c r="BO184" s="215"/>
    </row>
    <row r="185" spans="1:67" s="214" customFormat="1" x14ac:dyDescent="0.25">
      <c r="A185" s="215"/>
      <c r="B185" s="215"/>
      <c r="C185" s="245"/>
      <c r="D185" s="246"/>
      <c r="G185" s="247"/>
      <c r="BA185" s="215"/>
      <c r="BB185" s="215"/>
      <c r="BC185" s="215"/>
      <c r="BD185" s="215"/>
      <c r="BE185" s="215"/>
      <c r="BF185" s="215"/>
      <c r="BG185" s="215"/>
      <c r="BH185" s="215"/>
      <c r="BI185" s="215"/>
      <c r="BJ185" s="215"/>
      <c r="BK185" s="215"/>
      <c r="BL185" s="215"/>
      <c r="BM185" s="215"/>
      <c r="BN185" s="215"/>
      <c r="BO185" s="215"/>
    </row>
    <row r="186" spans="1:67" s="214" customFormat="1" x14ac:dyDescent="0.25">
      <c r="A186" s="215"/>
      <c r="B186" s="215"/>
      <c r="C186" s="245"/>
      <c r="D186" s="246"/>
      <c r="G186" s="247"/>
      <c r="BA186" s="215"/>
      <c r="BB186" s="215"/>
      <c r="BC186" s="215"/>
      <c r="BD186" s="215"/>
      <c r="BE186" s="215"/>
      <c r="BF186" s="215"/>
      <c r="BG186" s="215"/>
      <c r="BH186" s="215"/>
      <c r="BI186" s="215"/>
      <c r="BJ186" s="215"/>
      <c r="BK186" s="215"/>
      <c r="BL186" s="215"/>
      <c r="BM186" s="215"/>
      <c r="BN186" s="215"/>
      <c r="BO186" s="215"/>
    </row>
    <row r="187" spans="1:67" s="214" customFormat="1" x14ac:dyDescent="0.25">
      <c r="A187" s="215"/>
      <c r="B187" s="215"/>
      <c r="C187" s="245"/>
      <c r="D187" s="246"/>
      <c r="G187" s="247"/>
      <c r="BA187" s="215"/>
      <c r="BB187" s="215"/>
      <c r="BC187" s="215"/>
      <c r="BD187" s="215"/>
      <c r="BE187" s="215"/>
      <c r="BF187" s="215"/>
      <c r="BG187" s="215"/>
      <c r="BH187" s="215"/>
      <c r="BI187" s="215"/>
      <c r="BJ187" s="215"/>
      <c r="BK187" s="215"/>
      <c r="BL187" s="215"/>
      <c r="BM187" s="215"/>
      <c r="BN187" s="215"/>
      <c r="BO187" s="215"/>
    </row>
    <row r="188" spans="1:67" s="214" customFormat="1" x14ac:dyDescent="0.25">
      <c r="A188" s="215"/>
      <c r="B188" s="215"/>
      <c r="C188" s="245"/>
      <c r="D188" s="246"/>
      <c r="G188" s="247"/>
      <c r="BA188" s="215"/>
      <c r="BB188" s="215"/>
      <c r="BC188" s="215"/>
      <c r="BD188" s="215"/>
      <c r="BE188" s="215"/>
      <c r="BF188" s="215"/>
      <c r="BG188" s="215"/>
      <c r="BH188" s="215"/>
      <c r="BI188" s="215"/>
      <c r="BJ188" s="215"/>
      <c r="BK188" s="215"/>
      <c r="BL188" s="215"/>
      <c r="BM188" s="215"/>
      <c r="BN188" s="215"/>
      <c r="BO188" s="215"/>
    </row>
    <row r="189" spans="1:67" s="214" customFormat="1" x14ac:dyDescent="0.25">
      <c r="A189" s="215"/>
      <c r="B189" s="215"/>
      <c r="C189" s="245"/>
      <c r="D189" s="246"/>
      <c r="G189" s="247"/>
      <c r="BA189" s="215"/>
      <c r="BB189" s="215"/>
      <c r="BC189" s="215"/>
      <c r="BD189" s="215"/>
      <c r="BE189" s="215"/>
      <c r="BF189" s="215"/>
      <c r="BG189" s="215"/>
      <c r="BH189" s="215"/>
      <c r="BI189" s="215"/>
      <c r="BJ189" s="215"/>
      <c r="BK189" s="215"/>
      <c r="BL189" s="215"/>
      <c r="BM189" s="215"/>
      <c r="BN189" s="215"/>
      <c r="BO189" s="215"/>
    </row>
    <row r="190" spans="1:67" s="214" customFormat="1" x14ac:dyDescent="0.25">
      <c r="A190" s="215"/>
      <c r="B190" s="215"/>
      <c r="C190" s="245"/>
      <c r="D190" s="246"/>
      <c r="G190" s="247"/>
      <c r="BA190" s="215"/>
      <c r="BB190" s="215"/>
      <c r="BC190" s="215"/>
      <c r="BD190" s="215"/>
      <c r="BE190" s="215"/>
      <c r="BF190" s="215"/>
      <c r="BG190" s="215"/>
      <c r="BH190" s="215"/>
      <c r="BI190" s="215"/>
      <c r="BJ190" s="215"/>
      <c r="BK190" s="215"/>
      <c r="BL190" s="215"/>
      <c r="BM190" s="215"/>
      <c r="BN190" s="215"/>
      <c r="BO190" s="215"/>
    </row>
    <row r="191" spans="1:67" s="214" customFormat="1" x14ac:dyDescent="0.25">
      <c r="A191" s="215"/>
      <c r="B191" s="215"/>
      <c r="C191" s="245"/>
      <c r="D191" s="246"/>
      <c r="G191" s="247"/>
      <c r="BA191" s="215"/>
      <c r="BB191" s="215"/>
      <c r="BC191" s="215"/>
      <c r="BD191" s="215"/>
      <c r="BE191" s="215"/>
      <c r="BF191" s="215"/>
      <c r="BG191" s="215"/>
      <c r="BH191" s="215"/>
      <c r="BI191" s="215"/>
      <c r="BJ191" s="215"/>
      <c r="BK191" s="215"/>
      <c r="BL191" s="215"/>
      <c r="BM191" s="215"/>
      <c r="BN191" s="215"/>
      <c r="BO191" s="215"/>
    </row>
    <row r="192" spans="1:67" s="214" customFormat="1" x14ac:dyDescent="0.25">
      <c r="A192" s="215"/>
      <c r="B192" s="215"/>
      <c r="C192" s="245"/>
      <c r="D192" s="246"/>
      <c r="G192" s="247"/>
      <c r="BA192" s="215"/>
      <c r="BB192" s="215"/>
      <c r="BC192" s="215"/>
      <c r="BD192" s="215"/>
      <c r="BE192" s="215"/>
      <c r="BF192" s="215"/>
      <c r="BG192" s="215"/>
      <c r="BH192" s="215"/>
      <c r="BI192" s="215"/>
      <c r="BJ192" s="215"/>
      <c r="BK192" s="215"/>
      <c r="BL192" s="215"/>
      <c r="BM192" s="215"/>
      <c r="BN192" s="215"/>
      <c r="BO192" s="215"/>
    </row>
    <row r="193" spans="1:67" s="214" customFormat="1" x14ac:dyDescent="0.25">
      <c r="A193" s="215"/>
      <c r="B193" s="215"/>
      <c r="C193" s="245"/>
      <c r="D193" s="246"/>
      <c r="G193" s="247"/>
      <c r="BA193" s="215"/>
      <c r="BB193" s="215"/>
      <c r="BC193" s="215"/>
      <c r="BD193" s="215"/>
      <c r="BE193" s="215"/>
      <c r="BF193" s="215"/>
      <c r="BG193" s="215"/>
      <c r="BH193" s="215"/>
      <c r="BI193" s="215"/>
      <c r="BJ193" s="215"/>
      <c r="BK193" s="215"/>
      <c r="BL193" s="215"/>
      <c r="BM193" s="215"/>
      <c r="BN193" s="215"/>
      <c r="BO193" s="215"/>
    </row>
    <row r="194" spans="1:67" s="214" customFormat="1" x14ac:dyDescent="0.25">
      <c r="A194" s="215"/>
      <c r="B194" s="215"/>
      <c r="C194" s="245"/>
      <c r="D194" s="246"/>
      <c r="G194" s="247"/>
      <c r="BA194" s="215"/>
      <c r="BB194" s="215"/>
      <c r="BC194" s="215"/>
      <c r="BD194" s="215"/>
      <c r="BE194" s="215"/>
      <c r="BF194" s="215"/>
      <c r="BG194" s="215"/>
      <c r="BH194" s="215"/>
      <c r="BI194" s="215"/>
      <c r="BJ194" s="215"/>
      <c r="BK194" s="215"/>
      <c r="BL194" s="215"/>
      <c r="BM194" s="215"/>
      <c r="BN194" s="215"/>
      <c r="BO194" s="215"/>
    </row>
    <row r="195" spans="1:67" s="214" customFormat="1" x14ac:dyDescent="0.25">
      <c r="A195" s="215"/>
      <c r="B195" s="215"/>
      <c r="C195" s="245"/>
      <c r="D195" s="246"/>
      <c r="G195" s="247"/>
      <c r="BA195" s="215"/>
      <c r="BB195" s="215"/>
      <c r="BC195" s="215"/>
      <c r="BD195" s="215"/>
      <c r="BE195" s="215"/>
      <c r="BF195" s="215"/>
      <c r="BG195" s="215"/>
      <c r="BH195" s="215"/>
      <c r="BI195" s="215"/>
      <c r="BJ195" s="215"/>
      <c r="BK195" s="215"/>
      <c r="BL195" s="215"/>
      <c r="BM195" s="215"/>
      <c r="BN195" s="215"/>
      <c r="BO195" s="215"/>
    </row>
    <row r="196" spans="1:67" s="214" customFormat="1" x14ac:dyDescent="0.25">
      <c r="A196" s="215"/>
      <c r="B196" s="215"/>
      <c r="C196" s="245"/>
      <c r="D196" s="246"/>
      <c r="G196" s="247"/>
      <c r="BA196" s="215"/>
      <c r="BB196" s="215"/>
      <c r="BC196" s="215"/>
      <c r="BD196" s="215"/>
      <c r="BE196" s="215"/>
      <c r="BF196" s="215"/>
      <c r="BG196" s="215"/>
      <c r="BH196" s="215"/>
      <c r="BI196" s="215"/>
      <c r="BJ196" s="215"/>
      <c r="BK196" s="215"/>
      <c r="BL196" s="215"/>
      <c r="BM196" s="215"/>
      <c r="BN196" s="215"/>
      <c r="BO196" s="215"/>
    </row>
    <row r="197" spans="1:67" s="214" customFormat="1" x14ac:dyDescent="0.25">
      <c r="A197" s="215"/>
      <c r="B197" s="215"/>
      <c r="C197" s="245"/>
      <c r="D197" s="246"/>
      <c r="G197" s="247"/>
      <c r="BA197" s="215"/>
      <c r="BB197" s="215"/>
      <c r="BC197" s="215"/>
      <c r="BD197" s="215"/>
      <c r="BE197" s="215"/>
      <c r="BF197" s="215"/>
      <c r="BG197" s="215"/>
      <c r="BH197" s="215"/>
      <c r="BI197" s="215"/>
      <c r="BJ197" s="215"/>
      <c r="BK197" s="215"/>
      <c r="BL197" s="215"/>
      <c r="BM197" s="215"/>
      <c r="BN197" s="215"/>
      <c r="BO197" s="215"/>
    </row>
    <row r="198" spans="1:67" s="214" customFormat="1" x14ac:dyDescent="0.25">
      <c r="A198" s="215"/>
      <c r="B198" s="215"/>
      <c r="C198" s="245"/>
      <c r="D198" s="246"/>
      <c r="G198" s="247"/>
      <c r="BA198" s="215"/>
      <c r="BB198" s="215"/>
      <c r="BC198" s="215"/>
      <c r="BD198" s="215"/>
      <c r="BE198" s="215"/>
      <c r="BF198" s="215"/>
      <c r="BG198" s="215"/>
      <c r="BH198" s="215"/>
      <c r="BI198" s="215"/>
      <c r="BJ198" s="215"/>
      <c r="BK198" s="215"/>
      <c r="BL198" s="215"/>
      <c r="BM198" s="215"/>
      <c r="BN198" s="215"/>
      <c r="BO198" s="215"/>
    </row>
    <row r="199" spans="1:67" s="214" customFormat="1" x14ac:dyDescent="0.25">
      <c r="A199" s="215"/>
      <c r="B199" s="215"/>
      <c r="C199" s="245"/>
      <c r="D199" s="246"/>
      <c r="G199" s="247"/>
      <c r="BA199" s="215"/>
      <c r="BB199" s="215"/>
      <c r="BC199" s="215"/>
      <c r="BD199" s="215"/>
      <c r="BE199" s="215"/>
      <c r="BF199" s="215"/>
      <c r="BG199" s="215"/>
      <c r="BH199" s="215"/>
      <c r="BI199" s="215"/>
      <c r="BJ199" s="215"/>
      <c r="BK199" s="215"/>
      <c r="BL199" s="215"/>
      <c r="BM199" s="215"/>
      <c r="BN199" s="215"/>
      <c r="BO199" s="215"/>
    </row>
    <row r="200" spans="1:67" s="214" customFormat="1" x14ac:dyDescent="0.25">
      <c r="A200" s="215"/>
      <c r="B200" s="215"/>
      <c r="C200" s="245"/>
      <c r="D200" s="246"/>
      <c r="G200" s="247"/>
      <c r="BA200" s="215"/>
      <c r="BB200" s="215"/>
      <c r="BC200" s="215"/>
      <c r="BD200" s="215"/>
      <c r="BE200" s="215"/>
      <c r="BF200" s="215"/>
      <c r="BG200" s="215"/>
      <c r="BH200" s="215"/>
      <c r="BI200" s="215"/>
      <c r="BJ200" s="215"/>
      <c r="BK200" s="215"/>
      <c r="BL200" s="215"/>
      <c r="BM200" s="215"/>
      <c r="BN200" s="215"/>
      <c r="BO200" s="215"/>
    </row>
    <row r="201" spans="1:67" s="214" customFormat="1" x14ac:dyDescent="0.25">
      <c r="A201" s="215"/>
      <c r="B201" s="215"/>
      <c r="C201" s="245"/>
      <c r="D201" s="246"/>
      <c r="G201" s="247"/>
      <c r="BA201" s="215"/>
      <c r="BB201" s="215"/>
      <c r="BC201" s="215"/>
      <c r="BD201" s="215"/>
      <c r="BE201" s="215"/>
      <c r="BF201" s="215"/>
      <c r="BG201" s="215"/>
      <c r="BH201" s="215"/>
      <c r="BI201" s="215"/>
      <c r="BJ201" s="215"/>
      <c r="BK201" s="215"/>
      <c r="BL201" s="215"/>
      <c r="BM201" s="215"/>
      <c r="BN201" s="215"/>
      <c r="BO201" s="215"/>
    </row>
    <row r="202" spans="1:67" s="214" customFormat="1" x14ac:dyDescent="0.25">
      <c r="A202" s="215"/>
      <c r="B202" s="215"/>
      <c r="C202" s="245"/>
      <c r="D202" s="246"/>
      <c r="G202" s="247"/>
      <c r="BA202" s="215"/>
      <c r="BB202" s="215"/>
      <c r="BC202" s="215"/>
      <c r="BD202" s="215"/>
      <c r="BE202" s="215"/>
      <c r="BF202" s="215"/>
      <c r="BG202" s="215"/>
      <c r="BH202" s="215"/>
      <c r="BI202" s="215"/>
      <c r="BJ202" s="215"/>
      <c r="BK202" s="215"/>
      <c r="BL202" s="215"/>
      <c r="BM202" s="215"/>
      <c r="BN202" s="215"/>
      <c r="BO202" s="215"/>
    </row>
    <row r="203" spans="1:67" s="214" customFormat="1" x14ac:dyDescent="0.25">
      <c r="A203" s="215"/>
      <c r="B203" s="215"/>
      <c r="C203" s="245"/>
      <c r="D203" s="246"/>
      <c r="G203" s="247"/>
      <c r="BA203" s="215"/>
      <c r="BB203" s="215"/>
      <c r="BC203" s="215"/>
      <c r="BD203" s="215"/>
      <c r="BE203" s="215"/>
      <c r="BF203" s="215"/>
      <c r="BG203" s="215"/>
      <c r="BH203" s="215"/>
      <c r="BI203" s="215"/>
      <c r="BJ203" s="215"/>
      <c r="BK203" s="215"/>
      <c r="BL203" s="215"/>
      <c r="BM203" s="215"/>
      <c r="BN203" s="215"/>
      <c r="BO203" s="215"/>
    </row>
    <row r="204" spans="1:67" s="214" customFormat="1" x14ac:dyDescent="0.25">
      <c r="A204" s="215"/>
      <c r="B204" s="215"/>
      <c r="C204" s="245"/>
      <c r="D204" s="246"/>
      <c r="G204" s="247"/>
      <c r="BA204" s="215"/>
      <c r="BB204" s="215"/>
      <c r="BC204" s="215"/>
      <c r="BD204" s="215"/>
      <c r="BE204" s="215"/>
      <c r="BF204" s="215"/>
      <c r="BG204" s="215"/>
      <c r="BH204" s="215"/>
      <c r="BI204" s="215"/>
      <c r="BJ204" s="215"/>
      <c r="BK204" s="215"/>
      <c r="BL204" s="215"/>
      <c r="BM204" s="215"/>
      <c r="BN204" s="215"/>
      <c r="BO204" s="215"/>
    </row>
    <row r="205" spans="1:67" s="214" customFormat="1" x14ac:dyDescent="0.25">
      <c r="A205" s="215"/>
      <c r="B205" s="215"/>
      <c r="C205" s="245"/>
      <c r="D205" s="246"/>
      <c r="G205" s="247"/>
      <c r="BA205" s="215"/>
      <c r="BB205" s="215"/>
      <c r="BC205" s="215"/>
      <c r="BD205" s="215"/>
      <c r="BE205" s="215"/>
      <c r="BF205" s="215"/>
      <c r="BG205" s="215"/>
      <c r="BH205" s="215"/>
      <c r="BI205" s="215"/>
      <c r="BJ205" s="215"/>
      <c r="BK205" s="215"/>
      <c r="BL205" s="215"/>
      <c r="BM205" s="215"/>
      <c r="BN205" s="215"/>
      <c r="BO205" s="215"/>
    </row>
    <row r="206" spans="1:67" s="214" customFormat="1" x14ac:dyDescent="0.25">
      <c r="A206" s="215"/>
      <c r="B206" s="215"/>
      <c r="C206" s="245"/>
      <c r="D206" s="246"/>
      <c r="G206" s="247"/>
      <c r="BA206" s="215"/>
      <c r="BB206" s="215"/>
      <c r="BC206" s="215"/>
      <c r="BD206" s="215"/>
      <c r="BE206" s="215"/>
      <c r="BF206" s="215"/>
      <c r="BG206" s="215"/>
      <c r="BH206" s="215"/>
      <c r="BI206" s="215"/>
      <c r="BJ206" s="215"/>
      <c r="BK206" s="215"/>
      <c r="BL206" s="215"/>
      <c r="BM206" s="215"/>
      <c r="BN206" s="215"/>
      <c r="BO206" s="215"/>
    </row>
    <row r="207" spans="1:67" s="214" customFormat="1" x14ac:dyDescent="0.25">
      <c r="A207" s="215"/>
      <c r="B207" s="215"/>
      <c r="C207" s="245"/>
      <c r="D207" s="246"/>
      <c r="G207" s="247"/>
      <c r="BA207" s="215"/>
      <c r="BB207" s="215"/>
      <c r="BC207" s="215"/>
      <c r="BD207" s="215"/>
      <c r="BE207" s="215"/>
      <c r="BF207" s="215"/>
      <c r="BG207" s="215"/>
      <c r="BH207" s="215"/>
      <c r="BI207" s="215"/>
      <c r="BJ207" s="215"/>
      <c r="BK207" s="215"/>
      <c r="BL207" s="215"/>
      <c r="BM207" s="215"/>
      <c r="BN207" s="215"/>
      <c r="BO207" s="215"/>
    </row>
    <row r="208" spans="1:67" s="214" customFormat="1" x14ac:dyDescent="0.25">
      <c r="A208" s="215"/>
      <c r="B208" s="215"/>
      <c r="C208" s="245"/>
      <c r="D208" s="246"/>
      <c r="G208" s="247"/>
      <c r="BA208" s="215"/>
      <c r="BB208" s="215"/>
      <c r="BC208" s="215"/>
      <c r="BD208" s="215"/>
      <c r="BE208" s="215"/>
      <c r="BF208" s="215"/>
      <c r="BG208" s="215"/>
      <c r="BH208" s="215"/>
      <c r="BI208" s="215"/>
      <c r="BJ208" s="215"/>
      <c r="BK208" s="215"/>
      <c r="BL208" s="215"/>
      <c r="BM208" s="215"/>
      <c r="BN208" s="215"/>
      <c r="BO208" s="215"/>
    </row>
    <row r="209" spans="1:67" s="214" customFormat="1" x14ac:dyDescent="0.25">
      <c r="A209" s="215"/>
      <c r="B209" s="215"/>
      <c r="C209" s="245"/>
      <c r="D209" s="246"/>
      <c r="G209" s="247"/>
      <c r="BA209" s="215"/>
      <c r="BB209" s="215"/>
      <c r="BC209" s="215"/>
      <c r="BD209" s="215"/>
      <c r="BE209" s="215"/>
      <c r="BF209" s="215"/>
      <c r="BG209" s="215"/>
      <c r="BH209" s="215"/>
      <c r="BI209" s="215"/>
      <c r="BJ209" s="215"/>
      <c r="BK209" s="215"/>
      <c r="BL209" s="215"/>
      <c r="BM209" s="215"/>
      <c r="BN209" s="215"/>
      <c r="BO209" s="215"/>
    </row>
    <row r="210" spans="1:67" s="214" customFormat="1" x14ac:dyDescent="0.25">
      <c r="A210" s="215"/>
      <c r="B210" s="215"/>
      <c r="C210" s="245"/>
      <c r="D210" s="246"/>
      <c r="G210" s="247"/>
      <c r="BA210" s="215"/>
      <c r="BB210" s="215"/>
      <c r="BC210" s="215"/>
      <c r="BD210" s="215"/>
      <c r="BE210" s="215"/>
      <c r="BF210" s="215"/>
      <c r="BG210" s="215"/>
      <c r="BH210" s="215"/>
      <c r="BI210" s="215"/>
      <c r="BJ210" s="215"/>
      <c r="BK210" s="215"/>
      <c r="BL210" s="215"/>
      <c r="BM210" s="215"/>
      <c r="BN210" s="215"/>
      <c r="BO210" s="215"/>
    </row>
    <row r="211" spans="1:67" s="214" customFormat="1" x14ac:dyDescent="0.25">
      <c r="A211" s="215"/>
      <c r="B211" s="215"/>
      <c r="C211" s="245"/>
      <c r="D211" s="246"/>
      <c r="G211" s="247"/>
      <c r="BA211" s="215"/>
      <c r="BB211" s="215"/>
      <c r="BC211" s="215"/>
      <c r="BD211" s="215"/>
      <c r="BE211" s="215"/>
      <c r="BF211" s="215"/>
      <c r="BG211" s="215"/>
      <c r="BH211" s="215"/>
      <c r="BI211" s="215"/>
      <c r="BJ211" s="215"/>
      <c r="BK211" s="215"/>
      <c r="BL211" s="215"/>
      <c r="BM211" s="215"/>
      <c r="BN211" s="215"/>
      <c r="BO211" s="215"/>
    </row>
    <row r="212" spans="1:67" s="214" customFormat="1" x14ac:dyDescent="0.25">
      <c r="A212" s="215"/>
      <c r="B212" s="215"/>
      <c r="C212" s="245"/>
      <c r="D212" s="246"/>
      <c r="G212" s="247"/>
      <c r="BA212" s="215"/>
      <c r="BB212" s="215"/>
      <c r="BC212" s="215"/>
      <c r="BD212" s="215"/>
      <c r="BE212" s="215"/>
      <c r="BF212" s="215"/>
      <c r="BG212" s="215"/>
      <c r="BH212" s="215"/>
      <c r="BI212" s="215"/>
      <c r="BJ212" s="215"/>
      <c r="BK212" s="215"/>
      <c r="BL212" s="215"/>
      <c r="BM212" s="215"/>
      <c r="BN212" s="215"/>
      <c r="BO212" s="215"/>
    </row>
    <row r="213" spans="1:67" s="214" customFormat="1" x14ac:dyDescent="0.25">
      <c r="A213" s="215"/>
      <c r="B213" s="215"/>
      <c r="C213" s="245"/>
      <c r="D213" s="246"/>
      <c r="G213" s="247"/>
      <c r="BA213" s="215"/>
      <c r="BB213" s="215"/>
      <c r="BC213" s="215"/>
      <c r="BD213" s="215"/>
      <c r="BE213" s="215"/>
      <c r="BF213" s="215"/>
      <c r="BG213" s="215"/>
      <c r="BH213" s="215"/>
      <c r="BI213" s="215"/>
      <c r="BJ213" s="215"/>
      <c r="BK213" s="215"/>
      <c r="BL213" s="215"/>
      <c r="BM213" s="215"/>
      <c r="BN213" s="215"/>
      <c r="BO213" s="215"/>
    </row>
    <row r="214" spans="1:67" s="214" customFormat="1" x14ac:dyDescent="0.25">
      <c r="A214" s="215"/>
      <c r="B214" s="215"/>
      <c r="C214" s="245"/>
      <c r="D214" s="246"/>
      <c r="G214" s="247"/>
      <c r="BA214" s="215"/>
      <c r="BB214" s="215"/>
      <c r="BC214" s="215"/>
      <c r="BD214" s="215"/>
      <c r="BE214" s="215"/>
      <c r="BF214" s="215"/>
      <c r="BG214" s="215"/>
      <c r="BH214" s="215"/>
      <c r="BI214" s="215"/>
      <c r="BJ214" s="215"/>
      <c r="BK214" s="215"/>
      <c r="BL214" s="215"/>
      <c r="BM214" s="215"/>
      <c r="BN214" s="215"/>
      <c r="BO214" s="215"/>
    </row>
    <row r="215" spans="1:67" s="214" customFormat="1" x14ac:dyDescent="0.25">
      <c r="A215" s="215"/>
      <c r="B215" s="215"/>
      <c r="C215" s="245"/>
      <c r="D215" s="246"/>
      <c r="G215" s="247"/>
      <c r="BA215" s="215"/>
      <c r="BB215" s="215"/>
      <c r="BC215" s="215"/>
      <c r="BD215" s="215"/>
      <c r="BE215" s="215"/>
      <c r="BF215" s="215"/>
      <c r="BG215" s="215"/>
      <c r="BH215" s="215"/>
      <c r="BI215" s="215"/>
      <c r="BJ215" s="215"/>
      <c r="BK215" s="215"/>
      <c r="BL215" s="215"/>
      <c r="BM215" s="215"/>
      <c r="BN215" s="215"/>
      <c r="BO215" s="215"/>
    </row>
    <row r="216" spans="1:67" s="214" customFormat="1" x14ac:dyDescent="0.25">
      <c r="A216" s="215"/>
      <c r="B216" s="215"/>
      <c r="C216" s="245"/>
      <c r="D216" s="246"/>
      <c r="G216" s="247"/>
      <c r="BA216" s="215"/>
      <c r="BB216" s="215"/>
      <c r="BC216" s="215"/>
      <c r="BD216" s="215"/>
      <c r="BE216" s="215"/>
      <c r="BF216" s="215"/>
      <c r="BG216" s="215"/>
      <c r="BH216" s="215"/>
      <c r="BI216" s="215"/>
      <c r="BJ216" s="215"/>
      <c r="BK216" s="215"/>
      <c r="BL216" s="215"/>
      <c r="BM216" s="215"/>
      <c r="BN216" s="215"/>
      <c r="BO216" s="215"/>
    </row>
    <row r="217" spans="1:67" s="214" customFormat="1" x14ac:dyDescent="0.25">
      <c r="A217" s="215"/>
      <c r="B217" s="215"/>
      <c r="C217" s="245"/>
      <c r="D217" s="246"/>
      <c r="G217" s="247"/>
      <c r="BA217" s="215"/>
      <c r="BB217" s="215"/>
      <c r="BC217" s="215"/>
      <c r="BD217" s="215"/>
      <c r="BE217" s="215"/>
      <c r="BF217" s="215"/>
      <c r="BG217" s="215"/>
      <c r="BH217" s="215"/>
      <c r="BI217" s="215"/>
      <c r="BJ217" s="215"/>
      <c r="BK217" s="215"/>
      <c r="BL217" s="215"/>
      <c r="BM217" s="215"/>
      <c r="BN217" s="215"/>
      <c r="BO217" s="215"/>
    </row>
    <row r="218" spans="1:67" s="214" customFormat="1" x14ac:dyDescent="0.25">
      <c r="A218" s="215"/>
      <c r="B218" s="215"/>
      <c r="C218" s="245"/>
      <c r="D218" s="246"/>
      <c r="G218" s="247"/>
      <c r="BA218" s="215"/>
      <c r="BB218" s="215"/>
      <c r="BC218" s="215"/>
      <c r="BD218" s="215"/>
      <c r="BE218" s="215"/>
      <c r="BF218" s="215"/>
      <c r="BG218" s="215"/>
      <c r="BH218" s="215"/>
      <c r="BI218" s="215"/>
      <c r="BJ218" s="215"/>
      <c r="BK218" s="215"/>
      <c r="BL218" s="215"/>
      <c r="BM218" s="215"/>
      <c r="BN218" s="215"/>
      <c r="BO218" s="215"/>
    </row>
    <row r="219" spans="1:67" s="214" customFormat="1" x14ac:dyDescent="0.25">
      <c r="A219" s="215"/>
      <c r="B219" s="215"/>
      <c r="C219" s="245"/>
      <c r="D219" s="246"/>
      <c r="G219" s="247"/>
      <c r="BA219" s="215"/>
      <c r="BB219" s="215"/>
      <c r="BC219" s="215"/>
      <c r="BD219" s="215"/>
      <c r="BE219" s="215"/>
      <c r="BF219" s="215"/>
      <c r="BG219" s="215"/>
      <c r="BH219" s="215"/>
      <c r="BI219" s="215"/>
      <c r="BJ219" s="215"/>
      <c r="BK219" s="215"/>
      <c r="BL219" s="215"/>
      <c r="BM219" s="215"/>
      <c r="BN219" s="215"/>
      <c r="BO219" s="215"/>
    </row>
    <row r="220" spans="1:67" s="214" customFormat="1" x14ac:dyDescent="0.25">
      <c r="A220" s="215"/>
      <c r="B220" s="215"/>
      <c r="C220" s="245"/>
      <c r="D220" s="246"/>
      <c r="G220" s="247"/>
      <c r="BA220" s="215"/>
      <c r="BB220" s="215"/>
      <c r="BC220" s="215"/>
      <c r="BD220" s="215"/>
      <c r="BE220" s="215"/>
      <c r="BF220" s="215"/>
      <c r="BG220" s="215"/>
      <c r="BH220" s="215"/>
      <c r="BI220" s="215"/>
      <c r="BJ220" s="215"/>
      <c r="BK220" s="215"/>
      <c r="BL220" s="215"/>
      <c r="BM220" s="215"/>
      <c r="BN220" s="215"/>
      <c r="BO220" s="215"/>
    </row>
    <row r="221" spans="1:67" s="214" customFormat="1" x14ac:dyDescent="0.25">
      <c r="A221" s="215"/>
      <c r="B221" s="215"/>
      <c r="C221" s="245"/>
      <c r="D221" s="246"/>
      <c r="G221" s="247"/>
      <c r="BA221" s="215"/>
      <c r="BB221" s="215"/>
      <c r="BC221" s="215"/>
      <c r="BD221" s="215"/>
      <c r="BE221" s="215"/>
      <c r="BF221" s="215"/>
      <c r="BG221" s="215"/>
      <c r="BH221" s="215"/>
      <c r="BI221" s="215"/>
      <c r="BJ221" s="215"/>
      <c r="BK221" s="215"/>
      <c r="BL221" s="215"/>
      <c r="BM221" s="215"/>
      <c r="BN221" s="215"/>
      <c r="BO221" s="215"/>
    </row>
    <row r="222" spans="1:67" s="214" customFormat="1" x14ac:dyDescent="0.25">
      <c r="A222" s="215"/>
      <c r="B222" s="215"/>
      <c r="C222" s="245"/>
      <c r="D222" s="246"/>
      <c r="G222" s="247"/>
      <c r="BA222" s="215"/>
      <c r="BB222" s="215"/>
      <c r="BC222" s="215"/>
      <c r="BD222" s="215"/>
      <c r="BE222" s="215"/>
      <c r="BF222" s="215"/>
      <c r="BG222" s="215"/>
      <c r="BH222" s="215"/>
      <c r="BI222" s="215"/>
      <c r="BJ222" s="215"/>
      <c r="BK222" s="215"/>
      <c r="BL222" s="215"/>
      <c r="BM222" s="215"/>
      <c r="BN222" s="215"/>
      <c r="BO222" s="215"/>
    </row>
    <row r="223" spans="1:67" s="214" customFormat="1" x14ac:dyDescent="0.25">
      <c r="A223" s="215"/>
      <c r="B223" s="215"/>
      <c r="C223" s="245"/>
      <c r="D223" s="246"/>
      <c r="G223" s="247"/>
      <c r="BA223" s="215"/>
      <c r="BB223" s="215"/>
      <c r="BC223" s="215"/>
      <c r="BD223" s="215"/>
      <c r="BE223" s="215"/>
      <c r="BF223" s="215"/>
      <c r="BG223" s="215"/>
      <c r="BH223" s="215"/>
      <c r="BI223" s="215"/>
      <c r="BJ223" s="215"/>
      <c r="BK223" s="215"/>
      <c r="BL223" s="215"/>
      <c r="BM223" s="215"/>
      <c r="BN223" s="215"/>
      <c r="BO223" s="215"/>
    </row>
    <row r="224" spans="1:67" s="214" customFormat="1" x14ac:dyDescent="0.25">
      <c r="A224" s="215"/>
      <c r="B224" s="215"/>
      <c r="C224" s="245"/>
      <c r="D224" s="246"/>
      <c r="G224" s="247"/>
      <c r="BA224" s="215"/>
      <c r="BB224" s="215"/>
      <c r="BC224" s="215"/>
      <c r="BD224" s="215"/>
      <c r="BE224" s="215"/>
      <c r="BF224" s="215"/>
      <c r="BG224" s="215"/>
      <c r="BH224" s="215"/>
      <c r="BI224" s="215"/>
      <c r="BJ224" s="215"/>
      <c r="BK224" s="215"/>
      <c r="BL224" s="215"/>
      <c r="BM224" s="215"/>
      <c r="BN224" s="215"/>
      <c r="BO224" s="215"/>
    </row>
    <row r="225" spans="1:67" s="214" customFormat="1" x14ac:dyDescent="0.25">
      <c r="A225" s="215"/>
      <c r="B225" s="215"/>
      <c r="C225" s="245"/>
      <c r="D225" s="246"/>
      <c r="G225" s="247"/>
      <c r="BA225" s="215"/>
      <c r="BB225" s="215"/>
      <c r="BC225" s="215"/>
      <c r="BD225" s="215"/>
      <c r="BE225" s="215"/>
      <c r="BF225" s="215"/>
      <c r="BG225" s="215"/>
      <c r="BH225" s="215"/>
      <c r="BI225" s="215"/>
      <c r="BJ225" s="215"/>
      <c r="BK225" s="215"/>
      <c r="BL225" s="215"/>
      <c r="BM225" s="215"/>
      <c r="BN225" s="215"/>
      <c r="BO225" s="215"/>
    </row>
    <row r="226" spans="1:67" s="214" customFormat="1" x14ac:dyDescent="0.25">
      <c r="A226" s="215"/>
      <c r="B226" s="215"/>
      <c r="C226" s="245"/>
      <c r="D226" s="246"/>
      <c r="G226" s="247"/>
      <c r="BA226" s="215"/>
      <c r="BB226" s="215"/>
      <c r="BC226" s="215"/>
      <c r="BD226" s="215"/>
      <c r="BE226" s="215"/>
      <c r="BF226" s="215"/>
      <c r="BG226" s="215"/>
      <c r="BH226" s="215"/>
      <c r="BI226" s="215"/>
      <c r="BJ226" s="215"/>
      <c r="BK226" s="215"/>
      <c r="BL226" s="215"/>
      <c r="BM226" s="215"/>
      <c r="BN226" s="215"/>
      <c r="BO226" s="215"/>
    </row>
    <row r="227" spans="1:67" s="214" customFormat="1" x14ac:dyDescent="0.25">
      <c r="A227" s="215"/>
      <c r="B227" s="215"/>
      <c r="C227" s="245"/>
      <c r="D227" s="246"/>
      <c r="G227" s="247"/>
      <c r="BA227" s="215"/>
    </row>
    <row r="228" spans="1:67" s="214" customFormat="1" x14ac:dyDescent="0.25">
      <c r="A228" s="215"/>
      <c r="B228" s="215"/>
      <c r="C228" s="245"/>
      <c r="D228" s="246"/>
      <c r="G228" s="247"/>
      <c r="BA228" s="215"/>
    </row>
    <row r="229" spans="1:67" s="214" customFormat="1" x14ac:dyDescent="0.25">
      <c r="A229" s="215"/>
      <c r="B229" s="215"/>
      <c r="C229" s="245"/>
      <c r="D229" s="246"/>
      <c r="G229" s="247"/>
      <c r="BA229" s="215"/>
    </row>
    <row r="230" spans="1:67" s="214" customFormat="1" x14ac:dyDescent="0.25">
      <c r="A230" s="215"/>
      <c r="B230" s="215"/>
      <c r="C230" s="245"/>
      <c r="D230" s="246"/>
      <c r="G230" s="247"/>
      <c r="BA230" s="215"/>
    </row>
    <row r="231" spans="1:67" s="214" customFormat="1" x14ac:dyDescent="0.25">
      <c r="A231" s="215"/>
      <c r="B231" s="215"/>
      <c r="C231" s="245"/>
      <c r="D231" s="246"/>
      <c r="G231" s="247"/>
      <c r="BA231" s="215"/>
    </row>
    <row r="232" spans="1:67" s="214" customFormat="1" x14ac:dyDescent="0.25">
      <c r="A232" s="215"/>
      <c r="B232" s="215"/>
      <c r="C232" s="245"/>
      <c r="D232" s="246"/>
      <c r="G232" s="247"/>
      <c r="BA232" s="215"/>
    </row>
    <row r="233" spans="1:67" s="214" customFormat="1" x14ac:dyDescent="0.25">
      <c r="A233" s="215"/>
      <c r="B233" s="215"/>
      <c r="C233" s="245"/>
      <c r="D233" s="246"/>
      <c r="G233" s="247"/>
      <c r="BA233" s="215"/>
    </row>
    <row r="234" spans="1:67" s="214" customFormat="1" x14ac:dyDescent="0.25">
      <c r="A234" s="215"/>
      <c r="B234" s="215"/>
      <c r="C234" s="245"/>
      <c r="D234" s="246"/>
      <c r="G234" s="247"/>
      <c r="BA234" s="215"/>
    </row>
    <row r="235" spans="1:67" s="214" customFormat="1" x14ac:dyDescent="0.25">
      <c r="A235" s="215"/>
      <c r="B235" s="215"/>
      <c r="C235" s="245"/>
      <c r="D235" s="246"/>
      <c r="G235" s="247"/>
      <c r="BA235" s="215"/>
    </row>
    <row r="236" spans="1:67" s="214" customFormat="1" x14ac:dyDescent="0.25">
      <c r="A236" s="215"/>
      <c r="B236" s="215"/>
      <c r="C236" s="245"/>
      <c r="D236" s="246"/>
      <c r="G236" s="247"/>
      <c r="BA236" s="215"/>
    </row>
    <row r="237" spans="1:67" s="214" customFormat="1" x14ac:dyDescent="0.25">
      <c r="A237" s="215"/>
      <c r="B237" s="215"/>
      <c r="C237" s="245"/>
      <c r="D237" s="246"/>
      <c r="G237" s="247"/>
      <c r="BA237" s="215"/>
    </row>
    <row r="238" spans="1:67" s="214" customFormat="1" x14ac:dyDescent="0.25">
      <c r="A238" s="215"/>
      <c r="B238" s="215"/>
      <c r="C238" s="245"/>
      <c r="D238" s="246"/>
      <c r="G238" s="247"/>
      <c r="BA238" s="215"/>
    </row>
    <row r="239" spans="1:67" s="214" customFormat="1" x14ac:dyDescent="0.25">
      <c r="A239" s="215"/>
      <c r="B239" s="215"/>
      <c r="C239" s="245"/>
      <c r="D239" s="246"/>
      <c r="G239" s="247"/>
      <c r="BA239" s="215"/>
    </row>
    <row r="240" spans="1:67" s="214" customFormat="1" x14ac:dyDescent="0.25">
      <c r="A240" s="215"/>
      <c r="B240" s="215"/>
      <c r="C240" s="245"/>
      <c r="D240" s="246"/>
      <c r="G240" s="247"/>
      <c r="BA240" s="215"/>
    </row>
    <row r="241" spans="1:53" s="214" customFormat="1" x14ac:dyDescent="0.25">
      <c r="A241" s="215"/>
      <c r="B241" s="215"/>
      <c r="C241" s="245"/>
      <c r="D241" s="246"/>
      <c r="G241" s="247"/>
      <c r="BA241" s="215"/>
    </row>
    <row r="242" spans="1:53" s="214" customFormat="1" x14ac:dyDescent="0.25">
      <c r="A242" s="215"/>
      <c r="B242" s="215"/>
      <c r="C242" s="245"/>
      <c r="D242" s="246"/>
      <c r="G242" s="247"/>
      <c r="BA242" s="215"/>
    </row>
    <row r="243" spans="1:53" s="214" customFormat="1" x14ac:dyDescent="0.25">
      <c r="A243" s="215"/>
      <c r="B243" s="215"/>
      <c r="C243" s="245"/>
      <c r="D243" s="246"/>
      <c r="G243" s="247"/>
      <c r="BA243" s="215"/>
    </row>
    <row r="244" spans="1:53" s="214" customFormat="1" x14ac:dyDescent="0.25">
      <c r="A244" s="215"/>
      <c r="B244" s="215"/>
      <c r="C244" s="245"/>
      <c r="D244" s="246"/>
      <c r="G244" s="247"/>
      <c r="BA244" s="215"/>
    </row>
    <row r="245" spans="1:53" s="214" customFormat="1" x14ac:dyDescent="0.25">
      <c r="A245" s="215"/>
      <c r="B245" s="215"/>
      <c r="C245" s="245"/>
      <c r="D245" s="246"/>
      <c r="G245" s="247"/>
      <c r="BA245" s="215"/>
    </row>
    <row r="246" spans="1:53" s="214" customFormat="1" x14ac:dyDescent="0.25">
      <c r="A246" s="215"/>
      <c r="B246" s="215"/>
      <c r="C246" s="245"/>
      <c r="D246" s="246"/>
      <c r="G246" s="247"/>
      <c r="BA246" s="215"/>
    </row>
    <row r="247" spans="1:53" s="214" customFormat="1" x14ac:dyDescent="0.25">
      <c r="A247" s="215"/>
      <c r="B247" s="215"/>
      <c r="C247" s="245"/>
      <c r="D247" s="246"/>
      <c r="G247" s="247"/>
      <c r="BA247" s="215"/>
    </row>
    <row r="248" spans="1:53" s="214" customFormat="1" x14ac:dyDescent="0.25">
      <c r="A248" s="215"/>
      <c r="B248" s="215"/>
      <c r="C248" s="245"/>
      <c r="D248" s="246"/>
      <c r="G248" s="247"/>
      <c r="BA248" s="215"/>
    </row>
    <row r="249" spans="1:53" s="214" customFormat="1" x14ac:dyDescent="0.25">
      <c r="A249" s="215"/>
      <c r="B249" s="215"/>
      <c r="C249" s="245"/>
      <c r="D249" s="246"/>
      <c r="G249" s="247"/>
      <c r="BA249" s="215"/>
    </row>
    <row r="250" spans="1:53" s="214" customFormat="1" x14ac:dyDescent="0.25">
      <c r="A250" s="215"/>
      <c r="B250" s="215"/>
      <c r="C250" s="245"/>
      <c r="D250" s="246"/>
      <c r="G250" s="247"/>
      <c r="BA250" s="215"/>
    </row>
    <row r="251" spans="1:53" s="214" customFormat="1" x14ac:dyDescent="0.25">
      <c r="A251" s="215"/>
      <c r="B251" s="215"/>
      <c r="C251" s="245"/>
      <c r="D251" s="246"/>
      <c r="G251" s="247"/>
      <c r="BA251" s="215"/>
    </row>
    <row r="252" spans="1:53" s="214" customFormat="1" x14ac:dyDescent="0.25">
      <c r="A252" s="215"/>
      <c r="B252" s="215"/>
      <c r="C252" s="245"/>
      <c r="D252" s="246"/>
      <c r="G252" s="247"/>
      <c r="BA252" s="215"/>
    </row>
    <row r="253" spans="1:53" s="214" customFormat="1" x14ac:dyDescent="0.25">
      <c r="A253" s="215"/>
      <c r="B253" s="215"/>
      <c r="C253" s="245"/>
      <c r="D253" s="246"/>
      <c r="G253" s="247"/>
      <c r="BA253" s="215"/>
    </row>
    <row r="254" spans="1:53" s="214" customFormat="1" x14ac:dyDescent="0.25">
      <c r="A254" s="215"/>
      <c r="B254" s="215"/>
      <c r="C254" s="245"/>
      <c r="D254" s="246"/>
      <c r="G254" s="247"/>
      <c r="BA254" s="215"/>
    </row>
    <row r="255" spans="1:53" s="214" customFormat="1" x14ac:dyDescent="0.25">
      <c r="A255" s="215"/>
      <c r="B255" s="215"/>
      <c r="C255" s="245"/>
      <c r="D255" s="246"/>
      <c r="G255" s="247"/>
      <c r="BA255" s="215"/>
    </row>
    <row r="256" spans="1:53" s="214" customFormat="1" x14ac:dyDescent="0.25">
      <c r="A256" s="215"/>
      <c r="B256" s="215"/>
      <c r="C256" s="245"/>
      <c r="D256" s="246"/>
      <c r="G256" s="247"/>
      <c r="BA256" s="215"/>
    </row>
    <row r="257" spans="1:53" s="214" customFormat="1" x14ac:dyDescent="0.25">
      <c r="A257" s="215"/>
      <c r="B257" s="215"/>
      <c r="C257" s="245"/>
      <c r="D257" s="246"/>
      <c r="G257" s="247"/>
      <c r="BA257" s="215"/>
    </row>
    <row r="258" spans="1:53" s="214" customFormat="1" x14ac:dyDescent="0.25">
      <c r="A258" s="215"/>
      <c r="B258" s="215"/>
      <c r="C258" s="245"/>
      <c r="D258" s="246"/>
      <c r="G258" s="247"/>
      <c r="BA258" s="215"/>
    </row>
    <row r="259" spans="1:53" s="214" customFormat="1" x14ac:dyDescent="0.25">
      <c r="A259" s="215"/>
      <c r="B259" s="215"/>
      <c r="C259" s="245"/>
      <c r="D259" s="246"/>
      <c r="G259" s="247"/>
      <c r="BA259" s="215"/>
    </row>
    <row r="260" spans="1:53" s="214" customFormat="1" x14ac:dyDescent="0.25">
      <c r="A260" s="215"/>
      <c r="B260" s="215"/>
      <c r="C260" s="245"/>
      <c r="D260" s="246"/>
      <c r="G260" s="247"/>
      <c r="BA260" s="215"/>
    </row>
    <row r="261" spans="1:53" s="214" customFormat="1" x14ac:dyDescent="0.25">
      <c r="A261" s="215"/>
      <c r="B261" s="215"/>
      <c r="C261" s="245"/>
      <c r="D261" s="246"/>
      <c r="G261" s="247"/>
      <c r="BA261" s="215"/>
    </row>
    <row r="262" spans="1:53" s="214" customFormat="1" x14ac:dyDescent="0.25">
      <c r="A262" s="215"/>
      <c r="B262" s="215"/>
      <c r="C262" s="245"/>
      <c r="D262" s="246"/>
      <c r="G262" s="247"/>
      <c r="BA262" s="215"/>
    </row>
    <row r="263" spans="1:53" s="214" customFormat="1" x14ac:dyDescent="0.25">
      <c r="A263" s="215"/>
      <c r="B263" s="215"/>
      <c r="C263" s="245"/>
      <c r="D263" s="246"/>
      <c r="G263" s="247"/>
      <c r="BA263" s="215"/>
    </row>
    <row r="264" spans="1:53" s="214" customFormat="1" x14ac:dyDescent="0.25">
      <c r="A264" s="215"/>
      <c r="B264" s="215"/>
      <c r="C264" s="245"/>
      <c r="D264" s="246"/>
      <c r="G264" s="247"/>
      <c r="BA264" s="215"/>
    </row>
    <row r="265" spans="1:53" s="214" customFormat="1" x14ac:dyDescent="0.25">
      <c r="A265" s="215"/>
      <c r="B265" s="215"/>
      <c r="C265" s="245"/>
      <c r="D265" s="246"/>
      <c r="G265" s="247"/>
      <c r="BA265" s="215"/>
    </row>
    <row r="266" spans="1:53" s="214" customFormat="1" x14ac:dyDescent="0.25">
      <c r="A266" s="215"/>
      <c r="B266" s="215"/>
      <c r="C266" s="245"/>
      <c r="D266" s="246"/>
      <c r="G266" s="247"/>
      <c r="BA266" s="215"/>
    </row>
    <row r="267" spans="1:53" s="214" customFormat="1" x14ac:dyDescent="0.25">
      <c r="A267" s="215"/>
      <c r="B267" s="215"/>
      <c r="C267" s="245"/>
      <c r="D267" s="246"/>
      <c r="G267" s="247"/>
      <c r="BA267" s="215"/>
    </row>
    <row r="268" spans="1:53" s="214" customFormat="1" x14ac:dyDescent="0.25">
      <c r="A268" s="215"/>
      <c r="B268" s="215"/>
      <c r="C268" s="245"/>
      <c r="D268" s="246"/>
      <c r="G268" s="247"/>
      <c r="BA268" s="215"/>
    </row>
    <row r="269" spans="1:53" s="214" customFormat="1" x14ac:dyDescent="0.25">
      <c r="A269" s="215"/>
      <c r="B269" s="215"/>
      <c r="C269" s="245"/>
      <c r="D269" s="246"/>
      <c r="G269" s="247"/>
      <c r="BA269" s="215"/>
    </row>
    <row r="270" spans="1:53" s="214" customFormat="1" x14ac:dyDescent="0.25">
      <c r="A270" s="215"/>
      <c r="B270" s="215"/>
      <c r="C270" s="245"/>
      <c r="D270" s="246"/>
      <c r="G270" s="247"/>
      <c r="BA270" s="215"/>
    </row>
    <row r="271" spans="1:53" s="214" customFormat="1" x14ac:dyDescent="0.25">
      <c r="A271" s="215"/>
      <c r="B271" s="215"/>
      <c r="C271" s="245"/>
      <c r="D271" s="246"/>
      <c r="G271" s="247"/>
      <c r="BA271" s="215"/>
    </row>
    <row r="272" spans="1:53" s="214" customFormat="1" x14ac:dyDescent="0.25">
      <c r="A272" s="215"/>
      <c r="B272" s="215"/>
      <c r="C272" s="245"/>
      <c r="D272" s="246"/>
      <c r="G272" s="247"/>
      <c r="BA272" s="215"/>
    </row>
    <row r="273" spans="1:53" s="214" customFormat="1" x14ac:dyDescent="0.25">
      <c r="A273" s="215"/>
      <c r="B273" s="215"/>
      <c r="C273" s="245"/>
      <c r="D273" s="246"/>
      <c r="G273" s="247"/>
      <c r="BA273" s="215"/>
    </row>
    <row r="274" spans="1:53" s="214" customFormat="1" x14ac:dyDescent="0.25">
      <c r="A274" s="215"/>
      <c r="B274" s="215"/>
      <c r="C274" s="245"/>
      <c r="D274" s="246"/>
      <c r="G274" s="247"/>
      <c r="BA274" s="215"/>
    </row>
    <row r="275" spans="1:53" s="214" customFormat="1" x14ac:dyDescent="0.25">
      <c r="A275" s="215"/>
      <c r="B275" s="215"/>
      <c r="C275" s="245"/>
      <c r="D275" s="246"/>
      <c r="G275" s="247"/>
      <c r="BA275" s="215"/>
    </row>
    <row r="276" spans="1:53" s="214" customFormat="1" x14ac:dyDescent="0.25">
      <c r="A276" s="215"/>
      <c r="B276" s="215"/>
      <c r="C276" s="245"/>
      <c r="D276" s="246"/>
      <c r="G276" s="247"/>
      <c r="BA276" s="215"/>
    </row>
    <row r="277" spans="1:53" s="214" customFormat="1" x14ac:dyDescent="0.25">
      <c r="A277" s="215"/>
      <c r="B277" s="215"/>
      <c r="C277" s="245"/>
      <c r="D277" s="246"/>
      <c r="G277" s="247"/>
      <c r="BA277" s="215"/>
    </row>
    <row r="278" spans="1:53" s="214" customFormat="1" x14ac:dyDescent="0.25">
      <c r="A278" s="215"/>
      <c r="B278" s="215"/>
      <c r="C278" s="245"/>
      <c r="D278" s="246"/>
      <c r="G278" s="247"/>
      <c r="BA278" s="215"/>
    </row>
    <row r="279" spans="1:53" s="214" customFormat="1" x14ac:dyDescent="0.25">
      <c r="A279" s="215"/>
      <c r="B279" s="215"/>
      <c r="C279" s="245"/>
      <c r="D279" s="246"/>
      <c r="G279" s="247"/>
      <c r="BA279" s="215"/>
    </row>
    <row r="280" spans="1:53" s="214" customFormat="1" x14ac:dyDescent="0.25">
      <c r="A280" s="215"/>
      <c r="B280" s="215"/>
      <c r="C280" s="245"/>
      <c r="D280" s="246"/>
      <c r="G280" s="247"/>
      <c r="BA280" s="215"/>
    </row>
    <row r="281" spans="1:53" s="214" customFormat="1" x14ac:dyDescent="0.25">
      <c r="A281" s="215"/>
      <c r="B281" s="215"/>
      <c r="C281" s="245"/>
      <c r="D281" s="246"/>
      <c r="G281" s="247"/>
      <c r="BA281" s="215"/>
    </row>
    <row r="282" spans="1:53" s="214" customFormat="1" x14ac:dyDescent="0.25">
      <c r="A282" s="215"/>
      <c r="B282" s="215"/>
      <c r="C282" s="245"/>
      <c r="D282" s="246"/>
      <c r="G282" s="247"/>
      <c r="BA282" s="215"/>
    </row>
    <row r="283" spans="1:53" s="214" customFormat="1" x14ac:dyDescent="0.25">
      <c r="A283" s="215"/>
      <c r="B283" s="215"/>
      <c r="C283" s="245"/>
      <c r="D283" s="246"/>
      <c r="G283" s="247"/>
      <c r="BA283" s="215"/>
    </row>
    <row r="284" spans="1:53" s="214" customFormat="1" x14ac:dyDescent="0.25">
      <c r="A284" s="215"/>
      <c r="B284" s="215"/>
      <c r="C284" s="245"/>
      <c r="D284" s="246"/>
      <c r="G284" s="247"/>
      <c r="BA284" s="215"/>
    </row>
    <row r="285" spans="1:53" s="214" customFormat="1" x14ac:dyDescent="0.25">
      <c r="A285" s="215"/>
      <c r="B285" s="215"/>
      <c r="C285" s="245"/>
      <c r="D285" s="246"/>
      <c r="G285" s="247"/>
      <c r="BA285" s="215"/>
    </row>
    <row r="286" spans="1:53" s="214" customFormat="1" x14ac:dyDescent="0.25">
      <c r="A286" s="215"/>
      <c r="B286" s="215"/>
      <c r="C286" s="245"/>
      <c r="D286" s="246"/>
      <c r="G286" s="247"/>
      <c r="BA286" s="215"/>
    </row>
    <row r="287" spans="1:53" s="214" customFormat="1" x14ac:dyDescent="0.25">
      <c r="A287" s="215"/>
      <c r="B287" s="215"/>
      <c r="C287" s="245"/>
      <c r="D287" s="246"/>
      <c r="G287" s="247"/>
      <c r="BA287" s="215"/>
    </row>
    <row r="288" spans="1:53" s="214" customFormat="1" x14ac:dyDescent="0.25">
      <c r="A288" s="215"/>
      <c r="B288" s="215"/>
      <c r="C288" s="245"/>
      <c r="D288" s="246"/>
      <c r="G288" s="247"/>
      <c r="BA288" s="215"/>
    </row>
    <row r="289" spans="1:53" s="214" customFormat="1" x14ac:dyDescent="0.25">
      <c r="A289" s="215"/>
      <c r="B289" s="215"/>
      <c r="C289" s="245"/>
      <c r="D289" s="246"/>
      <c r="G289" s="247"/>
      <c r="BA289" s="215"/>
    </row>
    <row r="290" spans="1:53" s="214" customFormat="1" x14ac:dyDescent="0.25">
      <c r="A290" s="215"/>
      <c r="B290" s="215"/>
      <c r="C290" s="245"/>
      <c r="D290" s="246"/>
      <c r="G290" s="247"/>
      <c r="BA290" s="215"/>
    </row>
    <row r="291" spans="1:53" s="214" customFormat="1" x14ac:dyDescent="0.25">
      <c r="A291" s="215"/>
      <c r="B291" s="215"/>
      <c r="C291" s="245"/>
      <c r="D291" s="246"/>
      <c r="G291" s="247"/>
      <c r="BA291" s="215"/>
    </row>
    <row r="292" spans="1:53" s="214" customFormat="1" x14ac:dyDescent="0.25">
      <c r="A292" s="215"/>
      <c r="B292" s="215"/>
      <c r="C292" s="245"/>
      <c r="D292" s="246"/>
      <c r="G292" s="247"/>
      <c r="BA292" s="215"/>
    </row>
    <row r="293" spans="1:53" s="214" customFormat="1" x14ac:dyDescent="0.25">
      <c r="A293" s="215"/>
      <c r="B293" s="215"/>
      <c r="C293" s="245"/>
      <c r="D293" s="246"/>
      <c r="G293" s="247"/>
      <c r="BA293" s="215"/>
    </row>
    <row r="294" spans="1:53" s="214" customFormat="1" x14ac:dyDescent="0.25">
      <c r="A294" s="215"/>
      <c r="B294" s="215"/>
      <c r="C294" s="245"/>
      <c r="D294" s="246"/>
      <c r="G294" s="247"/>
      <c r="BA294" s="215"/>
    </row>
    <row r="295" spans="1:53" s="214" customFormat="1" x14ac:dyDescent="0.25">
      <c r="A295" s="215"/>
      <c r="B295" s="215"/>
      <c r="C295" s="245"/>
      <c r="D295" s="246"/>
      <c r="G295" s="247"/>
      <c r="BA295" s="215"/>
    </row>
    <row r="296" spans="1:53" s="214" customFormat="1" x14ac:dyDescent="0.25">
      <c r="A296" s="215"/>
      <c r="B296" s="215"/>
      <c r="C296" s="245"/>
      <c r="D296" s="246"/>
      <c r="G296" s="247"/>
      <c r="BA296" s="215"/>
    </row>
    <row r="297" spans="1:53" s="214" customFormat="1" x14ac:dyDescent="0.25">
      <c r="A297" s="215"/>
      <c r="B297" s="215"/>
      <c r="C297" s="245"/>
      <c r="D297" s="246"/>
      <c r="G297" s="247"/>
      <c r="BA297" s="215"/>
    </row>
    <row r="298" spans="1:53" s="214" customFormat="1" x14ac:dyDescent="0.25">
      <c r="A298" s="215"/>
      <c r="B298" s="215"/>
      <c r="C298" s="245"/>
      <c r="D298" s="246"/>
      <c r="G298" s="247"/>
      <c r="BA298" s="215"/>
    </row>
    <row r="299" spans="1:53" s="214" customFormat="1" x14ac:dyDescent="0.25">
      <c r="A299" s="215"/>
      <c r="B299" s="215"/>
      <c r="C299" s="245"/>
      <c r="D299" s="246"/>
      <c r="G299" s="247"/>
      <c r="BA299" s="215"/>
    </row>
    <row r="300" spans="1:53" s="214" customFormat="1" x14ac:dyDescent="0.25">
      <c r="A300" s="215"/>
      <c r="B300" s="215"/>
      <c r="C300" s="245"/>
      <c r="D300" s="246"/>
      <c r="G300" s="247"/>
      <c r="BA300" s="215"/>
    </row>
    <row r="301" spans="1:53" s="214" customFormat="1" x14ac:dyDescent="0.25">
      <c r="A301" s="215"/>
      <c r="B301" s="215"/>
      <c r="C301" s="245"/>
      <c r="D301" s="246"/>
      <c r="G301" s="247"/>
      <c r="BA301" s="215"/>
    </row>
    <row r="302" spans="1:53" s="214" customFormat="1" x14ac:dyDescent="0.25">
      <c r="A302" s="215"/>
      <c r="B302" s="215"/>
      <c r="C302" s="245"/>
      <c r="D302" s="246"/>
      <c r="G302" s="247"/>
      <c r="BA302" s="215"/>
    </row>
    <row r="303" spans="1:53" s="214" customFormat="1" x14ac:dyDescent="0.25">
      <c r="A303" s="215"/>
      <c r="B303" s="215"/>
      <c r="C303" s="245"/>
      <c r="D303" s="246"/>
      <c r="G303" s="247"/>
      <c r="BA303" s="215"/>
    </row>
    <row r="304" spans="1:53" s="214" customFormat="1" x14ac:dyDescent="0.25">
      <c r="A304" s="215"/>
      <c r="B304" s="215"/>
      <c r="C304" s="245"/>
      <c r="D304" s="246"/>
      <c r="G304" s="247"/>
      <c r="BA304" s="215"/>
    </row>
    <row r="305" spans="1:53" s="214" customFormat="1" x14ac:dyDescent="0.25">
      <c r="A305" s="215"/>
      <c r="B305" s="215"/>
      <c r="C305" s="245"/>
      <c r="D305" s="246"/>
      <c r="G305" s="247"/>
      <c r="BA305" s="215"/>
    </row>
    <row r="306" spans="1:53" s="214" customFormat="1" x14ac:dyDescent="0.25">
      <c r="A306" s="215"/>
      <c r="B306" s="215"/>
      <c r="C306" s="245"/>
      <c r="D306" s="246"/>
      <c r="G306" s="247"/>
      <c r="BA306" s="215"/>
    </row>
    <row r="307" spans="1:53" s="214" customFormat="1" x14ac:dyDescent="0.25">
      <c r="A307" s="215"/>
      <c r="B307" s="215"/>
      <c r="C307" s="245"/>
      <c r="D307" s="246"/>
      <c r="G307" s="247"/>
      <c r="BA307" s="215"/>
    </row>
    <row r="308" spans="1:53" s="214" customFormat="1" x14ac:dyDescent="0.25">
      <c r="A308" s="215"/>
      <c r="B308" s="215"/>
      <c r="C308" s="245"/>
      <c r="D308" s="246"/>
      <c r="G308" s="247"/>
      <c r="BA308" s="215"/>
    </row>
    <row r="309" spans="1:53" s="214" customFormat="1" x14ac:dyDescent="0.25">
      <c r="A309" s="215"/>
      <c r="B309" s="215"/>
      <c r="C309" s="245"/>
      <c r="D309" s="246"/>
      <c r="G309" s="247"/>
      <c r="BA309" s="215"/>
    </row>
    <row r="310" spans="1:53" s="214" customFormat="1" x14ac:dyDescent="0.25">
      <c r="A310" s="215"/>
      <c r="B310" s="215"/>
      <c r="C310" s="245"/>
      <c r="D310" s="246"/>
      <c r="G310" s="247"/>
      <c r="BA310" s="215"/>
    </row>
    <row r="311" spans="1:53" s="214" customFormat="1" x14ac:dyDescent="0.25">
      <c r="A311" s="215"/>
      <c r="B311" s="215"/>
      <c r="C311" s="245"/>
      <c r="D311" s="246"/>
      <c r="G311" s="247"/>
      <c r="BA311" s="215"/>
    </row>
    <row r="312" spans="1:53" s="214" customFormat="1" x14ac:dyDescent="0.25">
      <c r="A312" s="215"/>
      <c r="B312" s="215"/>
      <c r="C312" s="245"/>
      <c r="D312" s="246"/>
      <c r="G312" s="247"/>
      <c r="BA312" s="215"/>
    </row>
    <row r="313" spans="1:53" s="214" customFormat="1" x14ac:dyDescent="0.25">
      <c r="A313" s="215"/>
      <c r="B313" s="215"/>
      <c r="C313" s="245"/>
      <c r="D313" s="246"/>
      <c r="G313" s="247"/>
      <c r="BA313" s="215"/>
    </row>
    <row r="314" spans="1:53" s="214" customFormat="1" x14ac:dyDescent="0.25">
      <c r="A314" s="215"/>
      <c r="B314" s="215"/>
      <c r="C314" s="245"/>
      <c r="D314" s="246"/>
      <c r="G314" s="247"/>
      <c r="BA314" s="215"/>
    </row>
    <row r="315" spans="1:53" s="214" customFormat="1" x14ac:dyDescent="0.25">
      <c r="A315" s="215"/>
      <c r="B315" s="215"/>
      <c r="C315" s="245"/>
      <c r="D315" s="246"/>
      <c r="G315" s="247"/>
      <c r="BA315" s="215"/>
    </row>
    <row r="316" spans="1:53" s="214" customFormat="1" x14ac:dyDescent="0.25">
      <c r="A316" s="215"/>
      <c r="B316" s="215"/>
      <c r="C316" s="245"/>
      <c r="D316" s="246"/>
      <c r="G316" s="247"/>
      <c r="BA316" s="215"/>
    </row>
    <row r="317" spans="1:53" s="214" customFormat="1" x14ac:dyDescent="0.25">
      <c r="A317" s="215"/>
      <c r="B317" s="215"/>
      <c r="C317" s="245"/>
      <c r="D317" s="246"/>
      <c r="G317" s="247"/>
      <c r="BA317" s="215"/>
    </row>
    <row r="318" spans="1:53" s="214" customFormat="1" x14ac:dyDescent="0.25">
      <c r="A318" s="215"/>
      <c r="B318" s="215"/>
      <c r="C318" s="245"/>
      <c r="D318" s="246"/>
      <c r="G318" s="247"/>
      <c r="BA318" s="215"/>
    </row>
    <row r="319" spans="1:53" s="214" customFormat="1" x14ac:dyDescent="0.25">
      <c r="A319" s="215"/>
      <c r="B319" s="215"/>
      <c r="C319" s="245"/>
      <c r="D319" s="246"/>
      <c r="G319" s="247"/>
      <c r="BA319" s="215"/>
    </row>
    <row r="320" spans="1:53" s="214" customFormat="1" x14ac:dyDescent="0.25">
      <c r="A320" s="215"/>
      <c r="B320" s="215"/>
      <c r="C320" s="245"/>
      <c r="D320" s="246"/>
      <c r="G320" s="247"/>
      <c r="BA320" s="215"/>
    </row>
    <row r="321" spans="1:53" s="214" customFormat="1" x14ac:dyDescent="0.25">
      <c r="A321" s="215"/>
      <c r="B321" s="215"/>
      <c r="C321" s="245"/>
      <c r="D321" s="246"/>
      <c r="G321" s="247"/>
      <c r="BA321" s="215"/>
    </row>
    <row r="322" spans="1:53" s="214" customFormat="1" x14ac:dyDescent="0.25">
      <c r="A322" s="215"/>
      <c r="B322" s="215"/>
      <c r="C322" s="245"/>
      <c r="D322" s="246"/>
      <c r="G322" s="247"/>
      <c r="BA322" s="215"/>
    </row>
    <row r="323" spans="1:53" s="214" customFormat="1" x14ac:dyDescent="0.25">
      <c r="A323" s="215"/>
      <c r="B323" s="215"/>
      <c r="C323" s="245"/>
      <c r="D323" s="246"/>
      <c r="G323" s="247"/>
      <c r="BA323" s="215"/>
    </row>
    <row r="324" spans="1:53" s="214" customFormat="1" x14ac:dyDescent="0.25">
      <c r="A324" s="215"/>
      <c r="B324" s="215"/>
      <c r="C324" s="245"/>
      <c r="D324" s="246"/>
      <c r="G324" s="247"/>
      <c r="BA324" s="215"/>
    </row>
    <row r="325" spans="1:53" s="214" customFormat="1" x14ac:dyDescent="0.25">
      <c r="A325" s="215"/>
      <c r="B325" s="215"/>
      <c r="C325" s="245"/>
      <c r="D325" s="246"/>
      <c r="G325" s="247"/>
      <c r="BA325" s="215"/>
    </row>
    <row r="326" spans="1:53" s="214" customFormat="1" x14ac:dyDescent="0.25">
      <c r="A326" s="215"/>
      <c r="B326" s="215"/>
      <c r="C326" s="245"/>
      <c r="D326" s="246"/>
      <c r="G326" s="247"/>
      <c r="BA326" s="215"/>
    </row>
    <row r="327" spans="1:53" s="214" customFormat="1" x14ac:dyDescent="0.25">
      <c r="A327" s="215"/>
      <c r="B327" s="215"/>
      <c r="C327" s="245"/>
      <c r="D327" s="246"/>
      <c r="G327" s="247"/>
      <c r="BA327" s="215"/>
    </row>
    <row r="328" spans="1:53" s="214" customFormat="1" x14ac:dyDescent="0.25">
      <c r="A328" s="215"/>
      <c r="B328" s="215"/>
      <c r="C328" s="245"/>
      <c r="D328" s="246"/>
      <c r="G328" s="247"/>
      <c r="BA328" s="215"/>
    </row>
    <row r="329" spans="1:53" s="214" customFormat="1" x14ac:dyDescent="0.25">
      <c r="A329" s="215"/>
      <c r="B329" s="215"/>
      <c r="C329" s="245"/>
      <c r="D329" s="246"/>
      <c r="G329" s="247"/>
      <c r="BA329" s="215"/>
    </row>
    <row r="330" spans="1:53" s="214" customFormat="1" x14ac:dyDescent="0.25">
      <c r="A330" s="215"/>
      <c r="B330" s="215"/>
      <c r="C330" s="245"/>
      <c r="D330" s="246"/>
      <c r="G330" s="247"/>
      <c r="BA330" s="215"/>
    </row>
    <row r="331" spans="1:53" s="214" customFormat="1" x14ac:dyDescent="0.25">
      <c r="A331" s="215"/>
      <c r="B331" s="215"/>
      <c r="C331" s="245"/>
      <c r="D331" s="246"/>
      <c r="G331" s="247"/>
      <c r="BA331" s="215"/>
    </row>
    <row r="332" spans="1:53" s="214" customFormat="1" x14ac:dyDescent="0.25">
      <c r="A332" s="215"/>
      <c r="B332" s="215"/>
      <c r="C332" s="245"/>
      <c r="D332" s="246"/>
      <c r="G332" s="247"/>
      <c r="BA332" s="215"/>
    </row>
    <row r="333" spans="1:53" s="214" customFormat="1" x14ac:dyDescent="0.25">
      <c r="A333" s="215"/>
      <c r="B333" s="215"/>
      <c r="C333" s="245"/>
      <c r="D333" s="246"/>
      <c r="G333" s="247"/>
      <c r="BA333" s="215"/>
    </row>
    <row r="334" spans="1:53" s="214" customFormat="1" x14ac:dyDescent="0.25">
      <c r="A334" s="215"/>
      <c r="B334" s="215"/>
      <c r="C334" s="245"/>
      <c r="D334" s="246"/>
      <c r="G334" s="247"/>
      <c r="BA334" s="215"/>
    </row>
    <row r="335" spans="1:53" s="214" customFormat="1" x14ac:dyDescent="0.25">
      <c r="A335" s="215"/>
      <c r="B335" s="215"/>
      <c r="C335" s="245"/>
      <c r="D335" s="246"/>
      <c r="G335" s="247"/>
      <c r="BA335" s="215"/>
    </row>
    <row r="336" spans="1:53" s="214" customFormat="1" x14ac:dyDescent="0.25">
      <c r="A336" s="215"/>
      <c r="B336" s="215"/>
      <c r="C336" s="245"/>
      <c r="D336" s="246"/>
      <c r="G336" s="247"/>
      <c r="BA336" s="215"/>
    </row>
    <row r="337" spans="1:53" s="214" customFormat="1" x14ac:dyDescent="0.25">
      <c r="A337" s="215"/>
      <c r="B337" s="215"/>
      <c r="C337" s="245"/>
      <c r="D337" s="246"/>
      <c r="G337" s="247"/>
      <c r="BA337" s="215"/>
    </row>
    <row r="338" spans="1:53" s="214" customFormat="1" x14ac:dyDescent="0.25">
      <c r="A338" s="215"/>
      <c r="B338" s="215"/>
      <c r="C338" s="245"/>
      <c r="D338" s="246"/>
      <c r="G338" s="247"/>
      <c r="BA338" s="215"/>
    </row>
    <row r="339" spans="1:53" s="214" customFormat="1" x14ac:dyDescent="0.25">
      <c r="A339" s="215"/>
      <c r="B339" s="215"/>
      <c r="C339" s="245"/>
      <c r="D339" s="246"/>
      <c r="G339" s="247"/>
      <c r="BA339" s="215"/>
    </row>
    <row r="340" spans="1:53" s="214" customFormat="1" x14ac:dyDescent="0.25">
      <c r="A340" s="215"/>
      <c r="B340" s="215"/>
      <c r="C340" s="245"/>
      <c r="D340" s="246"/>
      <c r="G340" s="247"/>
      <c r="BA340" s="215"/>
    </row>
    <row r="341" spans="1:53" s="214" customFormat="1" x14ac:dyDescent="0.25">
      <c r="A341" s="215"/>
      <c r="B341" s="215"/>
      <c r="C341" s="245"/>
      <c r="D341" s="246"/>
      <c r="G341" s="247"/>
      <c r="BA341" s="215"/>
    </row>
    <row r="342" spans="1:53" s="214" customFormat="1" x14ac:dyDescent="0.25">
      <c r="A342" s="215"/>
      <c r="B342" s="215"/>
      <c r="C342" s="245"/>
      <c r="D342" s="246"/>
      <c r="G342" s="247"/>
      <c r="BA342" s="215"/>
    </row>
    <row r="343" spans="1:53" s="214" customFormat="1" x14ac:dyDescent="0.25">
      <c r="A343" s="215"/>
      <c r="B343" s="215"/>
      <c r="C343" s="245"/>
      <c r="D343" s="246"/>
      <c r="G343" s="247"/>
      <c r="BA343" s="215"/>
    </row>
    <row r="344" spans="1:53" s="214" customFormat="1" x14ac:dyDescent="0.25">
      <c r="A344" s="215"/>
      <c r="B344" s="215"/>
      <c r="C344" s="245"/>
      <c r="D344" s="246"/>
      <c r="G344" s="247"/>
      <c r="BA344" s="215"/>
    </row>
    <row r="345" spans="1:53" s="214" customFormat="1" x14ac:dyDescent="0.25">
      <c r="A345" s="215"/>
      <c r="B345" s="215"/>
      <c r="C345" s="245"/>
      <c r="D345" s="246"/>
      <c r="G345" s="247"/>
      <c r="BA345" s="215"/>
    </row>
    <row r="346" spans="1:53" s="214" customFormat="1" x14ac:dyDescent="0.25">
      <c r="A346" s="215"/>
      <c r="B346" s="215"/>
      <c r="C346" s="245"/>
      <c r="D346" s="246"/>
      <c r="G346" s="247"/>
      <c r="BA346" s="215"/>
    </row>
    <row r="347" spans="1:53" s="214" customFormat="1" x14ac:dyDescent="0.25">
      <c r="A347" s="215"/>
      <c r="B347" s="215"/>
      <c r="C347" s="245"/>
      <c r="D347" s="246"/>
      <c r="G347" s="247"/>
      <c r="BA347" s="215"/>
    </row>
    <row r="348" spans="1:53" s="214" customFormat="1" x14ac:dyDescent="0.25">
      <c r="A348" s="215"/>
      <c r="B348" s="215"/>
      <c r="C348" s="245"/>
      <c r="D348" s="246"/>
      <c r="G348" s="247"/>
      <c r="BA348" s="215"/>
    </row>
    <row r="349" spans="1:53" s="214" customFormat="1" x14ac:dyDescent="0.25">
      <c r="A349" s="215"/>
      <c r="B349" s="215"/>
      <c r="C349" s="245"/>
      <c r="D349" s="246"/>
      <c r="G349" s="247"/>
      <c r="BA349" s="215"/>
    </row>
    <row r="350" spans="1:53" s="214" customFormat="1" x14ac:dyDescent="0.25">
      <c r="A350" s="215"/>
      <c r="B350" s="215"/>
      <c r="C350" s="245"/>
      <c r="D350" s="246"/>
      <c r="G350" s="247"/>
      <c r="BA350" s="215"/>
    </row>
    <row r="351" spans="1:53" s="214" customFormat="1" x14ac:dyDescent="0.25">
      <c r="A351" s="215"/>
      <c r="B351" s="215"/>
      <c r="C351" s="245"/>
      <c r="D351" s="246"/>
      <c r="G351" s="247"/>
      <c r="BA351" s="215"/>
    </row>
    <row r="352" spans="1:53" s="214" customFormat="1" x14ac:dyDescent="0.25">
      <c r="A352" s="215"/>
      <c r="B352" s="215"/>
      <c r="C352" s="245"/>
      <c r="D352" s="246"/>
      <c r="G352" s="247"/>
      <c r="BA352" s="215"/>
    </row>
    <row r="353" spans="1:53" s="214" customFormat="1" x14ac:dyDescent="0.25">
      <c r="A353" s="215"/>
      <c r="B353" s="215"/>
      <c r="C353" s="245"/>
      <c r="D353" s="246"/>
      <c r="G353" s="247"/>
      <c r="BA353" s="215"/>
    </row>
    <row r="354" spans="1:53" s="214" customFormat="1" x14ac:dyDescent="0.25">
      <c r="A354" s="215"/>
      <c r="B354" s="215"/>
      <c r="C354" s="245"/>
      <c r="D354" s="246"/>
      <c r="G354" s="247"/>
      <c r="BA354" s="215"/>
    </row>
    <row r="355" spans="1:53" s="214" customFormat="1" x14ac:dyDescent="0.25">
      <c r="A355" s="215"/>
      <c r="B355" s="215"/>
      <c r="C355" s="245"/>
      <c r="D355" s="246"/>
      <c r="G355" s="247"/>
      <c r="BA355" s="215"/>
    </row>
    <row r="356" spans="1:53" s="214" customFormat="1" x14ac:dyDescent="0.25">
      <c r="A356" s="215"/>
      <c r="B356" s="215"/>
      <c r="C356" s="245"/>
      <c r="D356" s="246"/>
      <c r="G356" s="247"/>
      <c r="BA356" s="215"/>
    </row>
    <row r="357" spans="1:53" s="214" customFormat="1" x14ac:dyDescent="0.25">
      <c r="A357" s="215"/>
      <c r="B357" s="215"/>
      <c r="C357" s="245"/>
      <c r="D357" s="246"/>
      <c r="G357" s="247"/>
      <c r="BA357" s="215"/>
    </row>
    <row r="358" spans="1:53" s="214" customFormat="1" x14ac:dyDescent="0.25">
      <c r="A358" s="215"/>
      <c r="B358" s="215"/>
      <c r="C358" s="245"/>
      <c r="D358" s="246"/>
      <c r="G358" s="247"/>
      <c r="BA358" s="215"/>
    </row>
    <row r="359" spans="1:53" s="214" customFormat="1" x14ac:dyDescent="0.25">
      <c r="A359" s="215"/>
      <c r="B359" s="215"/>
      <c r="C359" s="245"/>
      <c r="D359" s="246"/>
      <c r="G359" s="247"/>
      <c r="BA359" s="215"/>
    </row>
    <row r="360" spans="1:53" s="214" customFormat="1" x14ac:dyDescent="0.25">
      <c r="A360" s="215"/>
      <c r="B360" s="215"/>
      <c r="C360" s="245"/>
      <c r="D360" s="246"/>
      <c r="G360" s="247"/>
      <c r="BA360" s="215"/>
    </row>
    <row r="361" spans="1:53" s="214" customFormat="1" x14ac:dyDescent="0.25">
      <c r="A361" s="215"/>
      <c r="B361" s="215"/>
      <c r="C361" s="245"/>
      <c r="D361" s="246"/>
      <c r="G361" s="247"/>
      <c r="BA361" s="215"/>
    </row>
    <row r="362" spans="1:53" s="214" customFormat="1" x14ac:dyDescent="0.25">
      <c r="A362" s="215"/>
      <c r="B362" s="215"/>
      <c r="C362" s="245"/>
      <c r="D362" s="246"/>
      <c r="G362" s="247"/>
      <c r="BA362" s="215"/>
    </row>
    <row r="363" spans="1:53" s="214" customFormat="1" x14ac:dyDescent="0.25">
      <c r="A363" s="215"/>
      <c r="B363" s="215"/>
      <c r="C363" s="245"/>
      <c r="D363" s="246"/>
      <c r="G363" s="247"/>
      <c r="BA363" s="215"/>
    </row>
    <row r="364" spans="1:53" s="214" customFormat="1" x14ac:dyDescent="0.25">
      <c r="A364" s="215"/>
      <c r="B364" s="215"/>
      <c r="C364" s="245"/>
      <c r="D364" s="246"/>
      <c r="G364" s="247"/>
      <c r="BA364" s="215"/>
    </row>
    <row r="365" spans="1:53" s="214" customFormat="1" x14ac:dyDescent="0.25">
      <c r="A365" s="215"/>
      <c r="B365" s="215"/>
      <c r="C365" s="245"/>
      <c r="D365" s="246"/>
      <c r="G365" s="247"/>
      <c r="BA365" s="215"/>
    </row>
    <row r="366" spans="1:53" s="214" customFormat="1" x14ac:dyDescent="0.25">
      <c r="A366" s="215"/>
      <c r="B366" s="215"/>
      <c r="C366" s="245"/>
      <c r="D366" s="246"/>
      <c r="G366" s="247"/>
      <c r="BA366" s="215"/>
    </row>
    <row r="367" spans="1:53" s="214" customFormat="1" x14ac:dyDescent="0.25">
      <c r="A367" s="215"/>
      <c r="B367" s="215"/>
      <c r="C367" s="245"/>
      <c r="D367" s="246"/>
      <c r="G367" s="247"/>
      <c r="BA367" s="215"/>
    </row>
    <row r="368" spans="1:53" s="214" customFormat="1" x14ac:dyDescent="0.25">
      <c r="A368" s="215"/>
      <c r="B368" s="215"/>
      <c r="C368" s="245"/>
      <c r="D368" s="246"/>
      <c r="G368" s="247"/>
      <c r="BA368" s="215"/>
    </row>
    <row r="369" spans="1:53" s="214" customFormat="1" x14ac:dyDescent="0.25">
      <c r="A369" s="215"/>
      <c r="B369" s="215"/>
      <c r="C369" s="245"/>
      <c r="D369" s="246"/>
      <c r="G369" s="247"/>
      <c r="BA369" s="215"/>
    </row>
    <row r="370" spans="1:53" s="214" customFormat="1" x14ac:dyDescent="0.25">
      <c r="A370" s="215"/>
      <c r="B370" s="215"/>
      <c r="C370" s="245"/>
      <c r="D370" s="246"/>
      <c r="G370" s="247"/>
      <c r="BA370" s="215"/>
    </row>
    <row r="371" spans="1:53" s="214" customFormat="1" x14ac:dyDescent="0.25">
      <c r="A371" s="215"/>
      <c r="B371" s="215"/>
      <c r="C371" s="245"/>
      <c r="D371" s="246"/>
      <c r="G371" s="247"/>
      <c r="BA371" s="215"/>
    </row>
    <row r="372" spans="1:53" s="214" customFormat="1" x14ac:dyDescent="0.25">
      <c r="A372" s="215"/>
      <c r="B372" s="215"/>
      <c r="C372" s="245"/>
      <c r="D372" s="246"/>
      <c r="G372" s="247"/>
      <c r="BA372" s="215"/>
    </row>
    <row r="373" spans="1:53" s="214" customFormat="1" x14ac:dyDescent="0.25">
      <c r="A373" s="215"/>
      <c r="B373" s="215"/>
      <c r="C373" s="245"/>
      <c r="D373" s="246"/>
      <c r="G373" s="247"/>
      <c r="BA373" s="215"/>
    </row>
    <row r="374" spans="1:53" s="214" customFormat="1" x14ac:dyDescent="0.25">
      <c r="A374" s="215"/>
      <c r="B374" s="215"/>
      <c r="C374" s="245"/>
      <c r="D374" s="246"/>
      <c r="G374" s="247"/>
      <c r="BA374" s="215"/>
    </row>
    <row r="375" spans="1:53" s="214" customFormat="1" x14ac:dyDescent="0.25">
      <c r="A375" s="215"/>
      <c r="B375" s="215"/>
      <c r="C375" s="245"/>
      <c r="D375" s="246"/>
      <c r="G375" s="247"/>
      <c r="BA375" s="215"/>
    </row>
    <row r="376" spans="1:53" s="214" customFormat="1" x14ac:dyDescent="0.25">
      <c r="A376" s="215"/>
      <c r="B376" s="215"/>
      <c r="C376" s="245"/>
      <c r="D376" s="246"/>
      <c r="G376" s="247"/>
      <c r="BA376" s="215"/>
    </row>
    <row r="377" spans="1:53" s="214" customFormat="1" x14ac:dyDescent="0.25">
      <c r="A377" s="215"/>
      <c r="B377" s="215"/>
      <c r="C377" s="245"/>
      <c r="D377" s="246"/>
      <c r="G377" s="247"/>
      <c r="BA377" s="215"/>
    </row>
    <row r="378" spans="1:53" s="214" customFormat="1" x14ac:dyDescent="0.25">
      <c r="A378" s="215"/>
      <c r="B378" s="215"/>
      <c r="C378" s="245"/>
      <c r="D378" s="246"/>
      <c r="G378" s="247"/>
      <c r="BA378" s="215"/>
    </row>
    <row r="379" spans="1:53" s="214" customFormat="1" x14ac:dyDescent="0.25">
      <c r="A379" s="215"/>
      <c r="B379" s="215"/>
      <c r="C379" s="245"/>
      <c r="D379" s="246"/>
      <c r="G379" s="247"/>
      <c r="BA379" s="215"/>
    </row>
    <row r="380" spans="1:53" s="214" customFormat="1" x14ac:dyDescent="0.25">
      <c r="A380" s="215"/>
      <c r="B380" s="215"/>
      <c r="C380" s="245"/>
      <c r="D380" s="246"/>
      <c r="G380" s="247"/>
      <c r="BA380" s="215"/>
    </row>
    <row r="381" spans="1:53" s="214" customFormat="1" x14ac:dyDescent="0.25">
      <c r="A381" s="215"/>
      <c r="B381" s="215"/>
      <c r="C381" s="245"/>
      <c r="D381" s="246"/>
      <c r="G381" s="247"/>
      <c r="BA381" s="215"/>
    </row>
    <row r="382" spans="1:53" s="214" customFormat="1" x14ac:dyDescent="0.25">
      <c r="A382" s="215"/>
      <c r="B382" s="215"/>
      <c r="C382" s="245"/>
      <c r="D382" s="246"/>
      <c r="G382" s="247"/>
      <c r="BA382" s="215"/>
    </row>
    <row r="383" spans="1:53" s="214" customFormat="1" x14ac:dyDescent="0.25">
      <c r="A383" s="215"/>
      <c r="B383" s="215"/>
      <c r="C383" s="245"/>
      <c r="D383" s="246"/>
      <c r="G383" s="247"/>
      <c r="BA383" s="215"/>
    </row>
    <row r="384" spans="1:53" s="214" customFormat="1" x14ac:dyDescent="0.25">
      <c r="A384" s="215"/>
      <c r="B384" s="215"/>
      <c r="C384" s="245"/>
      <c r="D384" s="246"/>
      <c r="G384" s="247"/>
      <c r="BA384" s="215"/>
    </row>
    <row r="385" spans="1:53" s="214" customFormat="1" x14ac:dyDescent="0.25">
      <c r="A385" s="215"/>
      <c r="B385" s="215"/>
      <c r="C385" s="245"/>
      <c r="D385" s="246"/>
      <c r="G385" s="247"/>
      <c r="BA385" s="215"/>
    </row>
    <row r="386" spans="1:53" s="214" customFormat="1" x14ac:dyDescent="0.25">
      <c r="A386" s="215"/>
      <c r="B386" s="215"/>
      <c r="C386" s="245"/>
      <c r="D386" s="246"/>
      <c r="G386" s="247"/>
      <c r="BA386" s="215"/>
    </row>
    <row r="387" spans="1:53" s="214" customFormat="1" x14ac:dyDescent="0.25">
      <c r="A387" s="215"/>
      <c r="B387" s="215"/>
      <c r="C387" s="245"/>
      <c r="D387" s="246"/>
      <c r="G387" s="247"/>
      <c r="BA387" s="215"/>
    </row>
    <row r="388" spans="1:53" s="214" customFormat="1" x14ac:dyDescent="0.25">
      <c r="A388" s="215"/>
      <c r="B388" s="215"/>
      <c r="C388" s="245"/>
      <c r="D388" s="246"/>
      <c r="G388" s="247"/>
      <c r="BA388" s="215"/>
    </row>
    <row r="389" spans="1:53" s="214" customFormat="1" x14ac:dyDescent="0.25">
      <c r="A389" s="215"/>
      <c r="B389" s="215"/>
      <c r="C389" s="245"/>
      <c r="D389" s="246"/>
      <c r="G389" s="247"/>
      <c r="BA389" s="215"/>
    </row>
    <row r="390" spans="1:53" s="214" customFormat="1" x14ac:dyDescent="0.25">
      <c r="A390" s="215"/>
      <c r="B390" s="215"/>
      <c r="C390" s="245"/>
      <c r="D390" s="246"/>
      <c r="G390" s="247"/>
      <c r="BA390" s="215"/>
    </row>
    <row r="391" spans="1:53" s="214" customFormat="1" x14ac:dyDescent="0.25">
      <c r="A391" s="215"/>
      <c r="B391" s="215"/>
      <c r="C391" s="245"/>
      <c r="D391" s="246"/>
      <c r="G391" s="247"/>
      <c r="BA391" s="215"/>
    </row>
    <row r="392" spans="1:53" s="214" customFormat="1" x14ac:dyDescent="0.25">
      <c r="A392" s="215"/>
      <c r="B392" s="215"/>
      <c r="C392" s="245"/>
      <c r="D392" s="246"/>
      <c r="G392" s="247"/>
      <c r="BA392" s="215"/>
    </row>
    <row r="393" spans="1:53" s="214" customFormat="1" x14ac:dyDescent="0.25">
      <c r="A393" s="215"/>
      <c r="B393" s="215"/>
      <c r="C393" s="245"/>
      <c r="D393" s="246"/>
      <c r="G393" s="247"/>
      <c r="BA393" s="215"/>
    </row>
    <row r="394" spans="1:53" s="214" customFormat="1" x14ac:dyDescent="0.25">
      <c r="A394" s="215"/>
      <c r="B394" s="215"/>
      <c r="C394" s="245"/>
      <c r="D394" s="246"/>
      <c r="G394" s="247"/>
      <c r="BA394" s="215"/>
    </row>
    <row r="395" spans="1:53" s="214" customFormat="1" x14ac:dyDescent="0.25">
      <c r="A395" s="215"/>
      <c r="B395" s="215"/>
      <c r="C395" s="245"/>
      <c r="D395" s="246"/>
      <c r="G395" s="247"/>
      <c r="BA395" s="215"/>
    </row>
    <row r="396" spans="1:53" s="214" customFormat="1" x14ac:dyDescent="0.25">
      <c r="A396" s="215"/>
      <c r="B396" s="215"/>
      <c r="C396" s="245"/>
      <c r="D396" s="246"/>
      <c r="G396" s="247"/>
      <c r="BA396" s="215"/>
    </row>
    <row r="397" spans="1:53" s="214" customFormat="1" x14ac:dyDescent="0.25">
      <c r="A397" s="215"/>
      <c r="B397" s="215"/>
      <c r="C397" s="245"/>
      <c r="D397" s="246"/>
      <c r="G397" s="247"/>
      <c r="BA397" s="215"/>
    </row>
    <row r="398" spans="1:53" s="214" customFormat="1" x14ac:dyDescent="0.25">
      <c r="A398" s="215"/>
      <c r="B398" s="215"/>
      <c r="C398" s="245"/>
      <c r="D398" s="246"/>
      <c r="G398" s="247"/>
      <c r="BA398" s="215"/>
    </row>
    <row r="399" spans="1:53" s="214" customFormat="1" x14ac:dyDescent="0.25">
      <c r="A399" s="215"/>
      <c r="B399" s="215"/>
      <c r="C399" s="245"/>
      <c r="D399" s="246"/>
      <c r="G399" s="247"/>
      <c r="BA399" s="215"/>
    </row>
    <row r="400" spans="1:53" s="214" customFormat="1" x14ac:dyDescent="0.25">
      <c r="A400" s="215"/>
      <c r="B400" s="215"/>
      <c r="C400" s="245"/>
      <c r="D400" s="246"/>
      <c r="G400" s="247"/>
      <c r="BA400" s="215"/>
    </row>
    <row r="401" spans="1:53" s="214" customFormat="1" x14ac:dyDescent="0.25">
      <c r="A401" s="215"/>
      <c r="B401" s="215"/>
      <c r="C401" s="245"/>
      <c r="D401" s="246"/>
      <c r="G401" s="247"/>
      <c r="BA401" s="215"/>
    </row>
    <row r="402" spans="1:53" s="214" customFormat="1" x14ac:dyDescent="0.25">
      <c r="A402" s="215"/>
      <c r="B402" s="215"/>
      <c r="C402" s="245"/>
      <c r="D402" s="246"/>
      <c r="G402" s="247"/>
      <c r="BA402" s="215"/>
    </row>
    <row r="403" spans="1:53" s="214" customFormat="1" x14ac:dyDescent="0.25">
      <c r="A403" s="215"/>
      <c r="B403" s="215"/>
      <c r="C403" s="245"/>
      <c r="D403" s="246"/>
      <c r="G403" s="247"/>
      <c r="BA403" s="215"/>
    </row>
    <row r="404" spans="1:53" s="214" customFormat="1" x14ac:dyDescent="0.25">
      <c r="A404" s="215"/>
      <c r="B404" s="215"/>
      <c r="C404" s="245"/>
      <c r="D404" s="246"/>
      <c r="G404" s="247"/>
      <c r="BA404" s="215"/>
    </row>
    <row r="405" spans="1:53" s="214" customFormat="1" x14ac:dyDescent="0.25">
      <c r="A405" s="215"/>
      <c r="B405" s="215"/>
      <c r="C405" s="245"/>
      <c r="D405" s="246"/>
      <c r="G405" s="247"/>
      <c r="BA405" s="215"/>
    </row>
    <row r="406" spans="1:53" s="214" customFormat="1" x14ac:dyDescent="0.25">
      <c r="A406" s="215"/>
      <c r="B406" s="215"/>
      <c r="C406" s="245"/>
      <c r="D406" s="246"/>
      <c r="G406" s="247"/>
      <c r="BA406" s="215"/>
    </row>
    <row r="407" spans="1:53" s="214" customFormat="1" x14ac:dyDescent="0.25">
      <c r="A407" s="215"/>
      <c r="B407" s="215"/>
      <c r="C407" s="245"/>
      <c r="D407" s="246"/>
      <c r="G407" s="247"/>
      <c r="BA407" s="215"/>
    </row>
    <row r="408" spans="1:53" s="214" customFormat="1" x14ac:dyDescent="0.25">
      <c r="A408" s="215"/>
      <c r="B408" s="215"/>
      <c r="C408" s="245"/>
      <c r="D408" s="246"/>
      <c r="G408" s="247"/>
      <c r="BA408" s="215"/>
    </row>
    <row r="409" spans="1:53" s="214" customFormat="1" x14ac:dyDescent="0.25">
      <c r="A409" s="215"/>
      <c r="B409" s="215"/>
      <c r="C409" s="245"/>
      <c r="D409" s="246"/>
      <c r="G409" s="247"/>
      <c r="BA409" s="215"/>
    </row>
    <row r="410" spans="1:53" s="214" customFormat="1" x14ac:dyDescent="0.25">
      <c r="A410" s="215"/>
      <c r="B410" s="215"/>
      <c r="C410" s="245"/>
      <c r="D410" s="246"/>
      <c r="G410" s="247"/>
      <c r="BA410" s="215"/>
    </row>
    <row r="411" spans="1:53" s="214" customFormat="1" x14ac:dyDescent="0.25">
      <c r="A411" s="215"/>
      <c r="B411" s="215"/>
      <c r="C411" s="245"/>
      <c r="D411" s="246"/>
      <c r="G411" s="247"/>
      <c r="BA411" s="215"/>
    </row>
    <row r="412" spans="1:53" s="214" customFormat="1" x14ac:dyDescent="0.25">
      <c r="A412" s="215"/>
      <c r="B412" s="215"/>
      <c r="C412" s="245"/>
      <c r="D412" s="246"/>
      <c r="G412" s="247"/>
      <c r="BA412" s="215"/>
    </row>
    <row r="413" spans="1:53" s="214" customFormat="1" x14ac:dyDescent="0.25">
      <c r="A413" s="215"/>
      <c r="B413" s="215"/>
      <c r="C413" s="245"/>
      <c r="D413" s="246"/>
      <c r="G413" s="247"/>
      <c r="BA413" s="215"/>
    </row>
    <row r="414" spans="1:53" s="214" customFormat="1" x14ac:dyDescent="0.25">
      <c r="A414" s="215"/>
      <c r="B414" s="215"/>
      <c r="C414" s="245"/>
      <c r="D414" s="246"/>
      <c r="G414" s="247"/>
      <c r="BA414" s="215"/>
    </row>
    <row r="415" spans="1:53" s="214" customFormat="1" x14ac:dyDescent="0.25">
      <c r="A415" s="215"/>
      <c r="B415" s="215"/>
      <c r="C415" s="245"/>
      <c r="D415" s="246"/>
      <c r="G415" s="247"/>
      <c r="BA415" s="215"/>
    </row>
    <row r="416" spans="1:53" s="214" customFormat="1" x14ac:dyDescent="0.25">
      <c r="A416" s="215"/>
      <c r="B416" s="215"/>
      <c r="C416" s="245"/>
      <c r="D416" s="246"/>
      <c r="G416" s="247"/>
      <c r="BA416" s="215"/>
    </row>
    <row r="417" spans="1:53" s="214" customFormat="1" x14ac:dyDescent="0.25">
      <c r="A417" s="215"/>
      <c r="B417" s="215"/>
      <c r="C417" s="245"/>
      <c r="D417" s="246"/>
      <c r="G417" s="247"/>
      <c r="BA417" s="215"/>
    </row>
    <row r="418" spans="1:53" s="214" customFormat="1" x14ac:dyDescent="0.25">
      <c r="A418" s="215"/>
      <c r="B418" s="215"/>
      <c r="C418" s="245"/>
      <c r="D418" s="246"/>
      <c r="G418" s="247"/>
      <c r="BA418" s="215"/>
    </row>
    <row r="419" spans="1:53" s="214" customFormat="1" x14ac:dyDescent="0.25">
      <c r="A419" s="215"/>
      <c r="B419" s="215"/>
      <c r="C419" s="245"/>
      <c r="D419" s="246"/>
      <c r="G419" s="247"/>
      <c r="BA419" s="215"/>
    </row>
    <row r="420" spans="1:53" s="214" customFormat="1" x14ac:dyDescent="0.25">
      <c r="A420" s="215"/>
      <c r="B420" s="215"/>
      <c r="C420" s="245"/>
      <c r="D420" s="246"/>
      <c r="G420" s="247"/>
      <c r="BA420" s="215"/>
    </row>
    <row r="421" spans="1:53" s="214" customFormat="1" x14ac:dyDescent="0.25">
      <c r="A421" s="215"/>
      <c r="B421" s="215"/>
      <c r="C421" s="245"/>
      <c r="D421" s="246"/>
      <c r="G421" s="247"/>
      <c r="BA421" s="215"/>
    </row>
    <row r="422" spans="1:53" s="214" customFormat="1" x14ac:dyDescent="0.25">
      <c r="A422" s="215"/>
      <c r="B422" s="215"/>
      <c r="C422" s="245"/>
      <c r="D422" s="246"/>
      <c r="G422" s="247"/>
      <c r="BA422" s="215"/>
    </row>
    <row r="423" spans="1:53" s="214" customFormat="1" x14ac:dyDescent="0.25">
      <c r="A423" s="215"/>
      <c r="B423" s="215"/>
      <c r="C423" s="245"/>
      <c r="D423" s="246"/>
      <c r="G423" s="247"/>
      <c r="BA423" s="215"/>
    </row>
    <row r="424" spans="1:53" s="214" customFormat="1" x14ac:dyDescent="0.25">
      <c r="A424" s="215"/>
      <c r="B424" s="215"/>
      <c r="C424" s="245"/>
      <c r="D424" s="246"/>
      <c r="G424" s="247"/>
      <c r="BA424" s="215"/>
    </row>
    <row r="425" spans="1:53" s="214" customFormat="1" x14ac:dyDescent="0.25">
      <c r="A425" s="215"/>
      <c r="B425" s="215"/>
      <c r="C425" s="245"/>
      <c r="D425" s="246"/>
      <c r="G425" s="247"/>
      <c r="BA425" s="215"/>
    </row>
    <row r="426" spans="1:53" s="214" customFormat="1" x14ac:dyDescent="0.25">
      <c r="A426" s="215"/>
      <c r="B426" s="215"/>
      <c r="C426" s="245"/>
      <c r="D426" s="246"/>
      <c r="G426" s="247"/>
      <c r="BA426" s="215"/>
    </row>
    <row r="427" spans="1:53" s="214" customFormat="1" x14ac:dyDescent="0.25">
      <c r="A427" s="215"/>
      <c r="B427" s="215"/>
      <c r="C427" s="245"/>
      <c r="D427" s="246"/>
      <c r="G427" s="247"/>
      <c r="BA427" s="215"/>
    </row>
    <row r="428" spans="1:53" s="214" customFormat="1" x14ac:dyDescent="0.25">
      <c r="A428" s="215"/>
      <c r="B428" s="215"/>
      <c r="C428" s="245"/>
      <c r="D428" s="246"/>
      <c r="G428" s="247"/>
      <c r="BA428" s="215"/>
    </row>
    <row r="429" spans="1:53" s="214" customFormat="1" x14ac:dyDescent="0.25">
      <c r="A429" s="215"/>
      <c r="B429" s="215"/>
      <c r="C429" s="245"/>
      <c r="D429" s="246"/>
      <c r="G429" s="247"/>
      <c r="BA429" s="215"/>
    </row>
    <row r="430" spans="1:53" s="214" customFormat="1" x14ac:dyDescent="0.25">
      <c r="A430" s="215"/>
      <c r="B430" s="215"/>
      <c r="C430" s="245"/>
      <c r="D430" s="246"/>
      <c r="G430" s="247"/>
      <c r="BA430" s="215"/>
    </row>
    <row r="431" spans="1:53" s="214" customFormat="1" x14ac:dyDescent="0.25">
      <c r="A431" s="215"/>
      <c r="B431" s="215"/>
      <c r="C431" s="245"/>
      <c r="D431" s="246"/>
      <c r="G431" s="247"/>
      <c r="BA431" s="215"/>
    </row>
    <row r="432" spans="1:53" s="214" customFormat="1" x14ac:dyDescent="0.25">
      <c r="A432" s="215"/>
      <c r="B432" s="215"/>
      <c r="C432" s="245"/>
      <c r="D432" s="246"/>
      <c r="G432" s="247"/>
      <c r="BA432" s="215"/>
    </row>
    <row r="433" spans="1:53" s="214" customFormat="1" x14ac:dyDescent="0.25">
      <c r="A433" s="215"/>
      <c r="B433" s="215"/>
      <c r="C433" s="245"/>
      <c r="D433" s="246"/>
      <c r="G433" s="247"/>
      <c r="BA433" s="215"/>
    </row>
    <row r="434" spans="1:53" s="214" customFormat="1" x14ac:dyDescent="0.25">
      <c r="A434" s="215"/>
      <c r="B434" s="215"/>
      <c r="C434" s="245"/>
      <c r="D434" s="246"/>
      <c r="G434" s="247"/>
      <c r="BA434" s="215"/>
    </row>
    <row r="435" spans="1:53" s="214" customFormat="1" x14ac:dyDescent="0.25">
      <c r="A435" s="215"/>
      <c r="B435" s="215"/>
      <c r="C435" s="245"/>
      <c r="D435" s="246"/>
      <c r="G435" s="247"/>
      <c r="BA435" s="215"/>
    </row>
    <row r="436" spans="1:53" s="214" customFormat="1" x14ac:dyDescent="0.25">
      <c r="A436" s="215"/>
      <c r="B436" s="215"/>
      <c r="C436" s="245"/>
      <c r="D436" s="246"/>
      <c r="G436" s="247"/>
      <c r="BA436" s="215"/>
    </row>
    <row r="437" spans="1:53" s="214" customFormat="1" x14ac:dyDescent="0.25">
      <c r="A437" s="215"/>
      <c r="B437" s="215"/>
      <c r="C437" s="245"/>
      <c r="D437" s="246"/>
      <c r="G437" s="247"/>
      <c r="BA437" s="215"/>
    </row>
    <row r="438" spans="1:53" s="214" customFormat="1" x14ac:dyDescent="0.25">
      <c r="A438" s="215"/>
      <c r="B438" s="215"/>
      <c r="C438" s="245"/>
      <c r="D438" s="246"/>
      <c r="G438" s="247"/>
      <c r="BA438" s="215"/>
    </row>
    <row r="439" spans="1:53" s="214" customFormat="1" x14ac:dyDescent="0.25">
      <c r="A439" s="215"/>
      <c r="B439" s="215"/>
      <c r="C439" s="245"/>
      <c r="D439" s="246"/>
      <c r="G439" s="247"/>
      <c r="BA439" s="215"/>
    </row>
    <row r="440" spans="1:53" s="214" customFormat="1" x14ac:dyDescent="0.25">
      <c r="A440" s="215"/>
      <c r="B440" s="215"/>
      <c r="C440" s="245"/>
      <c r="D440" s="246"/>
      <c r="G440" s="247"/>
      <c r="BA440" s="215"/>
    </row>
    <row r="441" spans="1:53" s="214" customFormat="1" x14ac:dyDescent="0.25">
      <c r="A441" s="215"/>
      <c r="B441" s="215"/>
      <c r="C441" s="245"/>
      <c r="D441" s="246"/>
      <c r="G441" s="247"/>
      <c r="BA441" s="215"/>
    </row>
    <row r="442" spans="1:53" s="214" customFormat="1" x14ac:dyDescent="0.25">
      <c r="A442" s="215"/>
      <c r="B442" s="215"/>
      <c r="C442" s="245"/>
      <c r="D442" s="246"/>
      <c r="G442" s="247"/>
      <c r="BA442" s="215"/>
    </row>
    <row r="443" spans="1:53" s="214" customFormat="1" x14ac:dyDescent="0.25">
      <c r="A443" s="215"/>
      <c r="B443" s="215"/>
      <c r="C443" s="245"/>
      <c r="D443" s="246"/>
      <c r="G443" s="247"/>
      <c r="BA443" s="215"/>
    </row>
    <row r="444" spans="1:53" s="214" customFormat="1" x14ac:dyDescent="0.25">
      <c r="A444" s="215"/>
      <c r="B444" s="215"/>
      <c r="C444" s="245"/>
      <c r="D444" s="246"/>
      <c r="G444" s="247"/>
      <c r="BA444" s="215"/>
    </row>
    <row r="445" spans="1:53" s="214" customFormat="1" x14ac:dyDescent="0.25">
      <c r="A445" s="215"/>
      <c r="B445" s="215"/>
      <c r="C445" s="245"/>
      <c r="D445" s="246"/>
      <c r="G445" s="247"/>
      <c r="BA445" s="215"/>
    </row>
    <row r="446" spans="1:53" s="214" customFormat="1" x14ac:dyDescent="0.25">
      <c r="A446" s="215"/>
      <c r="B446" s="215"/>
      <c r="C446" s="245"/>
      <c r="D446" s="246"/>
      <c r="G446" s="247"/>
      <c r="BA446" s="215"/>
    </row>
    <row r="447" spans="1:53" s="214" customFormat="1" x14ac:dyDescent="0.25">
      <c r="A447" s="215"/>
      <c r="B447" s="215"/>
      <c r="C447" s="245"/>
      <c r="D447" s="246"/>
      <c r="G447" s="247"/>
      <c r="BA447" s="215"/>
    </row>
    <row r="448" spans="1:53" s="214" customFormat="1" x14ac:dyDescent="0.25">
      <c r="A448" s="215"/>
      <c r="B448" s="215"/>
      <c r="C448" s="245"/>
      <c r="D448" s="246"/>
      <c r="G448" s="247"/>
      <c r="BA448" s="215"/>
    </row>
    <row r="449" spans="1:53" s="214" customFormat="1" x14ac:dyDescent="0.25">
      <c r="A449" s="215"/>
      <c r="B449" s="215"/>
      <c r="C449" s="245"/>
      <c r="D449" s="246"/>
      <c r="G449" s="247"/>
      <c r="BA449" s="215"/>
    </row>
    <row r="450" spans="1:53" s="214" customFormat="1" x14ac:dyDescent="0.25">
      <c r="A450" s="215"/>
      <c r="B450" s="215"/>
      <c r="C450" s="245"/>
      <c r="D450" s="246"/>
      <c r="G450" s="247"/>
      <c r="BA450" s="215"/>
    </row>
    <row r="451" spans="1:53" s="214" customFormat="1" x14ac:dyDescent="0.25">
      <c r="A451" s="215"/>
      <c r="B451" s="215"/>
      <c r="C451" s="245"/>
      <c r="D451" s="246"/>
      <c r="G451" s="247"/>
      <c r="BA451" s="215"/>
    </row>
    <row r="452" spans="1:53" s="214" customFormat="1" x14ac:dyDescent="0.25">
      <c r="A452" s="215"/>
      <c r="B452" s="215"/>
      <c r="C452" s="245"/>
      <c r="D452" s="246"/>
      <c r="G452" s="247"/>
      <c r="BA452" s="215"/>
    </row>
    <row r="453" spans="1:53" s="214" customFormat="1" x14ac:dyDescent="0.25">
      <c r="A453" s="215"/>
      <c r="B453" s="215"/>
      <c r="C453" s="245"/>
      <c r="D453" s="246"/>
      <c r="G453" s="247"/>
      <c r="BA453" s="215"/>
    </row>
    <row r="454" spans="1:53" s="214" customFormat="1" x14ac:dyDescent="0.25">
      <c r="A454" s="215"/>
      <c r="B454" s="215"/>
      <c r="C454" s="245"/>
      <c r="D454" s="246"/>
      <c r="G454" s="247"/>
      <c r="BA454" s="215"/>
    </row>
    <row r="455" spans="1:53" s="214" customFormat="1" x14ac:dyDescent="0.25">
      <c r="A455" s="215"/>
      <c r="B455" s="215"/>
      <c r="C455" s="245"/>
      <c r="D455" s="246"/>
      <c r="G455" s="247"/>
      <c r="BA455" s="215"/>
    </row>
    <row r="456" spans="1:53" s="214" customFormat="1" x14ac:dyDescent="0.25">
      <c r="A456" s="215"/>
      <c r="B456" s="215"/>
      <c r="C456" s="245"/>
      <c r="D456" s="246"/>
      <c r="G456" s="247"/>
      <c r="BA456" s="215"/>
    </row>
    <row r="457" spans="1:53" s="214" customFormat="1" x14ac:dyDescent="0.25">
      <c r="A457" s="215"/>
      <c r="B457" s="215"/>
      <c r="C457" s="245"/>
      <c r="D457" s="246"/>
      <c r="G457" s="247"/>
      <c r="BA457" s="215"/>
    </row>
    <row r="458" spans="1:53" s="214" customFormat="1" x14ac:dyDescent="0.25">
      <c r="A458" s="215"/>
      <c r="B458" s="215"/>
      <c r="C458" s="245"/>
      <c r="D458" s="246"/>
      <c r="G458" s="247"/>
      <c r="BA458" s="215"/>
    </row>
    <row r="459" spans="1:53" s="214" customFormat="1" x14ac:dyDescent="0.25">
      <c r="A459" s="215"/>
      <c r="B459" s="215"/>
      <c r="C459" s="245"/>
      <c r="D459" s="246"/>
      <c r="G459" s="247"/>
      <c r="BA459" s="215"/>
    </row>
    <row r="460" spans="1:53" s="214" customFormat="1" x14ac:dyDescent="0.25">
      <c r="A460" s="215"/>
      <c r="B460" s="215"/>
      <c r="C460" s="245"/>
      <c r="D460" s="246"/>
      <c r="G460" s="247"/>
      <c r="BA460" s="215"/>
    </row>
    <row r="461" spans="1:53" s="214" customFormat="1" x14ac:dyDescent="0.25">
      <c r="A461" s="215"/>
      <c r="B461" s="215"/>
      <c r="C461" s="245"/>
      <c r="D461" s="246"/>
      <c r="G461" s="247"/>
      <c r="BA461" s="215"/>
    </row>
    <row r="462" spans="1:53" s="214" customFormat="1" x14ac:dyDescent="0.25">
      <c r="A462" s="215"/>
      <c r="B462" s="215"/>
      <c r="C462" s="245"/>
      <c r="D462" s="246"/>
      <c r="G462" s="247"/>
      <c r="BA462" s="215"/>
    </row>
    <row r="463" spans="1:53" s="214" customFormat="1" x14ac:dyDescent="0.25">
      <c r="A463" s="215"/>
      <c r="B463" s="215"/>
      <c r="C463" s="245"/>
      <c r="D463" s="246"/>
      <c r="G463" s="247"/>
      <c r="BA463" s="215"/>
    </row>
    <row r="464" spans="1:53" s="214" customFormat="1" x14ac:dyDescent="0.25">
      <c r="A464" s="215"/>
      <c r="B464" s="215"/>
      <c r="C464" s="245"/>
      <c r="D464" s="246"/>
      <c r="G464" s="247"/>
      <c r="BA464" s="215"/>
    </row>
    <row r="465" spans="1:53" s="214" customFormat="1" x14ac:dyDescent="0.25">
      <c r="A465" s="215"/>
      <c r="B465" s="215"/>
      <c r="C465" s="245"/>
      <c r="D465" s="246"/>
      <c r="G465" s="247"/>
      <c r="BA465" s="215"/>
    </row>
    <row r="466" spans="1:53" s="214" customFormat="1" x14ac:dyDescent="0.25">
      <c r="A466" s="215"/>
      <c r="B466" s="215"/>
      <c r="C466" s="245"/>
      <c r="D466" s="246"/>
      <c r="G466" s="247"/>
      <c r="BA466" s="215"/>
    </row>
    <row r="467" spans="1:53" s="214" customFormat="1" x14ac:dyDescent="0.25">
      <c r="A467" s="215"/>
      <c r="B467" s="215"/>
      <c r="C467" s="245"/>
      <c r="D467" s="246"/>
      <c r="G467" s="247"/>
      <c r="BA467" s="215"/>
    </row>
    <row r="468" spans="1:53" s="214" customFormat="1" x14ac:dyDescent="0.25">
      <c r="A468" s="215"/>
      <c r="B468" s="215"/>
      <c r="C468" s="245"/>
      <c r="D468" s="246"/>
      <c r="G468" s="247"/>
      <c r="BA468" s="215"/>
    </row>
    <row r="469" spans="1:53" s="214" customFormat="1" x14ac:dyDescent="0.25">
      <c r="A469" s="215"/>
      <c r="B469" s="215"/>
      <c r="C469" s="245"/>
      <c r="D469" s="246"/>
      <c r="G469" s="247"/>
      <c r="BA469" s="215"/>
    </row>
    <row r="470" spans="1:53" s="214" customFormat="1" x14ac:dyDescent="0.25">
      <c r="A470" s="215"/>
      <c r="B470" s="215"/>
      <c r="C470" s="245"/>
      <c r="D470" s="246"/>
      <c r="G470" s="247"/>
      <c r="BA470" s="215"/>
    </row>
    <row r="471" spans="1:53" s="214" customFormat="1" x14ac:dyDescent="0.25">
      <c r="A471" s="215"/>
      <c r="B471" s="215"/>
      <c r="C471" s="245"/>
      <c r="D471" s="246"/>
      <c r="G471" s="247"/>
      <c r="BA471" s="215"/>
    </row>
    <row r="472" spans="1:53" s="214" customFormat="1" x14ac:dyDescent="0.25">
      <c r="A472" s="215"/>
      <c r="B472" s="215"/>
      <c r="C472" s="245"/>
      <c r="D472" s="246"/>
      <c r="G472" s="247"/>
      <c r="BA472" s="215"/>
    </row>
    <row r="473" spans="1:53" s="214" customFormat="1" x14ac:dyDescent="0.25">
      <c r="A473" s="215"/>
      <c r="B473" s="215"/>
      <c r="C473" s="245"/>
      <c r="D473" s="246"/>
      <c r="G473" s="247"/>
      <c r="BA473" s="215"/>
    </row>
    <row r="474" spans="1:53" s="214" customFormat="1" x14ac:dyDescent="0.25">
      <c r="A474" s="215"/>
      <c r="B474" s="215"/>
      <c r="C474" s="245"/>
      <c r="D474" s="246"/>
      <c r="G474" s="247"/>
      <c r="BA474" s="215"/>
    </row>
    <row r="475" spans="1:53" s="214" customFormat="1" x14ac:dyDescent="0.25">
      <c r="A475" s="215"/>
      <c r="B475" s="215"/>
      <c r="C475" s="245"/>
      <c r="D475" s="246"/>
      <c r="G475" s="247"/>
      <c r="BA475" s="215"/>
    </row>
    <row r="476" spans="1:53" s="214" customFormat="1" x14ac:dyDescent="0.25">
      <c r="A476" s="215"/>
      <c r="B476" s="215"/>
      <c r="C476" s="245"/>
      <c r="D476" s="246"/>
      <c r="G476" s="247"/>
      <c r="BA476" s="215"/>
    </row>
    <row r="477" spans="1:53" s="214" customFormat="1" x14ac:dyDescent="0.25">
      <c r="A477" s="215"/>
      <c r="B477" s="215"/>
      <c r="C477" s="245"/>
      <c r="D477" s="246"/>
      <c r="G477" s="247"/>
      <c r="BA477" s="215"/>
    </row>
    <row r="478" spans="1:53" s="214" customFormat="1" x14ac:dyDescent="0.25">
      <c r="A478" s="215"/>
      <c r="B478" s="215"/>
      <c r="C478" s="245"/>
      <c r="D478" s="246"/>
      <c r="G478" s="247"/>
      <c r="BA478" s="215"/>
    </row>
    <row r="479" spans="1:53" s="214" customFormat="1" x14ac:dyDescent="0.25">
      <c r="A479" s="215"/>
      <c r="B479" s="215"/>
      <c r="C479" s="245"/>
      <c r="D479" s="246"/>
      <c r="G479" s="247"/>
      <c r="BA479" s="215"/>
    </row>
    <row r="480" spans="1:53" s="214" customFormat="1" x14ac:dyDescent="0.25">
      <c r="A480" s="215"/>
      <c r="B480" s="215"/>
      <c r="C480" s="245"/>
      <c r="D480" s="246"/>
      <c r="G480" s="247"/>
      <c r="BA480" s="215"/>
    </row>
    <row r="481" spans="1:53" s="214" customFormat="1" x14ac:dyDescent="0.25">
      <c r="A481" s="215"/>
      <c r="B481" s="215"/>
      <c r="C481" s="245"/>
      <c r="D481" s="246"/>
      <c r="G481" s="247"/>
      <c r="BA481" s="215"/>
    </row>
    <row r="482" spans="1:53" s="214" customFormat="1" x14ac:dyDescent="0.25">
      <c r="A482" s="215"/>
      <c r="B482" s="215"/>
      <c r="C482" s="245"/>
      <c r="D482" s="246"/>
      <c r="G482" s="247"/>
      <c r="BA482" s="215"/>
    </row>
    <row r="483" spans="1:53" s="214" customFormat="1" x14ac:dyDescent="0.25">
      <c r="A483" s="215"/>
      <c r="B483" s="215"/>
      <c r="C483" s="245"/>
      <c r="D483" s="246"/>
      <c r="G483" s="247"/>
      <c r="BA483" s="215"/>
    </row>
    <row r="484" spans="1:53" s="214" customFormat="1" x14ac:dyDescent="0.25">
      <c r="A484" s="215"/>
      <c r="B484" s="215"/>
      <c r="C484" s="245"/>
      <c r="D484" s="246"/>
      <c r="G484" s="247"/>
      <c r="BA484" s="215"/>
    </row>
    <row r="485" spans="1:53" s="214" customFormat="1" x14ac:dyDescent="0.25">
      <c r="A485" s="215"/>
      <c r="B485" s="215"/>
      <c r="C485" s="245"/>
      <c r="D485" s="246"/>
      <c r="G485" s="247"/>
      <c r="BA485" s="215"/>
    </row>
    <row r="486" spans="1:53" s="214" customFormat="1" x14ac:dyDescent="0.25">
      <c r="A486" s="215"/>
      <c r="B486" s="215"/>
      <c r="C486" s="245"/>
      <c r="D486" s="246"/>
      <c r="G486" s="247"/>
      <c r="BA486" s="215"/>
    </row>
    <row r="487" spans="1:53" s="214" customFormat="1" x14ac:dyDescent="0.25">
      <c r="A487" s="215"/>
      <c r="B487" s="215"/>
      <c r="C487" s="245"/>
      <c r="D487" s="246"/>
      <c r="G487" s="247"/>
      <c r="BA487" s="215"/>
    </row>
    <row r="488" spans="1:53" s="214" customFormat="1" x14ac:dyDescent="0.25">
      <c r="A488" s="215"/>
      <c r="B488" s="215"/>
      <c r="C488" s="245"/>
      <c r="D488" s="246"/>
      <c r="G488" s="247"/>
      <c r="BA488" s="215"/>
    </row>
    <row r="489" spans="1:53" s="214" customFormat="1" x14ac:dyDescent="0.25">
      <c r="A489" s="215"/>
      <c r="B489" s="215"/>
      <c r="C489" s="245"/>
      <c r="D489" s="246"/>
      <c r="G489" s="247"/>
      <c r="BA489" s="215"/>
    </row>
    <row r="490" spans="1:53" s="214" customFormat="1" x14ac:dyDescent="0.25">
      <c r="A490" s="215"/>
      <c r="B490" s="215"/>
      <c r="C490" s="245"/>
      <c r="D490" s="246"/>
      <c r="G490" s="247"/>
      <c r="BA490" s="215"/>
    </row>
    <row r="491" spans="1:53" s="214" customFormat="1" x14ac:dyDescent="0.25">
      <c r="A491" s="215"/>
      <c r="B491" s="215"/>
      <c r="C491" s="245"/>
      <c r="D491" s="246"/>
      <c r="G491" s="247"/>
      <c r="BA491" s="215"/>
    </row>
    <row r="492" spans="1:53" s="214" customFormat="1" x14ac:dyDescent="0.25">
      <c r="A492" s="215"/>
      <c r="B492" s="215"/>
      <c r="C492" s="245"/>
      <c r="D492" s="246"/>
      <c r="G492" s="247"/>
      <c r="BA492" s="215"/>
    </row>
    <row r="493" spans="1:53" s="214" customFormat="1" x14ac:dyDescent="0.25">
      <c r="A493" s="215"/>
      <c r="B493" s="215"/>
      <c r="C493" s="245"/>
      <c r="D493" s="246"/>
      <c r="G493" s="247"/>
      <c r="BA493" s="215"/>
    </row>
    <row r="494" spans="1:53" s="214" customFormat="1" x14ac:dyDescent="0.25">
      <c r="A494" s="215"/>
      <c r="B494" s="215"/>
      <c r="C494" s="245"/>
      <c r="D494" s="246"/>
      <c r="G494" s="247"/>
      <c r="BA494" s="215"/>
    </row>
    <row r="495" spans="1:53" s="214" customFormat="1" x14ac:dyDescent="0.25">
      <c r="A495" s="215"/>
      <c r="B495" s="215"/>
      <c r="C495" s="245"/>
      <c r="D495" s="246"/>
      <c r="G495" s="247"/>
      <c r="BA495" s="215"/>
    </row>
    <row r="496" spans="1:53" s="214" customFormat="1" x14ac:dyDescent="0.25">
      <c r="A496" s="215"/>
      <c r="B496" s="215"/>
      <c r="C496" s="245"/>
      <c r="D496" s="246"/>
      <c r="G496" s="247"/>
      <c r="BA496" s="215"/>
    </row>
    <row r="497" spans="1:53" s="214" customFormat="1" x14ac:dyDescent="0.25">
      <c r="A497" s="215"/>
      <c r="B497" s="215"/>
      <c r="C497" s="245"/>
      <c r="D497" s="246"/>
      <c r="G497" s="247"/>
      <c r="BA497" s="215"/>
    </row>
    <row r="498" spans="1:53" s="214" customFormat="1" x14ac:dyDescent="0.25">
      <c r="A498" s="215"/>
      <c r="B498" s="215"/>
      <c r="C498" s="245"/>
      <c r="D498" s="246"/>
      <c r="G498" s="247"/>
      <c r="BA498" s="215"/>
    </row>
    <row r="499" spans="1:53" s="214" customFormat="1" x14ac:dyDescent="0.25">
      <c r="A499" s="215"/>
      <c r="B499" s="215"/>
      <c r="C499" s="245"/>
      <c r="D499" s="246"/>
      <c r="G499" s="247"/>
      <c r="BA499" s="215"/>
    </row>
    <row r="500" spans="1:53" s="214" customFormat="1" x14ac:dyDescent="0.25">
      <c r="A500" s="215"/>
      <c r="B500" s="215"/>
      <c r="C500" s="245"/>
      <c r="D500" s="246"/>
      <c r="G500" s="247"/>
      <c r="BA500" s="215"/>
    </row>
    <row r="501" spans="1:53" s="214" customFormat="1" x14ac:dyDescent="0.25">
      <c r="A501" s="215"/>
      <c r="B501" s="215"/>
      <c r="C501" s="245"/>
      <c r="D501" s="246"/>
      <c r="G501" s="247"/>
      <c r="BA501" s="215"/>
    </row>
    <row r="502" spans="1:53" s="214" customFormat="1" x14ac:dyDescent="0.25">
      <c r="A502" s="215"/>
      <c r="B502" s="215"/>
      <c r="C502" s="245"/>
      <c r="D502" s="246"/>
      <c r="G502" s="247"/>
      <c r="BA502" s="215"/>
    </row>
    <row r="503" spans="1:53" s="214" customFormat="1" x14ac:dyDescent="0.25">
      <c r="A503" s="215"/>
      <c r="B503" s="215"/>
      <c r="C503" s="245"/>
      <c r="D503" s="246"/>
      <c r="G503" s="247"/>
      <c r="BA503" s="215"/>
    </row>
    <row r="504" spans="1:53" s="214" customFormat="1" x14ac:dyDescent="0.25">
      <c r="A504" s="215"/>
      <c r="B504" s="215"/>
      <c r="C504" s="245"/>
      <c r="D504" s="246"/>
      <c r="G504" s="247"/>
      <c r="BA504" s="215"/>
    </row>
    <row r="505" spans="1:53" s="214" customFormat="1" x14ac:dyDescent="0.25">
      <c r="A505" s="215"/>
      <c r="B505" s="215"/>
      <c r="C505" s="245"/>
      <c r="D505" s="246"/>
      <c r="G505" s="247"/>
      <c r="BA505" s="215"/>
    </row>
    <row r="506" spans="1:53" s="214" customFormat="1" x14ac:dyDescent="0.25">
      <c r="A506" s="215"/>
      <c r="B506" s="215"/>
      <c r="C506" s="245"/>
      <c r="D506" s="246"/>
      <c r="G506" s="247"/>
      <c r="BA506" s="215"/>
    </row>
    <row r="507" spans="1:53" s="214" customFormat="1" x14ac:dyDescent="0.25">
      <c r="A507" s="215"/>
      <c r="B507" s="215"/>
      <c r="C507" s="245"/>
      <c r="D507" s="246"/>
      <c r="G507" s="247"/>
      <c r="BA507" s="215"/>
    </row>
    <row r="508" spans="1:53" s="214" customFormat="1" x14ac:dyDescent="0.25">
      <c r="A508" s="215"/>
      <c r="B508" s="215"/>
      <c r="C508" s="245"/>
      <c r="D508" s="246"/>
      <c r="G508" s="247"/>
      <c r="BA508" s="215"/>
    </row>
    <row r="509" spans="1:53" s="214" customFormat="1" x14ac:dyDescent="0.25">
      <c r="A509" s="215"/>
      <c r="B509" s="215"/>
      <c r="C509" s="245"/>
      <c r="D509" s="246"/>
      <c r="G509" s="247"/>
      <c r="BA509" s="215"/>
    </row>
    <row r="510" spans="1:53" s="214" customFormat="1" x14ac:dyDescent="0.25">
      <c r="A510" s="215"/>
      <c r="B510" s="215"/>
      <c r="C510" s="245"/>
      <c r="D510" s="246"/>
      <c r="G510" s="247"/>
      <c r="BA510" s="215"/>
    </row>
    <row r="511" spans="1:53" s="214" customFormat="1" x14ac:dyDescent="0.25">
      <c r="A511" s="215"/>
      <c r="B511" s="215"/>
      <c r="C511" s="245"/>
      <c r="D511" s="246"/>
      <c r="G511" s="247"/>
      <c r="BA511" s="215"/>
    </row>
    <row r="512" spans="1:53" s="214" customFormat="1" x14ac:dyDescent="0.25">
      <c r="A512" s="215"/>
      <c r="B512" s="215"/>
      <c r="C512" s="245"/>
      <c r="D512" s="246"/>
      <c r="G512" s="247"/>
      <c r="BA512" s="215"/>
    </row>
    <row r="513" spans="1:53" s="214" customFormat="1" x14ac:dyDescent="0.25">
      <c r="A513" s="215"/>
      <c r="B513" s="215"/>
      <c r="C513" s="245"/>
      <c r="D513" s="246"/>
      <c r="G513" s="247"/>
      <c r="BA513" s="215"/>
    </row>
    <row r="514" spans="1:53" s="214" customFormat="1" x14ac:dyDescent="0.25">
      <c r="A514" s="215"/>
      <c r="B514" s="215"/>
      <c r="C514" s="245"/>
      <c r="D514" s="246"/>
      <c r="G514" s="247"/>
      <c r="BA514" s="215"/>
    </row>
    <row r="515" spans="1:53" s="214" customFormat="1" x14ac:dyDescent="0.25">
      <c r="A515" s="215"/>
      <c r="B515" s="215"/>
      <c r="C515" s="245"/>
      <c r="D515" s="246"/>
      <c r="G515" s="247"/>
      <c r="BA515" s="215"/>
    </row>
    <row r="516" spans="1:53" s="214" customFormat="1" x14ac:dyDescent="0.25">
      <c r="A516" s="215"/>
      <c r="B516" s="215"/>
      <c r="C516" s="245"/>
      <c r="D516" s="246"/>
      <c r="G516" s="247"/>
      <c r="BA516" s="215"/>
    </row>
    <row r="517" spans="1:53" s="214" customFormat="1" x14ac:dyDescent="0.25">
      <c r="A517" s="215"/>
      <c r="B517" s="215"/>
      <c r="C517" s="245"/>
      <c r="D517" s="246"/>
      <c r="G517" s="247"/>
      <c r="BA517" s="215"/>
    </row>
    <row r="518" spans="1:53" s="214" customFormat="1" x14ac:dyDescent="0.25">
      <c r="A518" s="215"/>
      <c r="B518" s="215"/>
      <c r="C518" s="245"/>
      <c r="D518" s="246"/>
      <c r="G518" s="247"/>
      <c r="BA518" s="215"/>
    </row>
    <row r="519" spans="1:53" s="214" customFormat="1" x14ac:dyDescent="0.25">
      <c r="A519" s="215"/>
      <c r="B519" s="215"/>
      <c r="C519" s="245"/>
      <c r="D519" s="246"/>
      <c r="G519" s="247"/>
      <c r="BA519" s="215"/>
    </row>
    <row r="520" spans="1:53" s="214" customFormat="1" x14ac:dyDescent="0.25">
      <c r="A520" s="215"/>
      <c r="B520" s="215"/>
      <c r="C520" s="245"/>
      <c r="D520" s="246"/>
      <c r="G520" s="247"/>
      <c r="BA520" s="215"/>
    </row>
    <row r="521" spans="1:53" s="214" customFormat="1" x14ac:dyDescent="0.25">
      <c r="A521" s="215"/>
      <c r="B521" s="215"/>
      <c r="C521" s="245"/>
      <c r="D521" s="246"/>
      <c r="G521" s="247"/>
      <c r="BA521" s="215"/>
    </row>
    <row r="522" spans="1:53" s="214" customFormat="1" x14ac:dyDescent="0.25">
      <c r="A522" s="215"/>
      <c r="B522" s="215"/>
      <c r="C522" s="245"/>
      <c r="D522" s="246"/>
      <c r="G522" s="247"/>
      <c r="BA522" s="215"/>
    </row>
    <row r="523" spans="1:53" s="214" customFormat="1" x14ac:dyDescent="0.25">
      <c r="A523" s="215"/>
      <c r="B523" s="215"/>
      <c r="C523" s="245"/>
      <c r="D523" s="246"/>
      <c r="G523" s="247"/>
      <c r="BA523" s="215"/>
    </row>
    <row r="524" spans="1:53" s="214" customFormat="1" x14ac:dyDescent="0.25">
      <c r="A524" s="215"/>
      <c r="B524" s="215"/>
      <c r="C524" s="245"/>
      <c r="D524" s="246"/>
      <c r="G524" s="247"/>
      <c r="BA524" s="215"/>
    </row>
    <row r="525" spans="1:53" s="214" customFormat="1" x14ac:dyDescent="0.25">
      <c r="A525" s="215"/>
      <c r="B525" s="215"/>
      <c r="C525" s="245"/>
      <c r="D525" s="246"/>
      <c r="G525" s="247"/>
      <c r="BA525" s="215"/>
    </row>
    <row r="526" spans="1:53" s="214" customFormat="1" x14ac:dyDescent="0.25">
      <c r="A526" s="215"/>
      <c r="B526" s="215"/>
      <c r="C526" s="245"/>
      <c r="D526" s="246"/>
      <c r="G526" s="247"/>
      <c r="BA526" s="215"/>
    </row>
    <row r="527" spans="1:53" s="214" customFormat="1" x14ac:dyDescent="0.25">
      <c r="A527" s="215"/>
      <c r="B527" s="215"/>
      <c r="C527" s="245"/>
      <c r="D527" s="246"/>
      <c r="G527" s="247"/>
      <c r="BA527" s="215"/>
    </row>
    <row r="528" spans="1:53" s="214" customFormat="1" x14ac:dyDescent="0.25">
      <c r="A528" s="215"/>
      <c r="B528" s="215"/>
      <c r="C528" s="245"/>
      <c r="D528" s="246"/>
      <c r="G528" s="247"/>
      <c r="BA528" s="215"/>
    </row>
    <row r="529" spans="1:53" s="214" customFormat="1" x14ac:dyDescent="0.25">
      <c r="A529" s="215"/>
      <c r="B529" s="215"/>
      <c r="C529" s="245"/>
      <c r="D529" s="246"/>
      <c r="G529" s="247"/>
      <c r="BA529" s="215"/>
    </row>
    <row r="530" spans="1:53" s="214" customFormat="1" x14ac:dyDescent="0.25">
      <c r="A530" s="215"/>
      <c r="B530" s="215"/>
      <c r="C530" s="245"/>
      <c r="D530" s="246"/>
      <c r="G530" s="247"/>
      <c r="BA530" s="215"/>
    </row>
    <row r="531" spans="1:53" s="214" customFormat="1" x14ac:dyDescent="0.25">
      <c r="A531" s="215"/>
      <c r="B531" s="215"/>
      <c r="C531" s="245"/>
      <c r="D531" s="246"/>
      <c r="G531" s="247"/>
      <c r="BA531" s="215"/>
    </row>
    <row r="532" spans="1:53" s="214" customFormat="1" x14ac:dyDescent="0.25">
      <c r="A532" s="215"/>
      <c r="B532" s="215"/>
      <c r="C532" s="245"/>
      <c r="D532" s="246"/>
      <c r="G532" s="247"/>
      <c r="BA532" s="215"/>
    </row>
    <row r="533" spans="1:53" s="214" customFormat="1" x14ac:dyDescent="0.25">
      <c r="A533" s="215"/>
      <c r="B533" s="215"/>
      <c r="C533" s="245"/>
      <c r="D533" s="246"/>
      <c r="G533" s="247"/>
      <c r="BA533" s="215"/>
    </row>
    <row r="534" spans="1:53" s="214" customFormat="1" x14ac:dyDescent="0.25">
      <c r="A534" s="215"/>
      <c r="B534" s="215"/>
      <c r="C534" s="245"/>
      <c r="D534" s="246"/>
      <c r="G534" s="247"/>
      <c r="BA534" s="215"/>
    </row>
    <row r="535" spans="1:53" s="214" customFormat="1" x14ac:dyDescent="0.25">
      <c r="A535" s="215"/>
      <c r="B535" s="215"/>
      <c r="C535" s="245"/>
      <c r="D535" s="246"/>
      <c r="G535" s="247"/>
      <c r="BA535" s="215"/>
    </row>
    <row r="536" spans="1:53" s="214" customFormat="1" x14ac:dyDescent="0.25">
      <c r="A536" s="215"/>
      <c r="B536" s="215"/>
      <c r="C536" s="245"/>
      <c r="D536" s="246"/>
      <c r="G536" s="247"/>
      <c r="BA536" s="215"/>
    </row>
    <row r="537" spans="1:53" s="214" customFormat="1" x14ac:dyDescent="0.25">
      <c r="A537" s="215"/>
      <c r="B537" s="215"/>
      <c r="C537" s="245"/>
      <c r="D537" s="246"/>
      <c r="G537" s="247"/>
      <c r="BA537" s="215"/>
    </row>
    <row r="538" spans="1:53" s="214" customFormat="1" x14ac:dyDescent="0.25">
      <c r="A538" s="215"/>
      <c r="B538" s="215"/>
      <c r="C538" s="245"/>
      <c r="D538" s="246"/>
      <c r="G538" s="247"/>
      <c r="BA538" s="215"/>
    </row>
    <row r="539" spans="1:53" s="214" customFormat="1" x14ac:dyDescent="0.25">
      <c r="A539" s="215"/>
      <c r="B539" s="215"/>
      <c r="C539" s="245"/>
      <c r="D539" s="246"/>
      <c r="G539" s="247"/>
      <c r="BA539" s="215"/>
    </row>
    <row r="540" spans="1:53" s="214" customFormat="1" x14ac:dyDescent="0.25">
      <c r="A540" s="215"/>
      <c r="B540" s="215"/>
      <c r="C540" s="245"/>
      <c r="D540" s="246"/>
      <c r="G540" s="247"/>
      <c r="BA540" s="215"/>
    </row>
    <row r="541" spans="1:53" s="214" customFormat="1" x14ac:dyDescent="0.25">
      <c r="A541" s="215"/>
      <c r="B541" s="215"/>
      <c r="C541" s="245"/>
      <c r="D541" s="246"/>
      <c r="G541" s="247"/>
      <c r="BA541" s="215"/>
    </row>
    <row r="542" spans="1:53" s="214" customFormat="1" x14ac:dyDescent="0.25">
      <c r="A542" s="215"/>
      <c r="B542" s="215"/>
      <c r="C542" s="245"/>
      <c r="D542" s="246"/>
      <c r="G542" s="247"/>
      <c r="BA542" s="215"/>
    </row>
    <row r="543" spans="1:53" s="214" customFormat="1" x14ac:dyDescent="0.25">
      <c r="A543" s="215"/>
      <c r="B543" s="215"/>
      <c r="C543" s="245"/>
      <c r="D543" s="246"/>
      <c r="G543" s="247"/>
      <c r="BA543" s="215"/>
    </row>
    <row r="544" spans="1:53" s="214" customFormat="1" x14ac:dyDescent="0.25">
      <c r="A544" s="215"/>
      <c r="B544" s="215"/>
      <c r="C544" s="245"/>
      <c r="D544" s="246"/>
      <c r="G544" s="247"/>
      <c r="BA544" s="215"/>
    </row>
    <row r="545" spans="1:53" s="214" customFormat="1" x14ac:dyDescent="0.25">
      <c r="A545" s="215"/>
      <c r="B545" s="215"/>
      <c r="C545" s="245"/>
      <c r="D545" s="246"/>
      <c r="G545" s="247"/>
      <c r="BA545" s="215"/>
    </row>
    <row r="546" spans="1:53" s="214" customFormat="1" x14ac:dyDescent="0.25">
      <c r="A546" s="215"/>
      <c r="B546" s="215"/>
      <c r="C546" s="245"/>
      <c r="D546" s="246"/>
      <c r="G546" s="247"/>
      <c r="BA546" s="215"/>
    </row>
    <row r="547" spans="1:53" s="214" customFormat="1" x14ac:dyDescent="0.25">
      <c r="A547" s="215"/>
      <c r="B547" s="215"/>
      <c r="C547" s="245"/>
      <c r="D547" s="246"/>
      <c r="G547" s="247"/>
      <c r="BA547" s="215"/>
    </row>
    <row r="548" spans="1:53" s="214" customFormat="1" x14ac:dyDescent="0.25">
      <c r="A548" s="215"/>
      <c r="B548" s="215"/>
      <c r="C548" s="245"/>
      <c r="D548" s="246"/>
      <c r="G548" s="247"/>
      <c r="BA548" s="215"/>
    </row>
    <row r="549" spans="1:53" s="214" customFormat="1" x14ac:dyDescent="0.25">
      <c r="A549" s="215"/>
      <c r="B549" s="215"/>
      <c r="C549" s="245"/>
      <c r="D549" s="246"/>
      <c r="G549" s="247"/>
      <c r="BA549" s="215"/>
    </row>
    <row r="550" spans="1:53" s="214" customFormat="1" x14ac:dyDescent="0.25">
      <c r="A550" s="215"/>
      <c r="B550" s="215"/>
      <c r="C550" s="245"/>
      <c r="D550" s="246"/>
      <c r="G550" s="247"/>
      <c r="BA550" s="215"/>
    </row>
    <row r="551" spans="1:53" s="214" customFormat="1" x14ac:dyDescent="0.25">
      <c r="A551" s="215"/>
      <c r="B551" s="215"/>
      <c r="C551" s="245"/>
      <c r="D551" s="246"/>
      <c r="G551" s="247"/>
      <c r="BA551" s="215"/>
    </row>
    <row r="552" spans="1:53" s="214" customFormat="1" x14ac:dyDescent="0.25">
      <c r="A552" s="215"/>
      <c r="B552" s="215"/>
      <c r="C552" s="245"/>
      <c r="D552" s="246"/>
      <c r="G552" s="247"/>
      <c r="BA552" s="215"/>
    </row>
    <row r="553" spans="1:53" s="214" customFormat="1" x14ac:dyDescent="0.25">
      <c r="A553" s="215"/>
      <c r="B553" s="215"/>
      <c r="C553" s="245"/>
      <c r="D553" s="246"/>
      <c r="G553" s="247"/>
      <c r="BA553" s="215"/>
    </row>
    <row r="554" spans="1:53" s="214" customFormat="1" x14ac:dyDescent="0.25">
      <c r="A554" s="215"/>
      <c r="B554" s="215"/>
      <c r="C554" s="245"/>
      <c r="D554" s="246"/>
      <c r="G554" s="247"/>
      <c r="BA554" s="215"/>
    </row>
    <row r="555" spans="1:53" s="214" customFormat="1" x14ac:dyDescent="0.25">
      <c r="A555" s="215"/>
      <c r="B555" s="215"/>
      <c r="C555" s="245"/>
      <c r="D555" s="246"/>
      <c r="G555" s="247"/>
      <c r="BA555" s="215"/>
    </row>
    <row r="556" spans="1:53" s="214" customFormat="1" x14ac:dyDescent="0.25">
      <c r="A556" s="215"/>
      <c r="B556" s="215"/>
      <c r="C556" s="245"/>
      <c r="D556" s="246"/>
      <c r="G556" s="247"/>
      <c r="BA556" s="215"/>
    </row>
    <row r="557" spans="1:53" s="214" customFormat="1" x14ac:dyDescent="0.25">
      <c r="A557" s="215"/>
      <c r="B557" s="215"/>
      <c r="C557" s="245"/>
      <c r="D557" s="246"/>
      <c r="G557" s="247"/>
      <c r="BA557" s="215"/>
    </row>
    <row r="558" spans="1:53" s="214" customFormat="1" x14ac:dyDescent="0.25">
      <c r="A558" s="215"/>
      <c r="B558" s="215"/>
      <c r="C558" s="245"/>
      <c r="D558" s="246"/>
      <c r="G558" s="247"/>
      <c r="BA558" s="215"/>
    </row>
    <row r="559" spans="1:53" s="214" customFormat="1" x14ac:dyDescent="0.25">
      <c r="A559" s="215"/>
      <c r="B559" s="215"/>
      <c r="C559" s="245"/>
      <c r="D559" s="246"/>
      <c r="G559" s="247"/>
      <c r="BA559" s="215"/>
    </row>
    <row r="560" spans="1:53" s="214" customFormat="1" x14ac:dyDescent="0.25">
      <c r="A560" s="215"/>
      <c r="B560" s="215"/>
      <c r="C560" s="245"/>
      <c r="D560" s="246"/>
      <c r="G560" s="247"/>
      <c r="BA560" s="215"/>
    </row>
    <row r="561" spans="1:53" s="214" customFormat="1" x14ac:dyDescent="0.25">
      <c r="A561" s="215"/>
      <c r="B561" s="215"/>
      <c r="C561" s="245"/>
      <c r="D561" s="246"/>
      <c r="G561" s="247"/>
      <c r="BA561" s="215"/>
    </row>
    <row r="562" spans="1:53" s="214" customFormat="1" x14ac:dyDescent="0.25">
      <c r="A562" s="215"/>
      <c r="B562" s="215"/>
      <c r="C562" s="245"/>
      <c r="D562" s="246"/>
      <c r="G562" s="247"/>
      <c r="BA562" s="215"/>
    </row>
    <row r="563" spans="1:53" s="214" customFormat="1" x14ac:dyDescent="0.25">
      <c r="A563" s="215"/>
      <c r="B563" s="215"/>
      <c r="C563" s="245"/>
      <c r="D563" s="246"/>
      <c r="G563" s="247"/>
      <c r="BA563" s="215"/>
    </row>
    <row r="564" spans="1:53" s="214" customFormat="1" x14ac:dyDescent="0.25">
      <c r="A564" s="215"/>
      <c r="B564" s="215"/>
      <c r="C564" s="245"/>
      <c r="D564" s="246"/>
      <c r="G564" s="247"/>
      <c r="BA564" s="215"/>
    </row>
    <row r="565" spans="1:53" s="214" customFormat="1" x14ac:dyDescent="0.25">
      <c r="A565" s="215"/>
      <c r="B565" s="215"/>
      <c r="C565" s="245"/>
      <c r="D565" s="246"/>
      <c r="G565" s="247"/>
      <c r="BA565" s="215"/>
    </row>
    <row r="566" spans="1:53" s="214" customFormat="1" x14ac:dyDescent="0.25">
      <c r="A566" s="215"/>
      <c r="B566" s="215"/>
      <c r="C566" s="245"/>
      <c r="D566" s="246"/>
      <c r="G566" s="247"/>
      <c r="BA566" s="215"/>
    </row>
    <row r="567" spans="1:53" s="214" customFormat="1" x14ac:dyDescent="0.25">
      <c r="A567" s="215"/>
      <c r="B567" s="215"/>
      <c r="C567" s="245"/>
      <c r="D567" s="246"/>
      <c r="G567" s="247"/>
      <c r="BA567" s="215"/>
    </row>
    <row r="568" spans="1:53" s="214" customFormat="1" x14ac:dyDescent="0.25">
      <c r="A568" s="215"/>
      <c r="B568" s="215"/>
      <c r="C568" s="245"/>
      <c r="D568" s="246"/>
      <c r="G568" s="247"/>
      <c r="BA568" s="215"/>
    </row>
    <row r="569" spans="1:53" s="214" customFormat="1" x14ac:dyDescent="0.25">
      <c r="A569" s="215"/>
      <c r="B569" s="215"/>
      <c r="C569" s="245"/>
      <c r="D569" s="246"/>
      <c r="G569" s="247"/>
      <c r="BA569" s="215"/>
    </row>
    <row r="570" spans="1:53" s="214" customFormat="1" x14ac:dyDescent="0.25">
      <c r="A570" s="215"/>
      <c r="B570" s="215"/>
      <c r="C570" s="245"/>
      <c r="D570" s="246"/>
      <c r="G570" s="247"/>
      <c r="BA570" s="215"/>
    </row>
    <row r="571" spans="1:53" s="214" customFormat="1" x14ac:dyDescent="0.25">
      <c r="A571" s="215"/>
      <c r="B571" s="215"/>
      <c r="C571" s="245"/>
      <c r="D571" s="246"/>
      <c r="G571" s="247"/>
      <c r="BA571" s="215"/>
    </row>
    <row r="572" spans="1:53" s="214" customFormat="1" x14ac:dyDescent="0.25">
      <c r="A572" s="215"/>
      <c r="B572" s="215"/>
      <c r="C572" s="245"/>
      <c r="D572" s="246"/>
      <c r="G572" s="247"/>
      <c r="BA572" s="215"/>
    </row>
    <row r="573" spans="1:53" s="214" customFormat="1" x14ac:dyDescent="0.25">
      <c r="A573" s="215"/>
      <c r="B573" s="215"/>
      <c r="C573" s="245"/>
      <c r="D573" s="246"/>
      <c r="G573" s="247"/>
      <c r="BA573" s="215"/>
    </row>
    <row r="574" spans="1:53" s="214" customFormat="1" x14ac:dyDescent="0.25">
      <c r="A574" s="215"/>
      <c r="B574" s="215"/>
      <c r="C574" s="245"/>
      <c r="D574" s="246"/>
      <c r="G574" s="247"/>
      <c r="BA574" s="215"/>
    </row>
    <row r="575" spans="1:53" s="214" customFormat="1" x14ac:dyDescent="0.25">
      <c r="A575" s="215"/>
      <c r="B575" s="215"/>
      <c r="C575" s="245"/>
      <c r="D575" s="246"/>
      <c r="G575" s="247"/>
      <c r="BA575" s="215"/>
    </row>
    <row r="576" spans="1:53" s="214" customFormat="1" x14ac:dyDescent="0.25">
      <c r="A576" s="215"/>
      <c r="B576" s="215"/>
      <c r="C576" s="245"/>
      <c r="D576" s="246"/>
      <c r="G576" s="247"/>
      <c r="BA576" s="215"/>
    </row>
    <row r="577" spans="1:53" s="214" customFormat="1" x14ac:dyDescent="0.25">
      <c r="A577" s="215"/>
      <c r="B577" s="215"/>
      <c r="C577" s="245"/>
      <c r="D577" s="246"/>
      <c r="G577" s="247"/>
      <c r="BA577" s="215"/>
    </row>
    <row r="578" spans="1:53" s="214" customFormat="1" x14ac:dyDescent="0.25">
      <c r="A578" s="215"/>
      <c r="B578" s="215"/>
      <c r="C578" s="245"/>
      <c r="D578" s="246"/>
      <c r="G578" s="247"/>
      <c r="BA578" s="215"/>
    </row>
    <row r="579" spans="1:53" s="214" customFormat="1" x14ac:dyDescent="0.25">
      <c r="A579" s="215"/>
      <c r="B579" s="215"/>
      <c r="C579" s="245"/>
      <c r="D579" s="246"/>
      <c r="G579" s="247"/>
      <c r="BA579" s="215"/>
    </row>
    <row r="580" spans="1:53" s="214" customFormat="1" x14ac:dyDescent="0.25">
      <c r="A580" s="215"/>
      <c r="B580" s="215"/>
      <c r="C580" s="245"/>
      <c r="D580" s="246"/>
      <c r="G580" s="247"/>
      <c r="BA580" s="215"/>
    </row>
    <row r="581" spans="1:53" s="214" customFormat="1" x14ac:dyDescent="0.25">
      <c r="A581" s="215"/>
      <c r="B581" s="215"/>
      <c r="C581" s="245"/>
      <c r="D581" s="246"/>
      <c r="G581" s="247"/>
      <c r="BA581" s="215"/>
    </row>
    <row r="582" spans="1:53" s="214" customFormat="1" x14ac:dyDescent="0.25">
      <c r="A582" s="215"/>
      <c r="B582" s="215"/>
      <c r="C582" s="245"/>
      <c r="D582" s="246"/>
      <c r="G582" s="247"/>
      <c r="BA582" s="215"/>
    </row>
    <row r="583" spans="1:53" s="214" customFormat="1" x14ac:dyDescent="0.25">
      <c r="A583" s="215"/>
      <c r="B583" s="215"/>
      <c r="C583" s="245"/>
      <c r="D583" s="246"/>
      <c r="G583" s="247"/>
      <c r="BA583" s="215"/>
    </row>
    <row r="584" spans="1:53" s="214" customFormat="1" x14ac:dyDescent="0.25">
      <c r="A584" s="215"/>
      <c r="B584" s="215"/>
      <c r="C584" s="245"/>
      <c r="D584" s="246"/>
      <c r="G584" s="247"/>
      <c r="BA584" s="215"/>
    </row>
    <row r="585" spans="1:53" s="214" customFormat="1" x14ac:dyDescent="0.25">
      <c r="A585" s="215"/>
      <c r="B585" s="215"/>
      <c r="C585" s="245"/>
      <c r="D585" s="246"/>
      <c r="G585" s="247"/>
      <c r="BA585" s="215"/>
    </row>
    <row r="586" spans="1:53" s="214" customFormat="1" x14ac:dyDescent="0.25">
      <c r="A586" s="215"/>
      <c r="B586" s="215"/>
      <c r="C586" s="245"/>
      <c r="D586" s="246"/>
      <c r="G586" s="247"/>
      <c r="BA586" s="215"/>
    </row>
    <row r="587" spans="1:53" s="214" customFormat="1" x14ac:dyDescent="0.25">
      <c r="A587" s="215"/>
      <c r="B587" s="215"/>
      <c r="C587" s="245"/>
      <c r="D587" s="246"/>
      <c r="G587" s="247"/>
      <c r="BA587" s="215"/>
    </row>
    <row r="588" spans="1:53" s="214" customFormat="1" x14ac:dyDescent="0.25">
      <c r="A588" s="215"/>
      <c r="B588" s="215"/>
      <c r="C588" s="245"/>
      <c r="D588" s="246"/>
      <c r="G588" s="247"/>
      <c r="BA588" s="215"/>
    </row>
    <row r="589" spans="1:53" s="214" customFormat="1" x14ac:dyDescent="0.25">
      <c r="A589" s="215"/>
      <c r="B589" s="215"/>
      <c r="C589" s="245"/>
      <c r="D589" s="246"/>
      <c r="G589" s="247"/>
      <c r="BA589" s="215"/>
    </row>
    <row r="590" spans="1:53" s="214" customFormat="1" x14ac:dyDescent="0.25">
      <c r="A590" s="215"/>
      <c r="B590" s="215"/>
      <c r="C590" s="245"/>
      <c r="D590" s="246"/>
      <c r="G590" s="247"/>
      <c r="BA590" s="215"/>
    </row>
    <row r="591" spans="1:53" s="214" customFormat="1" x14ac:dyDescent="0.25">
      <c r="A591" s="215"/>
      <c r="B591" s="215"/>
      <c r="C591" s="245"/>
      <c r="D591" s="246"/>
      <c r="G591" s="247"/>
      <c r="BA591" s="215"/>
    </row>
    <row r="592" spans="1:53" s="214" customFormat="1" x14ac:dyDescent="0.25">
      <c r="A592" s="215"/>
      <c r="B592" s="215"/>
      <c r="C592" s="245"/>
      <c r="D592" s="246"/>
      <c r="G592" s="247"/>
      <c r="BA592" s="215"/>
    </row>
    <row r="593" spans="1:53" s="214" customFormat="1" x14ac:dyDescent="0.25">
      <c r="A593" s="215"/>
      <c r="B593" s="215"/>
      <c r="C593" s="245"/>
      <c r="D593" s="246"/>
      <c r="G593" s="247"/>
      <c r="BA593" s="215"/>
    </row>
    <row r="594" spans="1:53" s="214" customFormat="1" x14ac:dyDescent="0.25">
      <c r="A594" s="215"/>
      <c r="B594" s="215"/>
      <c r="C594" s="245"/>
      <c r="D594" s="246"/>
      <c r="G594" s="247"/>
      <c r="BA594" s="215"/>
    </row>
    <row r="595" spans="1:53" s="214" customFormat="1" x14ac:dyDescent="0.25">
      <c r="A595" s="215"/>
      <c r="B595" s="215"/>
      <c r="C595" s="245"/>
      <c r="D595" s="246"/>
      <c r="G595" s="247"/>
      <c r="BA595" s="215"/>
    </row>
    <row r="596" spans="1:53" s="214" customFormat="1" x14ac:dyDescent="0.25">
      <c r="A596" s="215"/>
      <c r="B596" s="215"/>
      <c r="C596" s="245"/>
      <c r="D596" s="246"/>
      <c r="G596" s="247"/>
      <c r="BA596" s="215"/>
    </row>
    <row r="597" spans="1:53" s="214" customFormat="1" x14ac:dyDescent="0.25">
      <c r="A597" s="215"/>
      <c r="B597" s="215"/>
      <c r="C597" s="245"/>
      <c r="D597" s="246"/>
      <c r="G597" s="247"/>
      <c r="BA597" s="215"/>
    </row>
    <row r="598" spans="1:53" s="214" customFormat="1" x14ac:dyDescent="0.25">
      <c r="A598" s="215"/>
      <c r="B598" s="215"/>
      <c r="C598" s="245"/>
      <c r="D598" s="246"/>
      <c r="G598" s="247"/>
      <c r="BA598" s="215"/>
    </row>
    <row r="599" spans="1:53" s="214" customFormat="1" x14ac:dyDescent="0.25">
      <c r="A599" s="215"/>
      <c r="B599" s="215"/>
      <c r="C599" s="245"/>
      <c r="D599" s="246"/>
      <c r="G599" s="247"/>
      <c r="BA599" s="215"/>
    </row>
    <row r="600" spans="1:53" s="214" customFormat="1" x14ac:dyDescent="0.25">
      <c r="A600" s="215"/>
      <c r="B600" s="215"/>
      <c r="C600" s="245"/>
      <c r="D600" s="246"/>
      <c r="G600" s="247"/>
      <c r="BA600" s="215"/>
    </row>
    <row r="601" spans="1:53" s="214" customFormat="1" x14ac:dyDescent="0.25">
      <c r="A601" s="215"/>
      <c r="B601" s="215"/>
      <c r="C601" s="245"/>
      <c r="D601" s="246"/>
      <c r="G601" s="247"/>
      <c r="BA601" s="215"/>
    </row>
    <row r="602" spans="1:53" s="214" customFormat="1" x14ac:dyDescent="0.25">
      <c r="A602" s="215"/>
      <c r="B602" s="215"/>
      <c r="C602" s="245"/>
      <c r="D602" s="246"/>
      <c r="G602" s="247"/>
      <c r="BA602" s="215"/>
    </row>
    <row r="603" spans="1:53" s="214" customFormat="1" x14ac:dyDescent="0.25">
      <c r="A603" s="215"/>
      <c r="B603" s="215"/>
      <c r="C603" s="245"/>
      <c r="D603" s="246"/>
      <c r="G603" s="247"/>
      <c r="BA603" s="215"/>
    </row>
    <row r="604" spans="1:53" s="214" customFormat="1" x14ac:dyDescent="0.25">
      <c r="A604" s="215"/>
      <c r="B604" s="215"/>
      <c r="C604" s="245"/>
      <c r="D604" s="246"/>
      <c r="G604" s="247"/>
      <c r="BA604" s="215"/>
    </row>
    <row r="605" spans="1:53" s="214" customFormat="1" x14ac:dyDescent="0.25">
      <c r="A605" s="215"/>
      <c r="B605" s="215"/>
      <c r="C605" s="245"/>
      <c r="D605" s="246"/>
      <c r="G605" s="247"/>
      <c r="BA605" s="215"/>
    </row>
    <row r="606" spans="1:53" s="214" customFormat="1" x14ac:dyDescent="0.25">
      <c r="A606" s="215"/>
      <c r="B606" s="215"/>
      <c r="C606" s="245"/>
      <c r="D606" s="246"/>
      <c r="G606" s="247"/>
      <c r="BA606" s="215"/>
    </row>
    <row r="607" spans="1:53" s="214" customFormat="1" x14ac:dyDescent="0.25">
      <c r="A607" s="215"/>
      <c r="B607" s="215"/>
      <c r="C607" s="245"/>
      <c r="D607" s="246"/>
      <c r="G607" s="247"/>
      <c r="BA607" s="215"/>
    </row>
    <row r="608" spans="1:53" s="214" customFormat="1" x14ac:dyDescent="0.25">
      <c r="A608" s="215"/>
      <c r="B608" s="215"/>
      <c r="C608" s="245"/>
      <c r="D608" s="246"/>
      <c r="G608" s="247"/>
      <c r="BA608" s="215"/>
    </row>
    <row r="609" spans="1:53" s="214" customFormat="1" x14ac:dyDescent="0.25">
      <c r="A609" s="215"/>
      <c r="B609" s="215"/>
      <c r="C609" s="245"/>
      <c r="D609" s="246"/>
      <c r="G609" s="247"/>
      <c r="BA609" s="215"/>
    </row>
    <row r="610" spans="1:53" s="214" customFormat="1" x14ac:dyDescent="0.25">
      <c r="A610" s="215"/>
      <c r="B610" s="215"/>
      <c r="C610" s="245"/>
      <c r="D610" s="246"/>
      <c r="G610" s="247"/>
      <c r="BA610" s="215"/>
    </row>
    <row r="611" spans="1:53" s="214" customFormat="1" x14ac:dyDescent="0.25">
      <c r="A611" s="215"/>
      <c r="B611" s="215"/>
      <c r="C611" s="245"/>
      <c r="D611" s="246"/>
      <c r="G611" s="247"/>
      <c r="BA611" s="215"/>
    </row>
    <row r="612" spans="1:53" s="214" customFormat="1" x14ac:dyDescent="0.25">
      <c r="A612" s="215"/>
      <c r="B612" s="215"/>
      <c r="C612" s="245"/>
      <c r="D612" s="246"/>
      <c r="G612" s="247"/>
      <c r="BA612" s="215"/>
    </row>
    <row r="613" spans="1:53" s="214" customFormat="1" x14ac:dyDescent="0.25">
      <c r="A613" s="215"/>
      <c r="B613" s="215"/>
      <c r="C613" s="245"/>
      <c r="D613" s="246"/>
      <c r="G613" s="247"/>
      <c r="BA613" s="215"/>
    </row>
    <row r="614" spans="1:53" s="214" customFormat="1" x14ac:dyDescent="0.25">
      <c r="A614" s="215"/>
      <c r="B614" s="215"/>
      <c r="C614" s="245"/>
      <c r="D614" s="246"/>
      <c r="G614" s="247"/>
      <c r="BA614" s="215"/>
    </row>
    <row r="615" spans="1:53" s="214" customFormat="1" x14ac:dyDescent="0.25">
      <c r="A615" s="215"/>
      <c r="B615" s="215"/>
      <c r="C615" s="245"/>
      <c r="D615" s="246"/>
      <c r="G615" s="247"/>
      <c r="BA615" s="215"/>
    </row>
    <row r="616" spans="1:53" s="214" customFormat="1" x14ac:dyDescent="0.25">
      <c r="A616" s="215"/>
      <c r="B616" s="215"/>
      <c r="C616" s="245"/>
      <c r="D616" s="246"/>
      <c r="G616" s="247"/>
      <c r="BA616" s="215"/>
    </row>
    <row r="617" spans="1:53" s="214" customFormat="1" x14ac:dyDescent="0.25">
      <c r="A617" s="215"/>
      <c r="B617" s="215"/>
      <c r="C617" s="245"/>
      <c r="D617" s="246"/>
      <c r="G617" s="247"/>
      <c r="BA617" s="215"/>
    </row>
    <row r="618" spans="1:53" s="214" customFormat="1" x14ac:dyDescent="0.25">
      <c r="A618" s="215"/>
      <c r="B618" s="215"/>
      <c r="C618" s="245"/>
      <c r="D618" s="246"/>
      <c r="G618" s="247"/>
      <c r="BA618" s="215"/>
    </row>
    <row r="619" spans="1:53" s="214" customFormat="1" x14ac:dyDescent="0.25">
      <c r="A619" s="215"/>
      <c r="B619" s="215"/>
      <c r="C619" s="245"/>
      <c r="D619" s="246"/>
      <c r="G619" s="247"/>
      <c r="BA619" s="215"/>
    </row>
    <row r="620" spans="1:53" s="214" customFormat="1" x14ac:dyDescent="0.25">
      <c r="A620" s="215"/>
      <c r="B620" s="215"/>
      <c r="C620" s="245"/>
      <c r="D620" s="246"/>
      <c r="G620" s="247"/>
      <c r="BA620" s="215"/>
    </row>
    <row r="621" spans="1:53" s="214" customFormat="1" x14ac:dyDescent="0.25">
      <c r="A621" s="215"/>
      <c r="B621" s="215"/>
      <c r="C621" s="245"/>
      <c r="D621" s="246"/>
      <c r="G621" s="247"/>
      <c r="BA621" s="215"/>
    </row>
    <row r="622" spans="1:53" s="214" customFormat="1" x14ac:dyDescent="0.25">
      <c r="A622" s="215"/>
      <c r="B622" s="215"/>
      <c r="C622" s="245"/>
      <c r="D622" s="246"/>
      <c r="G622" s="247"/>
      <c r="BA622" s="215"/>
    </row>
    <row r="623" spans="1:53" s="214" customFormat="1" x14ac:dyDescent="0.25">
      <c r="A623" s="215"/>
      <c r="B623" s="215"/>
      <c r="C623" s="245"/>
      <c r="D623" s="246"/>
      <c r="G623" s="247"/>
      <c r="BA623" s="215"/>
    </row>
    <row r="624" spans="1:53" s="214" customFormat="1" x14ac:dyDescent="0.25">
      <c r="A624" s="215"/>
      <c r="B624" s="215"/>
      <c r="C624" s="245"/>
      <c r="D624" s="246"/>
      <c r="G624" s="247"/>
      <c r="BA624" s="215"/>
    </row>
    <row r="625" spans="1:53" s="214" customFormat="1" x14ac:dyDescent="0.25">
      <c r="A625" s="215"/>
      <c r="B625" s="215"/>
      <c r="C625" s="245"/>
      <c r="D625" s="246"/>
      <c r="G625" s="247"/>
      <c r="BA625" s="215"/>
    </row>
    <row r="626" spans="1:53" s="214" customFormat="1" x14ac:dyDescent="0.25">
      <c r="A626" s="215"/>
      <c r="B626" s="215"/>
      <c r="C626" s="245"/>
      <c r="D626" s="246"/>
      <c r="G626" s="247"/>
      <c r="BA626" s="215"/>
    </row>
    <row r="627" spans="1:53" s="214" customFormat="1" x14ac:dyDescent="0.25">
      <c r="A627" s="215"/>
      <c r="B627" s="215"/>
      <c r="C627" s="245"/>
      <c r="D627" s="246"/>
      <c r="G627" s="247"/>
      <c r="BA627" s="215"/>
    </row>
    <row r="628" spans="1:53" s="214" customFormat="1" x14ac:dyDescent="0.25">
      <c r="A628" s="215"/>
      <c r="B628" s="215"/>
      <c r="C628" s="245"/>
      <c r="D628" s="246"/>
      <c r="G628" s="247"/>
      <c r="BA628" s="215"/>
    </row>
    <row r="629" spans="1:53" s="214" customFormat="1" x14ac:dyDescent="0.25">
      <c r="A629" s="215"/>
      <c r="B629" s="215"/>
      <c r="C629" s="245"/>
      <c r="D629" s="246"/>
      <c r="G629" s="247"/>
      <c r="BA629" s="215"/>
    </row>
    <row r="630" spans="1:53" s="214" customFormat="1" x14ac:dyDescent="0.25">
      <c r="A630" s="215"/>
      <c r="B630" s="215"/>
      <c r="C630" s="245"/>
      <c r="D630" s="246"/>
      <c r="G630" s="247"/>
      <c r="BA630" s="215"/>
    </row>
    <row r="631" spans="1:53" s="214" customFormat="1" x14ac:dyDescent="0.25">
      <c r="A631" s="215"/>
      <c r="B631" s="215"/>
      <c r="C631" s="245"/>
      <c r="D631" s="246"/>
      <c r="G631" s="247"/>
      <c r="BA631" s="215"/>
    </row>
    <row r="632" spans="1:53" s="214" customFormat="1" x14ac:dyDescent="0.25">
      <c r="A632" s="215"/>
      <c r="B632" s="215"/>
      <c r="C632" s="245"/>
      <c r="D632" s="246"/>
      <c r="G632" s="247"/>
      <c r="BA632" s="215"/>
    </row>
    <row r="633" spans="1:53" s="214" customFormat="1" x14ac:dyDescent="0.25">
      <c r="A633" s="215"/>
      <c r="B633" s="215"/>
      <c r="C633" s="245"/>
      <c r="D633" s="246"/>
      <c r="G633" s="247"/>
      <c r="BA633" s="215"/>
    </row>
    <row r="634" spans="1:53" s="214" customFormat="1" x14ac:dyDescent="0.25">
      <c r="A634" s="215"/>
      <c r="B634" s="215"/>
      <c r="C634" s="245"/>
      <c r="D634" s="246"/>
      <c r="G634" s="247"/>
      <c r="BA634" s="215"/>
    </row>
    <row r="635" spans="1:53" s="214" customFormat="1" x14ac:dyDescent="0.25">
      <c r="A635" s="215"/>
      <c r="B635" s="215"/>
      <c r="C635" s="245"/>
      <c r="D635" s="246"/>
      <c r="G635" s="247"/>
      <c r="BA635" s="215"/>
    </row>
    <row r="636" spans="1:53" s="214" customFormat="1" x14ac:dyDescent="0.25">
      <c r="A636" s="215"/>
      <c r="B636" s="215"/>
      <c r="C636" s="245"/>
      <c r="D636" s="246"/>
      <c r="G636" s="247"/>
      <c r="BA636" s="215"/>
    </row>
    <row r="637" spans="1:53" s="214" customFormat="1" x14ac:dyDescent="0.25">
      <c r="A637" s="215"/>
      <c r="B637" s="215"/>
      <c r="C637" s="245"/>
      <c r="D637" s="246"/>
      <c r="G637" s="247"/>
      <c r="BA637" s="215"/>
    </row>
    <row r="638" spans="1:53" s="214" customFormat="1" x14ac:dyDescent="0.25">
      <c r="A638" s="215"/>
      <c r="B638" s="215"/>
      <c r="C638" s="245"/>
      <c r="D638" s="246"/>
      <c r="G638" s="247"/>
      <c r="BA638" s="215"/>
    </row>
    <row r="639" spans="1:53" s="214" customFormat="1" x14ac:dyDescent="0.25">
      <c r="A639" s="215"/>
      <c r="B639" s="215"/>
      <c r="C639" s="245"/>
      <c r="D639" s="246"/>
      <c r="G639" s="247"/>
      <c r="BA639" s="215"/>
    </row>
    <row r="640" spans="1:53" s="214" customFormat="1" x14ac:dyDescent="0.25">
      <c r="A640" s="215"/>
      <c r="B640" s="215"/>
      <c r="C640" s="245"/>
      <c r="D640" s="246"/>
      <c r="G640" s="247"/>
      <c r="BA640" s="215"/>
    </row>
    <row r="641" spans="1:53" s="214" customFormat="1" x14ac:dyDescent="0.25">
      <c r="A641" s="215"/>
      <c r="B641" s="215"/>
      <c r="C641" s="245"/>
      <c r="D641" s="246"/>
      <c r="G641" s="247"/>
      <c r="BA641" s="215"/>
    </row>
    <row r="642" spans="1:53" s="214" customFormat="1" x14ac:dyDescent="0.25">
      <c r="A642" s="215"/>
      <c r="B642" s="215"/>
      <c r="C642" s="245"/>
      <c r="D642" s="246"/>
      <c r="G642" s="247"/>
      <c r="BA642" s="215"/>
    </row>
    <row r="643" spans="1:53" s="214" customFormat="1" x14ac:dyDescent="0.25">
      <c r="A643" s="215"/>
      <c r="B643" s="215"/>
      <c r="C643" s="245"/>
      <c r="D643" s="246"/>
      <c r="G643" s="247"/>
      <c r="BA643" s="215"/>
    </row>
    <row r="644" spans="1:53" s="214" customFormat="1" x14ac:dyDescent="0.25">
      <c r="A644" s="215"/>
      <c r="B644" s="215"/>
      <c r="C644" s="245"/>
      <c r="D644" s="246"/>
      <c r="G644" s="247"/>
      <c r="BA644" s="215"/>
    </row>
    <row r="645" spans="1:53" s="214" customFormat="1" x14ac:dyDescent="0.25">
      <c r="A645" s="215"/>
      <c r="B645" s="215"/>
      <c r="C645" s="245"/>
      <c r="D645" s="246"/>
      <c r="G645" s="247"/>
      <c r="BA645" s="215"/>
    </row>
    <row r="646" spans="1:53" s="214" customFormat="1" x14ac:dyDescent="0.25">
      <c r="A646" s="215"/>
      <c r="B646" s="215"/>
      <c r="C646" s="245"/>
      <c r="D646" s="246"/>
      <c r="G646" s="247"/>
      <c r="BA646" s="215"/>
    </row>
    <row r="647" spans="1:53" s="214" customFormat="1" x14ac:dyDescent="0.25">
      <c r="A647" s="215"/>
      <c r="B647" s="215"/>
      <c r="C647" s="245"/>
      <c r="D647" s="246"/>
      <c r="G647" s="247"/>
      <c r="BA647" s="215"/>
    </row>
    <row r="648" spans="1:53" s="214" customFormat="1" x14ac:dyDescent="0.25">
      <c r="A648" s="215"/>
      <c r="B648" s="215"/>
      <c r="C648" s="245"/>
      <c r="D648" s="246"/>
      <c r="G648" s="247"/>
      <c r="BA648" s="215"/>
    </row>
    <row r="649" spans="1:53" s="214" customFormat="1" x14ac:dyDescent="0.25">
      <c r="A649" s="215"/>
      <c r="B649" s="215"/>
      <c r="C649" s="245"/>
      <c r="D649" s="246"/>
      <c r="G649" s="247"/>
      <c r="BA649" s="215"/>
    </row>
    <row r="650" spans="1:53" s="214" customFormat="1" x14ac:dyDescent="0.25">
      <c r="A650" s="215"/>
      <c r="B650" s="215"/>
      <c r="C650" s="245"/>
      <c r="D650" s="246"/>
      <c r="G650" s="247"/>
      <c r="BA650" s="215"/>
    </row>
    <row r="651" spans="1:53" s="214" customFormat="1" x14ac:dyDescent="0.25">
      <c r="A651" s="215"/>
      <c r="B651" s="215"/>
      <c r="C651" s="245"/>
      <c r="D651" s="246"/>
      <c r="G651" s="247"/>
      <c r="BA651" s="215"/>
    </row>
    <row r="652" spans="1:53" s="214" customFormat="1" x14ac:dyDescent="0.25">
      <c r="A652" s="215"/>
      <c r="B652" s="215"/>
      <c r="C652" s="245"/>
      <c r="D652" s="246"/>
      <c r="G652" s="247"/>
      <c r="BA652" s="215"/>
    </row>
    <row r="653" spans="1:53" s="214" customFormat="1" x14ac:dyDescent="0.25">
      <c r="A653" s="215"/>
      <c r="B653" s="215"/>
      <c r="C653" s="245"/>
      <c r="D653" s="246"/>
      <c r="G653" s="247"/>
      <c r="BA653" s="215"/>
    </row>
    <row r="654" spans="1:53" s="214" customFormat="1" x14ac:dyDescent="0.25">
      <c r="A654" s="215"/>
      <c r="B654" s="215"/>
      <c r="C654" s="245"/>
      <c r="D654" s="246"/>
      <c r="G654" s="247"/>
      <c r="BA654" s="215"/>
    </row>
    <row r="655" spans="1:53" s="214" customFormat="1" x14ac:dyDescent="0.25">
      <c r="A655" s="215"/>
      <c r="B655" s="215"/>
      <c r="C655" s="245"/>
      <c r="D655" s="246"/>
      <c r="G655" s="247"/>
      <c r="BA655" s="215"/>
    </row>
    <row r="656" spans="1:53" s="214" customFormat="1" x14ac:dyDescent="0.25">
      <c r="A656" s="215"/>
      <c r="B656" s="215"/>
      <c r="C656" s="245"/>
      <c r="D656" s="246"/>
      <c r="G656" s="247"/>
      <c r="BA656" s="215"/>
    </row>
    <row r="657" spans="1:53" s="214" customFormat="1" x14ac:dyDescent="0.25">
      <c r="A657" s="215"/>
      <c r="B657" s="215"/>
      <c r="C657" s="245"/>
      <c r="D657" s="246"/>
      <c r="G657" s="247"/>
      <c r="BA657" s="215"/>
    </row>
    <row r="658" spans="1:53" s="214" customFormat="1" x14ac:dyDescent="0.25">
      <c r="A658" s="215"/>
      <c r="B658" s="215"/>
      <c r="C658" s="245"/>
      <c r="D658" s="246"/>
      <c r="G658" s="247"/>
      <c r="BA658" s="215"/>
    </row>
    <row r="659" spans="1:53" s="214" customFormat="1" x14ac:dyDescent="0.25">
      <c r="A659" s="215"/>
      <c r="B659" s="215"/>
      <c r="C659" s="245"/>
      <c r="D659" s="246"/>
      <c r="G659" s="247"/>
      <c r="BA659" s="215"/>
    </row>
    <row r="660" spans="1:53" s="214" customFormat="1" x14ac:dyDescent="0.25">
      <c r="A660" s="215"/>
      <c r="B660" s="215"/>
      <c r="C660" s="245"/>
      <c r="D660" s="246"/>
      <c r="G660" s="247"/>
      <c r="BA660" s="215"/>
    </row>
    <row r="661" spans="1:53" s="214" customFormat="1" x14ac:dyDescent="0.25">
      <c r="A661" s="215"/>
      <c r="B661" s="215"/>
      <c r="C661" s="245"/>
      <c r="D661" s="246"/>
      <c r="G661" s="247"/>
      <c r="BA661" s="215"/>
    </row>
    <row r="662" spans="1:53" s="214" customFormat="1" x14ac:dyDescent="0.25">
      <c r="A662" s="215"/>
      <c r="B662" s="215"/>
      <c r="C662" s="245"/>
      <c r="D662" s="246"/>
      <c r="G662" s="247"/>
      <c r="BA662" s="215"/>
    </row>
    <row r="663" spans="1:53" s="214" customFormat="1" x14ac:dyDescent="0.25">
      <c r="A663" s="215"/>
      <c r="B663" s="215"/>
      <c r="C663" s="245"/>
      <c r="D663" s="246"/>
      <c r="G663" s="247"/>
      <c r="BA663" s="215"/>
    </row>
    <row r="664" spans="1:53" s="214" customFormat="1" x14ac:dyDescent="0.25">
      <c r="A664" s="215"/>
      <c r="B664" s="215"/>
      <c r="C664" s="245"/>
      <c r="D664" s="246"/>
      <c r="G664" s="247"/>
      <c r="BA664" s="215"/>
    </row>
    <row r="665" spans="1:53" s="214" customFormat="1" x14ac:dyDescent="0.25">
      <c r="A665" s="215"/>
      <c r="B665" s="215"/>
      <c r="C665" s="245"/>
      <c r="D665" s="246"/>
      <c r="G665" s="247"/>
      <c r="BA665" s="215"/>
    </row>
    <row r="666" spans="1:53" s="214" customFormat="1" x14ac:dyDescent="0.25">
      <c r="A666" s="215"/>
      <c r="B666" s="215"/>
      <c r="C666" s="245"/>
      <c r="D666" s="246"/>
      <c r="G666" s="247"/>
      <c r="BA666" s="215"/>
    </row>
    <row r="667" spans="1:53" s="214" customFormat="1" x14ac:dyDescent="0.25">
      <c r="A667" s="215"/>
      <c r="B667" s="215"/>
      <c r="C667" s="245"/>
      <c r="D667" s="246"/>
      <c r="G667" s="247"/>
      <c r="BA667" s="215"/>
    </row>
    <row r="668" spans="1:53" s="214" customFormat="1" x14ac:dyDescent="0.25">
      <c r="A668" s="215"/>
      <c r="B668" s="215"/>
      <c r="C668" s="245"/>
      <c r="D668" s="246"/>
      <c r="G668" s="247"/>
      <c r="BA668" s="215"/>
    </row>
    <row r="669" spans="1:53" s="214" customFormat="1" x14ac:dyDescent="0.25">
      <c r="A669" s="215"/>
      <c r="B669" s="215"/>
      <c r="C669" s="245"/>
      <c r="D669" s="246"/>
      <c r="G669" s="247"/>
      <c r="BA669" s="215"/>
    </row>
    <row r="670" spans="1:53" s="214" customFormat="1" x14ac:dyDescent="0.25">
      <c r="A670" s="215"/>
      <c r="B670" s="215"/>
      <c r="C670" s="245"/>
      <c r="D670" s="246"/>
      <c r="G670" s="247"/>
      <c r="BA670" s="215"/>
    </row>
    <row r="671" spans="1:53" s="214" customFormat="1" x14ac:dyDescent="0.25">
      <c r="A671" s="215"/>
      <c r="B671" s="215"/>
      <c r="C671" s="245"/>
      <c r="D671" s="246"/>
      <c r="G671" s="247"/>
      <c r="BA671" s="215"/>
    </row>
    <row r="672" spans="1:53" s="214" customFormat="1" x14ac:dyDescent="0.25">
      <c r="A672" s="215"/>
      <c r="B672" s="215"/>
      <c r="C672" s="245"/>
      <c r="D672" s="246"/>
      <c r="G672" s="247"/>
      <c r="BA672" s="215"/>
    </row>
    <row r="673" spans="1:53" s="214" customFormat="1" x14ac:dyDescent="0.25">
      <c r="A673" s="215"/>
      <c r="B673" s="215"/>
      <c r="C673" s="245"/>
      <c r="D673" s="246"/>
      <c r="G673" s="247"/>
      <c r="BA673" s="215"/>
    </row>
    <row r="674" spans="1:53" s="214" customFormat="1" x14ac:dyDescent="0.25">
      <c r="A674" s="215"/>
      <c r="B674" s="215"/>
      <c r="C674" s="245"/>
      <c r="D674" s="246"/>
      <c r="G674" s="247"/>
      <c r="BA674" s="215"/>
    </row>
    <row r="675" spans="1:53" s="214" customFormat="1" x14ac:dyDescent="0.25">
      <c r="A675" s="215"/>
      <c r="B675" s="215"/>
      <c r="C675" s="245"/>
      <c r="D675" s="246"/>
      <c r="G675" s="247"/>
      <c r="BA675" s="215"/>
    </row>
    <row r="676" spans="1:53" s="214" customFormat="1" x14ac:dyDescent="0.25">
      <c r="A676" s="215"/>
      <c r="B676" s="215"/>
      <c r="C676" s="245"/>
      <c r="D676" s="246"/>
      <c r="G676" s="247"/>
      <c r="BA676" s="215"/>
    </row>
    <row r="677" spans="1:53" s="214" customFormat="1" x14ac:dyDescent="0.25">
      <c r="A677" s="215"/>
      <c r="B677" s="215"/>
      <c r="C677" s="245"/>
      <c r="D677" s="246"/>
      <c r="G677" s="247"/>
      <c r="BA677" s="215"/>
    </row>
    <row r="678" spans="1:53" s="214" customFormat="1" x14ac:dyDescent="0.25">
      <c r="A678" s="215"/>
      <c r="B678" s="215"/>
      <c r="C678" s="245"/>
      <c r="D678" s="246"/>
      <c r="G678" s="247"/>
      <c r="BA678" s="215"/>
    </row>
    <row r="679" spans="1:53" s="214" customFormat="1" x14ac:dyDescent="0.25">
      <c r="A679" s="215"/>
      <c r="B679" s="215"/>
      <c r="C679" s="245"/>
      <c r="D679" s="246"/>
      <c r="G679" s="247"/>
      <c r="BA679" s="215"/>
    </row>
    <row r="680" spans="1:53" s="214" customFormat="1" x14ac:dyDescent="0.25">
      <c r="A680" s="215"/>
      <c r="B680" s="215"/>
      <c r="C680" s="245"/>
      <c r="D680" s="246"/>
      <c r="G680" s="247"/>
      <c r="BA680" s="215"/>
    </row>
    <row r="681" spans="1:53" s="214" customFormat="1" x14ac:dyDescent="0.25">
      <c r="A681" s="215"/>
      <c r="B681" s="215"/>
      <c r="C681" s="245"/>
      <c r="D681" s="246"/>
      <c r="G681" s="247"/>
      <c r="BA681" s="215"/>
    </row>
    <row r="682" spans="1:53" s="214" customFormat="1" x14ac:dyDescent="0.25">
      <c r="A682" s="215"/>
      <c r="B682" s="215"/>
      <c r="C682" s="245"/>
      <c r="D682" s="246"/>
      <c r="G682" s="247"/>
      <c r="BA682" s="215"/>
    </row>
    <row r="683" spans="1:53" s="214" customFormat="1" x14ac:dyDescent="0.25">
      <c r="A683" s="215"/>
      <c r="B683" s="215"/>
      <c r="C683" s="245"/>
      <c r="D683" s="246"/>
      <c r="G683" s="247"/>
      <c r="BA683" s="215"/>
    </row>
    <row r="684" spans="1:53" s="214" customFormat="1" x14ac:dyDescent="0.25">
      <c r="A684" s="215"/>
      <c r="B684" s="215"/>
      <c r="C684" s="245"/>
      <c r="D684" s="246"/>
      <c r="G684" s="247"/>
      <c r="BA684" s="215"/>
    </row>
    <row r="685" spans="1:53" s="214" customFormat="1" x14ac:dyDescent="0.25">
      <c r="A685" s="215"/>
      <c r="B685" s="215"/>
      <c r="C685" s="245"/>
      <c r="D685" s="246"/>
      <c r="G685" s="247"/>
      <c r="BA685" s="215"/>
    </row>
    <row r="686" spans="1:53" s="214" customFormat="1" x14ac:dyDescent="0.25">
      <c r="A686" s="215"/>
      <c r="B686" s="215"/>
      <c r="C686" s="245"/>
      <c r="D686" s="246"/>
      <c r="G686" s="247"/>
      <c r="BA686" s="215"/>
    </row>
    <row r="687" spans="1:53" s="214" customFormat="1" x14ac:dyDescent="0.25">
      <c r="A687" s="215"/>
      <c r="B687" s="215"/>
      <c r="C687" s="245"/>
      <c r="D687" s="246"/>
      <c r="G687" s="247"/>
      <c r="BA687" s="215"/>
    </row>
    <row r="688" spans="1:53" s="214" customFormat="1" x14ac:dyDescent="0.25">
      <c r="A688" s="215"/>
      <c r="B688" s="215"/>
      <c r="C688" s="245"/>
      <c r="D688" s="246"/>
      <c r="G688" s="247"/>
      <c r="BA688" s="215"/>
    </row>
    <row r="689" spans="1:53" s="214" customFormat="1" x14ac:dyDescent="0.25">
      <c r="A689" s="215"/>
      <c r="B689" s="215"/>
      <c r="C689" s="245"/>
      <c r="D689" s="246"/>
      <c r="G689" s="247"/>
      <c r="BA689" s="215"/>
    </row>
    <row r="690" spans="1:53" s="214" customFormat="1" x14ac:dyDescent="0.25">
      <c r="A690" s="215"/>
      <c r="B690" s="215"/>
      <c r="C690" s="245"/>
      <c r="D690" s="246"/>
      <c r="G690" s="247"/>
      <c r="BA690" s="215"/>
    </row>
    <row r="691" spans="1:53" s="214" customFormat="1" x14ac:dyDescent="0.25">
      <c r="A691" s="215"/>
      <c r="B691" s="215"/>
      <c r="C691" s="245"/>
      <c r="D691" s="246"/>
      <c r="G691" s="247"/>
      <c r="BA691" s="215"/>
    </row>
    <row r="692" spans="1:53" s="214" customFormat="1" x14ac:dyDescent="0.25">
      <c r="A692" s="215"/>
      <c r="B692" s="215"/>
      <c r="C692" s="245"/>
      <c r="D692" s="246"/>
      <c r="G692" s="247"/>
      <c r="BA692" s="215"/>
    </row>
    <row r="693" spans="1:53" s="214" customFormat="1" x14ac:dyDescent="0.25">
      <c r="A693" s="215"/>
      <c r="B693" s="215"/>
      <c r="C693" s="245"/>
      <c r="D693" s="246"/>
      <c r="G693" s="247"/>
      <c r="BA693" s="215"/>
    </row>
    <row r="694" spans="1:53" s="214" customFormat="1" x14ac:dyDescent="0.25">
      <c r="A694" s="215"/>
      <c r="B694" s="215"/>
      <c r="C694" s="245"/>
      <c r="D694" s="246"/>
      <c r="G694" s="247"/>
      <c r="BA694" s="215"/>
    </row>
    <row r="695" spans="1:53" s="214" customFormat="1" x14ac:dyDescent="0.25">
      <c r="A695" s="215"/>
      <c r="B695" s="215"/>
      <c r="C695" s="245"/>
      <c r="D695" s="246"/>
      <c r="G695" s="247"/>
      <c r="BA695" s="215"/>
    </row>
    <row r="696" spans="1:53" s="214" customFormat="1" x14ac:dyDescent="0.25">
      <c r="A696" s="215"/>
      <c r="B696" s="215"/>
      <c r="C696" s="245"/>
      <c r="D696" s="246"/>
      <c r="G696" s="247"/>
      <c r="BA696" s="215"/>
    </row>
    <row r="697" spans="1:53" s="214" customFormat="1" x14ac:dyDescent="0.25">
      <c r="A697" s="215"/>
      <c r="B697" s="215"/>
      <c r="C697" s="245"/>
      <c r="D697" s="246"/>
      <c r="G697" s="247"/>
      <c r="BA697" s="215"/>
    </row>
    <row r="698" spans="1:53" s="214" customFormat="1" x14ac:dyDescent="0.25">
      <c r="A698" s="215"/>
      <c r="B698" s="215"/>
      <c r="C698" s="245"/>
      <c r="D698" s="246"/>
      <c r="G698" s="247"/>
      <c r="BA698" s="215"/>
    </row>
    <row r="699" spans="1:53" s="214" customFormat="1" x14ac:dyDescent="0.25">
      <c r="A699" s="215"/>
      <c r="B699" s="215"/>
      <c r="C699" s="245"/>
      <c r="D699" s="246"/>
      <c r="G699" s="247"/>
      <c r="BA699" s="215"/>
    </row>
    <row r="700" spans="1:53" s="214" customFormat="1" x14ac:dyDescent="0.25">
      <c r="A700" s="215"/>
      <c r="B700" s="215"/>
      <c r="C700" s="245"/>
      <c r="D700" s="246"/>
      <c r="G700" s="247"/>
      <c r="BA700" s="215"/>
    </row>
    <row r="701" spans="1:53" s="214" customFormat="1" x14ac:dyDescent="0.25">
      <c r="A701" s="215"/>
      <c r="B701" s="215"/>
      <c r="C701" s="245"/>
      <c r="D701" s="246"/>
      <c r="G701" s="247"/>
      <c r="BA701" s="215"/>
    </row>
    <row r="702" spans="1:53" s="214" customFormat="1" x14ac:dyDescent="0.25">
      <c r="A702" s="215"/>
      <c r="B702" s="215"/>
      <c r="C702" s="245"/>
      <c r="D702" s="246"/>
      <c r="G702" s="247"/>
      <c r="BA702" s="215"/>
    </row>
    <row r="703" spans="1:53" s="214" customFormat="1" x14ac:dyDescent="0.25">
      <c r="A703" s="215"/>
      <c r="B703" s="215"/>
      <c r="C703" s="245"/>
      <c r="D703" s="246"/>
      <c r="G703" s="247"/>
      <c r="BA703" s="215"/>
    </row>
    <row r="704" spans="1:53" s="214" customFormat="1" x14ac:dyDescent="0.25">
      <c r="A704" s="215"/>
      <c r="B704" s="215"/>
      <c r="C704" s="245"/>
      <c r="D704" s="246"/>
      <c r="G704" s="247"/>
      <c r="BA704" s="215"/>
    </row>
    <row r="705" spans="1:53" s="214" customFormat="1" x14ac:dyDescent="0.25">
      <c r="A705" s="215"/>
      <c r="B705" s="215"/>
      <c r="C705" s="245"/>
      <c r="D705" s="246"/>
      <c r="G705" s="247"/>
      <c r="BA705" s="215"/>
    </row>
    <row r="706" spans="1:53" s="214" customFormat="1" x14ac:dyDescent="0.25">
      <c r="A706" s="215"/>
      <c r="B706" s="215"/>
      <c r="C706" s="245"/>
      <c r="D706" s="246"/>
      <c r="G706" s="247"/>
      <c r="BA706" s="215"/>
    </row>
    <row r="707" spans="1:53" s="214" customFormat="1" x14ac:dyDescent="0.25">
      <c r="A707" s="215"/>
      <c r="B707" s="215"/>
      <c r="C707" s="245"/>
      <c r="D707" s="246"/>
      <c r="G707" s="247"/>
      <c r="BA707" s="215"/>
    </row>
    <row r="708" spans="1:53" s="214" customFormat="1" x14ac:dyDescent="0.25">
      <c r="A708" s="215"/>
      <c r="B708" s="215"/>
      <c r="C708" s="245"/>
      <c r="D708" s="246"/>
      <c r="G708" s="247"/>
      <c r="BA708" s="215"/>
    </row>
    <row r="709" spans="1:53" s="214" customFormat="1" x14ac:dyDescent="0.25">
      <c r="A709" s="215"/>
      <c r="B709" s="215"/>
      <c r="C709" s="245"/>
      <c r="D709" s="246"/>
      <c r="G709" s="247"/>
      <c r="BA709" s="215"/>
    </row>
    <row r="710" spans="1:53" s="214" customFormat="1" x14ac:dyDescent="0.25">
      <c r="A710" s="215"/>
      <c r="B710" s="215"/>
      <c r="C710" s="245"/>
      <c r="D710" s="246"/>
      <c r="G710" s="247"/>
      <c r="BA710" s="215"/>
    </row>
    <row r="711" spans="1:53" s="214" customFormat="1" x14ac:dyDescent="0.25">
      <c r="A711" s="215"/>
      <c r="B711" s="215"/>
      <c r="C711" s="245"/>
      <c r="D711" s="246"/>
      <c r="G711" s="247"/>
      <c r="BA711" s="215"/>
    </row>
    <row r="712" spans="1:53" s="214" customFormat="1" x14ac:dyDescent="0.25">
      <c r="A712" s="215"/>
      <c r="B712" s="215"/>
      <c r="C712" s="245"/>
      <c r="D712" s="246"/>
      <c r="G712" s="247"/>
      <c r="BA712" s="215"/>
    </row>
    <row r="713" spans="1:53" s="214" customFormat="1" x14ac:dyDescent="0.25">
      <c r="A713" s="215"/>
      <c r="B713" s="215"/>
      <c r="C713" s="245"/>
      <c r="D713" s="246"/>
      <c r="G713" s="247"/>
      <c r="BA713" s="215"/>
    </row>
    <row r="714" spans="1:53" s="214" customFormat="1" x14ac:dyDescent="0.25">
      <c r="A714" s="215"/>
      <c r="B714" s="215"/>
      <c r="C714" s="245"/>
      <c r="D714" s="246"/>
      <c r="G714" s="247"/>
      <c r="BA714" s="215"/>
    </row>
    <row r="715" spans="1:53" s="214" customFormat="1" x14ac:dyDescent="0.25">
      <c r="A715" s="215"/>
      <c r="B715" s="215"/>
      <c r="C715" s="245"/>
      <c r="D715" s="246"/>
      <c r="G715" s="247"/>
      <c r="BA715" s="215"/>
    </row>
    <row r="716" spans="1:53" s="214" customFormat="1" x14ac:dyDescent="0.25">
      <c r="A716" s="215"/>
      <c r="B716" s="215"/>
      <c r="C716" s="245"/>
      <c r="D716" s="246"/>
      <c r="G716" s="247"/>
      <c r="BA716" s="215"/>
    </row>
    <row r="717" spans="1:53" s="214" customFormat="1" x14ac:dyDescent="0.25">
      <c r="A717" s="215"/>
      <c r="B717" s="215"/>
      <c r="C717" s="245"/>
      <c r="D717" s="246"/>
      <c r="G717" s="247"/>
      <c r="BA717" s="215"/>
    </row>
    <row r="718" spans="1:53" s="214" customFormat="1" x14ac:dyDescent="0.25">
      <c r="A718" s="215"/>
      <c r="B718" s="215"/>
      <c r="C718" s="245"/>
      <c r="D718" s="246"/>
      <c r="G718" s="247"/>
      <c r="BA718" s="215"/>
    </row>
    <row r="719" spans="1:53" s="214" customFormat="1" x14ac:dyDescent="0.25">
      <c r="A719" s="215"/>
      <c r="B719" s="215"/>
      <c r="C719" s="245"/>
      <c r="D719" s="246"/>
      <c r="G719" s="247"/>
      <c r="BA719" s="215"/>
    </row>
    <row r="720" spans="1:53" s="214" customFormat="1" x14ac:dyDescent="0.25">
      <c r="A720" s="215"/>
      <c r="B720" s="215"/>
      <c r="C720" s="245"/>
      <c r="D720" s="246"/>
      <c r="G720" s="247"/>
      <c r="BA720" s="215"/>
    </row>
    <row r="721" spans="1:53" s="214" customFormat="1" x14ac:dyDescent="0.25">
      <c r="A721" s="215"/>
      <c r="B721" s="215"/>
      <c r="C721" s="245"/>
      <c r="D721" s="246"/>
      <c r="G721" s="247"/>
      <c r="BA721" s="215"/>
    </row>
    <row r="722" spans="1:53" s="214" customFormat="1" x14ac:dyDescent="0.25">
      <c r="A722" s="215"/>
      <c r="B722" s="215"/>
      <c r="C722" s="245"/>
      <c r="D722" s="246"/>
      <c r="G722" s="247"/>
      <c r="BA722" s="215"/>
    </row>
    <row r="723" spans="1:53" s="214" customFormat="1" x14ac:dyDescent="0.25">
      <c r="A723" s="215"/>
      <c r="B723" s="215"/>
      <c r="C723" s="245"/>
      <c r="D723" s="246"/>
      <c r="G723" s="247"/>
      <c r="BA723" s="215"/>
    </row>
    <row r="724" spans="1:53" s="214" customFormat="1" x14ac:dyDescent="0.25">
      <c r="A724" s="215"/>
      <c r="B724" s="215"/>
      <c r="C724" s="245"/>
      <c r="D724" s="246"/>
      <c r="G724" s="247"/>
      <c r="BA724" s="215"/>
    </row>
    <row r="725" spans="1:53" s="214" customFormat="1" x14ac:dyDescent="0.25">
      <c r="A725" s="215"/>
      <c r="B725" s="215"/>
      <c r="C725" s="245"/>
      <c r="D725" s="246"/>
      <c r="G725" s="247"/>
      <c r="BA725" s="215"/>
    </row>
    <row r="726" spans="1:53" s="214" customFormat="1" x14ac:dyDescent="0.25">
      <c r="A726" s="215"/>
      <c r="B726" s="215"/>
      <c r="C726" s="245"/>
      <c r="D726" s="246"/>
      <c r="G726" s="247"/>
      <c r="BA726" s="215"/>
    </row>
    <row r="727" spans="1:53" s="214" customFormat="1" x14ac:dyDescent="0.25">
      <c r="A727" s="215"/>
      <c r="B727" s="215"/>
      <c r="C727" s="245"/>
      <c r="D727" s="246"/>
      <c r="G727" s="247"/>
      <c r="BA727" s="215"/>
    </row>
    <row r="728" spans="1:53" s="214" customFormat="1" x14ac:dyDescent="0.25">
      <c r="A728" s="215"/>
      <c r="B728" s="215"/>
      <c r="C728" s="245"/>
      <c r="D728" s="246"/>
      <c r="G728" s="247"/>
      <c r="BA728" s="215"/>
    </row>
    <row r="729" spans="1:53" s="214" customFormat="1" x14ac:dyDescent="0.25">
      <c r="A729" s="215"/>
      <c r="B729" s="215"/>
      <c r="C729" s="245"/>
      <c r="D729" s="246"/>
      <c r="G729" s="247"/>
      <c r="BA729" s="215"/>
    </row>
    <row r="730" spans="1:53" s="214" customFormat="1" x14ac:dyDescent="0.25">
      <c r="A730" s="215"/>
      <c r="B730" s="215"/>
      <c r="C730" s="245"/>
      <c r="D730" s="246"/>
      <c r="G730" s="247"/>
      <c r="BA730" s="215"/>
    </row>
    <row r="731" spans="1:53" s="214" customFormat="1" x14ac:dyDescent="0.25">
      <c r="A731" s="215"/>
      <c r="B731" s="215"/>
      <c r="C731" s="245"/>
      <c r="D731" s="246"/>
      <c r="G731" s="247"/>
      <c r="BA731" s="215"/>
    </row>
    <row r="732" spans="1:53" s="214" customFormat="1" x14ac:dyDescent="0.25">
      <c r="A732" s="215"/>
      <c r="B732" s="215"/>
      <c r="C732" s="245"/>
      <c r="D732" s="246"/>
      <c r="G732" s="247"/>
      <c r="BA732" s="215"/>
    </row>
    <row r="733" spans="1:53" s="214" customFormat="1" x14ac:dyDescent="0.25">
      <c r="A733" s="215"/>
      <c r="B733" s="215"/>
      <c r="C733" s="245"/>
      <c r="D733" s="246"/>
      <c r="G733" s="247"/>
      <c r="BA733" s="215"/>
    </row>
    <row r="734" spans="1:53" s="214" customFormat="1" x14ac:dyDescent="0.25">
      <c r="A734" s="215"/>
      <c r="B734" s="215"/>
      <c r="C734" s="245"/>
      <c r="D734" s="246"/>
      <c r="G734" s="247"/>
      <c r="BA734" s="215"/>
    </row>
    <row r="735" spans="1:53" s="214" customFormat="1" x14ac:dyDescent="0.25">
      <c r="A735" s="215"/>
      <c r="B735" s="215"/>
      <c r="C735" s="245"/>
      <c r="D735" s="246"/>
      <c r="G735" s="247"/>
      <c r="BA735" s="215"/>
    </row>
    <row r="736" spans="1:53" s="214" customFormat="1" x14ac:dyDescent="0.25">
      <c r="A736" s="215"/>
      <c r="B736" s="215"/>
      <c r="C736" s="245"/>
      <c r="D736" s="246"/>
      <c r="G736" s="247"/>
      <c r="BA736" s="215"/>
    </row>
    <row r="737" spans="1:53" s="214" customFormat="1" x14ac:dyDescent="0.25">
      <c r="A737" s="215"/>
      <c r="B737" s="215"/>
      <c r="C737" s="245"/>
      <c r="D737" s="246"/>
      <c r="G737" s="247"/>
      <c r="BA737" s="215"/>
    </row>
    <row r="738" spans="1:53" s="214" customFormat="1" x14ac:dyDescent="0.25">
      <c r="A738" s="215"/>
      <c r="B738" s="215"/>
      <c r="C738" s="245"/>
      <c r="D738" s="246"/>
      <c r="G738" s="247"/>
      <c r="BA738" s="215"/>
    </row>
    <row r="739" spans="1:53" s="214" customFormat="1" x14ac:dyDescent="0.25">
      <c r="A739" s="215"/>
      <c r="B739" s="215"/>
      <c r="C739" s="245"/>
      <c r="D739" s="246"/>
      <c r="G739" s="247"/>
      <c r="BA739" s="215"/>
    </row>
    <row r="740" spans="1:53" s="214" customFormat="1" x14ac:dyDescent="0.25">
      <c r="A740" s="215"/>
      <c r="B740" s="215"/>
      <c r="C740" s="245"/>
      <c r="D740" s="246"/>
      <c r="G740" s="247"/>
      <c r="BA740" s="215"/>
    </row>
    <row r="741" spans="1:53" s="214" customFormat="1" x14ac:dyDescent="0.25">
      <c r="A741" s="215"/>
      <c r="B741" s="215"/>
      <c r="C741" s="245"/>
      <c r="D741" s="246"/>
      <c r="G741" s="247"/>
      <c r="BA741" s="215"/>
    </row>
    <row r="742" spans="1:53" s="214" customFormat="1" x14ac:dyDescent="0.25">
      <c r="A742" s="215"/>
      <c r="B742" s="215"/>
      <c r="C742" s="245"/>
      <c r="D742" s="246"/>
      <c r="G742" s="247"/>
      <c r="BA742" s="215"/>
    </row>
    <row r="743" spans="1:53" s="214" customFormat="1" x14ac:dyDescent="0.25">
      <c r="A743" s="215"/>
      <c r="B743" s="215"/>
      <c r="C743" s="245"/>
      <c r="D743" s="246"/>
      <c r="G743" s="247"/>
      <c r="BA743" s="215"/>
    </row>
    <row r="744" spans="1:53" s="214" customFormat="1" x14ac:dyDescent="0.25">
      <c r="A744" s="215"/>
      <c r="B744" s="215"/>
      <c r="C744" s="245"/>
      <c r="D744" s="246"/>
      <c r="G744" s="247"/>
      <c r="BA744" s="215"/>
    </row>
    <row r="745" spans="1:53" s="214" customFormat="1" x14ac:dyDescent="0.25">
      <c r="A745" s="215"/>
      <c r="B745" s="215"/>
      <c r="C745" s="245"/>
      <c r="D745" s="246"/>
      <c r="G745" s="247"/>
      <c r="BA745" s="215"/>
    </row>
    <row r="746" spans="1:53" s="214" customFormat="1" x14ac:dyDescent="0.25">
      <c r="A746" s="215"/>
      <c r="B746" s="215"/>
      <c r="C746" s="245"/>
      <c r="D746" s="246"/>
      <c r="G746" s="247"/>
      <c r="BA746" s="215"/>
    </row>
    <row r="747" spans="1:53" s="214" customFormat="1" x14ac:dyDescent="0.25">
      <c r="A747" s="215"/>
      <c r="B747" s="215"/>
      <c r="C747" s="245"/>
      <c r="D747" s="246"/>
      <c r="G747" s="247"/>
      <c r="BA747" s="215"/>
    </row>
    <row r="748" spans="1:53" s="214" customFormat="1" x14ac:dyDescent="0.25">
      <c r="A748" s="215"/>
      <c r="B748" s="215"/>
      <c r="C748" s="245"/>
      <c r="D748" s="246"/>
      <c r="G748" s="247"/>
      <c r="BA748" s="215"/>
    </row>
    <row r="749" spans="1:53" s="214" customFormat="1" x14ac:dyDescent="0.25">
      <c r="A749" s="215"/>
      <c r="B749" s="215"/>
      <c r="C749" s="245"/>
      <c r="D749" s="246"/>
      <c r="G749" s="247"/>
      <c r="BA749" s="215"/>
    </row>
    <row r="750" spans="1:53" s="214" customFormat="1" x14ac:dyDescent="0.25">
      <c r="A750" s="215"/>
      <c r="B750" s="215"/>
      <c r="C750" s="245"/>
      <c r="D750" s="246"/>
      <c r="G750" s="247"/>
      <c r="BA750" s="215"/>
    </row>
    <row r="751" spans="1:53" s="214" customFormat="1" x14ac:dyDescent="0.25">
      <c r="A751" s="215"/>
      <c r="B751" s="215"/>
      <c r="C751" s="245"/>
      <c r="D751" s="246"/>
      <c r="G751" s="247"/>
      <c r="BA751" s="215"/>
    </row>
    <row r="752" spans="1:53" s="214" customFormat="1" x14ac:dyDescent="0.25">
      <c r="A752" s="215"/>
      <c r="B752" s="215"/>
      <c r="C752" s="245"/>
      <c r="D752" s="246"/>
      <c r="G752" s="247"/>
      <c r="BA752" s="215"/>
    </row>
    <row r="753" spans="1:53" s="214" customFormat="1" x14ac:dyDescent="0.25">
      <c r="A753" s="215"/>
      <c r="B753" s="215"/>
      <c r="C753" s="245"/>
      <c r="D753" s="246"/>
      <c r="G753" s="247"/>
      <c r="BA753" s="215"/>
    </row>
    <row r="754" spans="1:53" s="214" customFormat="1" x14ac:dyDescent="0.25">
      <c r="A754" s="215"/>
      <c r="B754" s="215"/>
      <c r="C754" s="245"/>
      <c r="D754" s="246"/>
      <c r="G754" s="247"/>
      <c r="BA754" s="215"/>
    </row>
    <row r="755" spans="1:53" s="214" customFormat="1" x14ac:dyDescent="0.25">
      <c r="A755" s="215"/>
      <c r="B755" s="215"/>
      <c r="C755" s="245"/>
      <c r="D755" s="246"/>
      <c r="G755" s="247"/>
      <c r="BA755" s="215"/>
    </row>
    <row r="756" spans="1:53" s="214" customFormat="1" x14ac:dyDescent="0.25">
      <c r="A756" s="215"/>
      <c r="B756" s="215"/>
      <c r="C756" s="245"/>
      <c r="D756" s="246"/>
      <c r="G756" s="247"/>
      <c r="BA756" s="215"/>
    </row>
    <row r="757" spans="1:53" s="214" customFormat="1" x14ac:dyDescent="0.25">
      <c r="A757" s="215"/>
      <c r="B757" s="215"/>
      <c r="C757" s="245"/>
      <c r="D757" s="246"/>
      <c r="G757" s="247"/>
      <c r="BA757" s="215"/>
    </row>
    <row r="758" spans="1:53" s="214" customFormat="1" x14ac:dyDescent="0.25">
      <c r="A758" s="215"/>
      <c r="B758" s="215"/>
      <c r="C758" s="245"/>
      <c r="D758" s="246"/>
      <c r="G758" s="247"/>
      <c r="BA758" s="215"/>
    </row>
    <row r="759" spans="1:53" s="214" customFormat="1" x14ac:dyDescent="0.25">
      <c r="A759" s="215"/>
      <c r="B759" s="215"/>
      <c r="C759" s="245"/>
      <c r="D759" s="246"/>
      <c r="G759" s="247"/>
      <c r="BA759" s="215"/>
    </row>
    <row r="760" spans="1:53" s="214" customFormat="1" x14ac:dyDescent="0.25">
      <c r="A760" s="215"/>
      <c r="B760" s="215"/>
      <c r="C760" s="245"/>
      <c r="D760" s="246"/>
      <c r="G760" s="247"/>
      <c r="BA760" s="215"/>
    </row>
    <row r="761" spans="1:53" s="214" customFormat="1" x14ac:dyDescent="0.25">
      <c r="A761" s="215"/>
      <c r="B761" s="215"/>
      <c r="C761" s="245"/>
      <c r="D761" s="246"/>
      <c r="G761" s="247"/>
      <c r="BA761" s="215"/>
    </row>
    <row r="762" spans="1:53" s="214" customFormat="1" x14ac:dyDescent="0.25">
      <c r="A762" s="215"/>
      <c r="B762" s="215"/>
      <c r="C762" s="245"/>
      <c r="D762" s="246"/>
      <c r="G762" s="247"/>
      <c r="BA762" s="215"/>
    </row>
    <row r="763" spans="1:53" s="214" customFormat="1" x14ac:dyDescent="0.25">
      <c r="A763" s="215"/>
      <c r="B763" s="215"/>
      <c r="C763" s="245"/>
      <c r="D763" s="246"/>
      <c r="G763" s="247"/>
      <c r="BA763" s="215"/>
    </row>
    <row r="764" spans="1:53" s="214" customFormat="1" x14ac:dyDescent="0.25">
      <c r="A764" s="215"/>
      <c r="B764" s="215"/>
      <c r="C764" s="245"/>
      <c r="D764" s="246"/>
      <c r="G764" s="247"/>
      <c r="BA764" s="215"/>
    </row>
    <row r="765" spans="1:53" s="214" customFormat="1" x14ac:dyDescent="0.25">
      <c r="A765" s="215"/>
      <c r="B765" s="215"/>
      <c r="C765" s="245"/>
      <c r="D765" s="246"/>
      <c r="G765" s="247"/>
      <c r="BA765" s="215"/>
    </row>
    <row r="766" spans="1:53" s="214" customFormat="1" x14ac:dyDescent="0.25">
      <c r="A766" s="215"/>
      <c r="B766" s="215"/>
      <c r="C766" s="245"/>
      <c r="D766" s="246"/>
      <c r="G766" s="247"/>
      <c r="BA766" s="215"/>
    </row>
    <row r="767" spans="1:53" s="214" customFormat="1" x14ac:dyDescent="0.25">
      <c r="A767" s="215"/>
      <c r="B767" s="215"/>
      <c r="C767" s="245"/>
      <c r="D767" s="246"/>
      <c r="G767" s="247"/>
      <c r="BA767" s="215"/>
    </row>
    <row r="768" spans="1:53" s="214" customFormat="1" x14ac:dyDescent="0.25">
      <c r="A768" s="215"/>
      <c r="B768" s="215"/>
      <c r="C768" s="245"/>
      <c r="D768" s="246"/>
      <c r="G768" s="247"/>
      <c r="BA768" s="215"/>
    </row>
    <row r="769" spans="1:53" s="214" customFormat="1" x14ac:dyDescent="0.25">
      <c r="A769" s="215"/>
      <c r="B769" s="215"/>
      <c r="C769" s="245"/>
      <c r="D769" s="246"/>
      <c r="G769" s="247"/>
      <c r="BA769" s="215"/>
    </row>
    <row r="770" spans="1:53" s="214" customFormat="1" x14ac:dyDescent="0.25">
      <c r="A770" s="215"/>
      <c r="B770" s="215"/>
      <c r="C770" s="245"/>
      <c r="D770" s="246"/>
      <c r="G770" s="247"/>
      <c r="BA770" s="215"/>
    </row>
    <row r="771" spans="1:53" s="214" customFormat="1" x14ac:dyDescent="0.25">
      <c r="A771" s="215"/>
      <c r="B771" s="215"/>
      <c r="C771" s="245"/>
      <c r="D771" s="246"/>
      <c r="G771" s="247"/>
      <c r="BA771" s="215"/>
    </row>
    <row r="772" spans="1:53" s="214" customFormat="1" x14ac:dyDescent="0.25">
      <c r="A772" s="215"/>
      <c r="B772" s="215"/>
      <c r="C772" s="245"/>
      <c r="D772" s="246"/>
      <c r="G772" s="247"/>
      <c r="BA772" s="215"/>
    </row>
    <row r="773" spans="1:53" s="214" customFormat="1" x14ac:dyDescent="0.25">
      <c r="A773" s="215"/>
      <c r="B773" s="215"/>
      <c r="C773" s="245"/>
      <c r="D773" s="246"/>
      <c r="G773" s="247"/>
      <c r="BA773" s="215"/>
    </row>
    <row r="774" spans="1:53" s="214" customFormat="1" x14ac:dyDescent="0.25">
      <c r="A774" s="215"/>
      <c r="B774" s="215"/>
      <c r="C774" s="245"/>
      <c r="D774" s="246"/>
      <c r="G774" s="247"/>
      <c r="BA774" s="215"/>
    </row>
    <row r="775" spans="1:53" s="214" customFormat="1" x14ac:dyDescent="0.25">
      <c r="A775" s="215"/>
      <c r="B775" s="215"/>
      <c r="C775" s="245"/>
      <c r="D775" s="246"/>
      <c r="G775" s="247"/>
      <c r="BA775" s="215"/>
    </row>
    <row r="776" spans="1:53" s="214" customFormat="1" x14ac:dyDescent="0.25">
      <c r="A776" s="215"/>
      <c r="B776" s="215"/>
      <c r="C776" s="245"/>
      <c r="D776" s="246"/>
      <c r="G776" s="247"/>
      <c r="BA776" s="215"/>
    </row>
    <row r="777" spans="1:53" s="214" customFormat="1" x14ac:dyDescent="0.25">
      <c r="A777" s="215"/>
      <c r="B777" s="215"/>
      <c r="C777" s="245"/>
      <c r="D777" s="246"/>
      <c r="G777" s="247"/>
      <c r="BA777" s="215"/>
    </row>
    <row r="778" spans="1:53" s="214" customFormat="1" x14ac:dyDescent="0.25">
      <c r="A778" s="215"/>
      <c r="B778" s="215"/>
      <c r="C778" s="245"/>
      <c r="D778" s="246"/>
      <c r="G778" s="247"/>
      <c r="BA778" s="215"/>
    </row>
    <row r="779" spans="1:53" s="214" customFormat="1" x14ac:dyDescent="0.25">
      <c r="A779" s="215"/>
      <c r="B779" s="215"/>
      <c r="C779" s="245"/>
      <c r="D779" s="246"/>
      <c r="G779" s="247"/>
      <c r="BA779" s="215"/>
    </row>
    <row r="780" spans="1:53" s="214" customFormat="1" x14ac:dyDescent="0.25">
      <c r="A780" s="215"/>
      <c r="B780" s="215"/>
      <c r="C780" s="245"/>
      <c r="D780" s="246"/>
      <c r="G780" s="247"/>
      <c r="BA780" s="215"/>
    </row>
    <row r="781" spans="1:53" s="214" customFormat="1" x14ac:dyDescent="0.25">
      <c r="A781" s="215"/>
      <c r="B781" s="215"/>
      <c r="C781" s="245"/>
      <c r="D781" s="246"/>
      <c r="G781" s="247"/>
      <c r="BA781" s="215"/>
    </row>
    <row r="782" spans="1:53" s="214" customFormat="1" x14ac:dyDescent="0.25">
      <c r="A782" s="215"/>
      <c r="B782" s="215"/>
      <c r="C782" s="245"/>
      <c r="D782" s="246"/>
      <c r="G782" s="247"/>
      <c r="BA782" s="215"/>
    </row>
    <row r="783" spans="1:53" s="214" customFormat="1" x14ac:dyDescent="0.25">
      <c r="A783" s="215"/>
      <c r="B783" s="215"/>
      <c r="C783" s="245"/>
      <c r="D783" s="246"/>
      <c r="G783" s="247"/>
      <c r="BA783" s="215"/>
    </row>
    <row r="784" spans="1:53" s="214" customFormat="1" x14ac:dyDescent="0.25">
      <c r="A784" s="215"/>
      <c r="B784" s="215"/>
      <c r="C784" s="245"/>
      <c r="D784" s="246"/>
      <c r="G784" s="247"/>
      <c r="BA784" s="215"/>
    </row>
    <row r="785" spans="1:53" s="214" customFormat="1" x14ac:dyDescent="0.25">
      <c r="A785" s="215"/>
      <c r="B785" s="215"/>
      <c r="C785" s="245"/>
      <c r="D785" s="246"/>
      <c r="G785" s="247"/>
      <c r="BA785" s="215"/>
    </row>
    <row r="786" spans="1:53" s="214" customFormat="1" x14ac:dyDescent="0.25">
      <c r="A786" s="215"/>
      <c r="B786" s="215"/>
      <c r="C786" s="245"/>
      <c r="D786" s="246"/>
      <c r="G786" s="247"/>
      <c r="BA786" s="215"/>
    </row>
    <row r="787" spans="1:53" s="214" customFormat="1" x14ac:dyDescent="0.25">
      <c r="A787" s="215"/>
      <c r="B787" s="215"/>
      <c r="C787" s="245"/>
      <c r="D787" s="246"/>
      <c r="G787" s="247"/>
      <c r="BA787" s="215"/>
    </row>
    <row r="788" spans="1:53" s="214" customFormat="1" x14ac:dyDescent="0.25">
      <c r="A788" s="215"/>
      <c r="B788" s="215"/>
      <c r="C788" s="245"/>
      <c r="D788" s="246"/>
      <c r="G788" s="247"/>
      <c r="BA788" s="215"/>
    </row>
    <row r="789" spans="1:53" s="214" customFormat="1" x14ac:dyDescent="0.25">
      <c r="A789" s="215"/>
      <c r="B789" s="215"/>
      <c r="C789" s="245"/>
      <c r="D789" s="246"/>
      <c r="G789" s="247"/>
      <c r="BA789" s="215"/>
    </row>
    <row r="790" spans="1:53" s="214" customFormat="1" x14ac:dyDescent="0.25">
      <c r="A790" s="215"/>
      <c r="B790" s="215"/>
      <c r="C790" s="245"/>
      <c r="D790" s="246"/>
      <c r="G790" s="247"/>
      <c r="BA790" s="215"/>
    </row>
    <row r="791" spans="1:53" s="214" customFormat="1" x14ac:dyDescent="0.25">
      <c r="A791" s="215"/>
      <c r="B791" s="215"/>
      <c r="C791" s="245"/>
      <c r="D791" s="246"/>
      <c r="G791" s="247"/>
      <c r="BA791" s="215"/>
    </row>
    <row r="792" spans="1:53" s="214" customFormat="1" x14ac:dyDescent="0.25">
      <c r="A792" s="215"/>
      <c r="B792" s="215"/>
      <c r="C792" s="245"/>
      <c r="D792" s="246"/>
      <c r="G792" s="247"/>
      <c r="BA792" s="215"/>
    </row>
    <row r="793" spans="1:53" s="214" customFormat="1" x14ac:dyDescent="0.25">
      <c r="A793" s="215"/>
      <c r="B793" s="215"/>
      <c r="C793" s="245"/>
      <c r="D793" s="246"/>
      <c r="G793" s="247"/>
      <c r="BA793" s="215"/>
    </row>
    <row r="794" spans="1:53" s="214" customFormat="1" x14ac:dyDescent="0.25">
      <c r="A794" s="215"/>
      <c r="B794" s="215"/>
      <c r="C794" s="245"/>
      <c r="D794" s="246"/>
      <c r="G794" s="247"/>
      <c r="BA794" s="215"/>
    </row>
    <row r="795" spans="1:53" s="214" customFormat="1" x14ac:dyDescent="0.25">
      <c r="A795" s="215"/>
      <c r="B795" s="215"/>
      <c r="C795" s="245"/>
      <c r="D795" s="246"/>
      <c r="G795" s="247"/>
      <c r="BA795" s="215"/>
    </row>
    <row r="796" spans="1:53" s="214" customFormat="1" x14ac:dyDescent="0.25">
      <c r="A796" s="215"/>
      <c r="B796" s="215"/>
      <c r="C796" s="245"/>
      <c r="D796" s="246"/>
      <c r="G796" s="247"/>
      <c r="BA796" s="215"/>
    </row>
    <row r="797" spans="1:53" s="214" customFormat="1" x14ac:dyDescent="0.25">
      <c r="A797" s="215"/>
      <c r="B797" s="215"/>
      <c r="C797" s="245"/>
      <c r="D797" s="246"/>
      <c r="G797" s="247"/>
      <c r="BA797" s="215"/>
    </row>
    <row r="798" spans="1:53" s="214" customFormat="1" x14ac:dyDescent="0.25">
      <c r="A798" s="215"/>
      <c r="B798" s="215"/>
      <c r="C798" s="245"/>
      <c r="D798" s="246"/>
      <c r="G798" s="247"/>
      <c r="BA798" s="215"/>
    </row>
    <row r="799" spans="1:53" s="214" customFormat="1" x14ac:dyDescent="0.25">
      <c r="A799" s="215"/>
      <c r="B799" s="215"/>
      <c r="C799" s="245"/>
      <c r="D799" s="246"/>
      <c r="G799" s="247"/>
      <c r="BA799" s="215"/>
    </row>
    <row r="800" spans="1:53" s="214" customFormat="1" x14ac:dyDescent="0.25">
      <c r="A800" s="215"/>
      <c r="B800" s="215"/>
      <c r="C800" s="245"/>
      <c r="D800" s="246"/>
      <c r="G800" s="247"/>
      <c r="BA800" s="215"/>
    </row>
    <row r="801" spans="1:53" s="214" customFormat="1" x14ac:dyDescent="0.25">
      <c r="A801" s="215"/>
      <c r="B801" s="215"/>
      <c r="C801" s="245"/>
      <c r="D801" s="246"/>
      <c r="G801" s="247"/>
      <c r="BA801" s="215"/>
    </row>
    <row r="802" spans="1:53" s="214" customFormat="1" x14ac:dyDescent="0.25">
      <c r="A802" s="215"/>
      <c r="B802" s="215"/>
      <c r="C802" s="245"/>
      <c r="D802" s="246"/>
      <c r="G802" s="247"/>
      <c r="BA802" s="215"/>
    </row>
    <row r="803" spans="1:53" s="214" customFormat="1" x14ac:dyDescent="0.25">
      <c r="A803" s="215"/>
      <c r="B803" s="215"/>
      <c r="C803" s="245"/>
      <c r="D803" s="246"/>
      <c r="G803" s="247"/>
      <c r="BA803" s="215"/>
    </row>
    <row r="804" spans="1:53" s="214" customFormat="1" x14ac:dyDescent="0.25">
      <c r="A804" s="215"/>
      <c r="B804" s="215"/>
      <c r="C804" s="245"/>
      <c r="D804" s="246"/>
      <c r="G804" s="247"/>
      <c r="BA804" s="215"/>
    </row>
    <row r="805" spans="1:53" s="214" customFormat="1" x14ac:dyDescent="0.25">
      <c r="A805" s="215"/>
      <c r="B805" s="215"/>
      <c r="C805" s="245"/>
      <c r="D805" s="246"/>
      <c r="G805" s="247"/>
      <c r="BA805" s="215"/>
    </row>
    <row r="806" spans="1:53" s="214" customFormat="1" x14ac:dyDescent="0.25">
      <c r="A806" s="215"/>
      <c r="B806" s="215"/>
      <c r="C806" s="245"/>
      <c r="D806" s="246"/>
      <c r="G806" s="247"/>
      <c r="BA806" s="215"/>
    </row>
    <row r="807" spans="1:53" s="214" customFormat="1" x14ac:dyDescent="0.25">
      <c r="A807" s="215"/>
      <c r="B807" s="215"/>
      <c r="C807" s="245"/>
      <c r="D807" s="246"/>
      <c r="G807" s="247"/>
      <c r="BA807" s="215"/>
    </row>
    <row r="808" spans="1:53" s="214" customFormat="1" x14ac:dyDescent="0.25">
      <c r="A808" s="215"/>
      <c r="B808" s="215"/>
      <c r="C808" s="245"/>
      <c r="D808" s="246"/>
      <c r="G808" s="247"/>
      <c r="BA808" s="215"/>
    </row>
    <row r="809" spans="1:53" s="214" customFormat="1" x14ac:dyDescent="0.25">
      <c r="A809" s="215"/>
      <c r="B809" s="215"/>
      <c r="C809" s="245"/>
      <c r="D809" s="246"/>
      <c r="G809" s="247"/>
      <c r="BA809" s="215"/>
    </row>
    <row r="810" spans="1:53" s="214" customFormat="1" x14ac:dyDescent="0.25">
      <c r="A810" s="215"/>
      <c r="B810" s="215"/>
      <c r="C810" s="245"/>
      <c r="D810" s="246"/>
      <c r="G810" s="247"/>
      <c r="BA810" s="215"/>
    </row>
    <row r="811" spans="1:53" s="214" customFormat="1" x14ac:dyDescent="0.25">
      <c r="A811" s="215"/>
      <c r="B811" s="215"/>
      <c r="C811" s="245"/>
      <c r="D811" s="246"/>
      <c r="G811" s="247"/>
      <c r="BA811" s="215"/>
    </row>
    <row r="812" spans="1:53" s="214" customFormat="1" x14ac:dyDescent="0.25">
      <c r="A812" s="215"/>
      <c r="B812" s="215"/>
      <c r="C812" s="245"/>
      <c r="D812" s="246"/>
      <c r="G812" s="247"/>
      <c r="BA812" s="215"/>
    </row>
    <row r="813" spans="1:53" s="214" customFormat="1" x14ac:dyDescent="0.25">
      <c r="A813" s="215"/>
      <c r="B813" s="215"/>
      <c r="C813" s="245"/>
      <c r="D813" s="246"/>
      <c r="G813" s="247"/>
      <c r="BA813" s="215"/>
    </row>
    <row r="814" spans="1:53" s="214" customFormat="1" x14ac:dyDescent="0.25">
      <c r="A814" s="215"/>
      <c r="B814" s="215"/>
      <c r="C814" s="245"/>
      <c r="D814" s="246"/>
      <c r="G814" s="247"/>
      <c r="BA814" s="215"/>
    </row>
    <row r="815" spans="1:53" s="214" customFormat="1" x14ac:dyDescent="0.25">
      <c r="A815" s="215"/>
      <c r="B815" s="215"/>
      <c r="C815" s="245"/>
      <c r="D815" s="246"/>
      <c r="G815" s="247"/>
      <c r="BA815" s="215"/>
    </row>
    <row r="816" spans="1:53" s="214" customFormat="1" x14ac:dyDescent="0.25">
      <c r="A816" s="215"/>
      <c r="B816" s="215"/>
      <c r="C816" s="245"/>
      <c r="D816" s="246"/>
      <c r="G816" s="247"/>
      <c r="BA816" s="215"/>
    </row>
    <row r="817" spans="1:53" s="214" customFormat="1" x14ac:dyDescent="0.25">
      <c r="A817" s="215"/>
      <c r="B817" s="215"/>
      <c r="C817" s="245"/>
      <c r="D817" s="246"/>
      <c r="G817" s="247"/>
      <c r="BA817" s="215"/>
    </row>
    <row r="818" spans="1:53" s="214" customFormat="1" x14ac:dyDescent="0.25">
      <c r="A818" s="215"/>
      <c r="B818" s="215"/>
      <c r="C818" s="245"/>
      <c r="D818" s="246"/>
      <c r="G818" s="247"/>
      <c r="BA818" s="215"/>
    </row>
    <row r="819" spans="1:53" s="214" customFormat="1" x14ac:dyDescent="0.25">
      <c r="A819" s="215"/>
      <c r="B819" s="215"/>
      <c r="C819" s="245"/>
      <c r="D819" s="246"/>
      <c r="G819" s="247"/>
      <c r="BA819" s="215"/>
    </row>
    <row r="820" spans="1:53" s="214" customFormat="1" x14ac:dyDescent="0.25">
      <c r="A820" s="215"/>
      <c r="B820" s="215"/>
      <c r="C820" s="245"/>
      <c r="D820" s="246"/>
      <c r="G820" s="247"/>
      <c r="BA820" s="215"/>
    </row>
    <row r="821" spans="1:53" s="214" customFormat="1" x14ac:dyDescent="0.25">
      <c r="A821" s="215"/>
      <c r="B821" s="215"/>
      <c r="C821" s="245"/>
      <c r="D821" s="246"/>
      <c r="G821" s="247"/>
      <c r="BA821" s="215"/>
    </row>
    <row r="822" spans="1:53" s="214" customFormat="1" x14ac:dyDescent="0.25">
      <c r="A822" s="215"/>
      <c r="B822" s="215"/>
      <c r="C822" s="245"/>
      <c r="D822" s="246"/>
      <c r="G822" s="247"/>
      <c r="BA822" s="215"/>
    </row>
    <row r="823" spans="1:53" s="214" customFormat="1" x14ac:dyDescent="0.25">
      <c r="A823" s="215"/>
      <c r="B823" s="215"/>
      <c r="C823" s="245"/>
      <c r="D823" s="246"/>
      <c r="G823" s="247"/>
      <c r="BA823" s="215"/>
    </row>
    <row r="824" spans="1:53" s="214" customFormat="1" x14ac:dyDescent="0.25">
      <c r="A824" s="215"/>
      <c r="B824" s="215"/>
      <c r="C824" s="245"/>
      <c r="D824" s="246"/>
      <c r="G824" s="247"/>
      <c r="BA824" s="215"/>
    </row>
    <row r="825" spans="1:53" s="214" customFormat="1" x14ac:dyDescent="0.25">
      <c r="A825" s="215"/>
      <c r="B825" s="215"/>
      <c r="C825" s="245"/>
      <c r="D825" s="246"/>
      <c r="G825" s="247"/>
      <c r="BA825" s="215"/>
    </row>
    <row r="826" spans="1:53" s="214" customFormat="1" x14ac:dyDescent="0.25">
      <c r="A826" s="215"/>
      <c r="B826" s="215"/>
      <c r="C826" s="245"/>
      <c r="D826" s="246"/>
      <c r="G826" s="247"/>
      <c r="BA826" s="215"/>
    </row>
    <row r="827" spans="1:53" s="214" customFormat="1" x14ac:dyDescent="0.25">
      <c r="A827" s="215"/>
      <c r="B827" s="215"/>
      <c r="C827" s="245"/>
      <c r="D827" s="246"/>
      <c r="G827" s="247"/>
      <c r="BA827" s="215"/>
    </row>
    <row r="828" spans="1:53" s="214" customFormat="1" x14ac:dyDescent="0.25">
      <c r="A828" s="215"/>
      <c r="B828" s="215"/>
      <c r="C828" s="245"/>
      <c r="D828" s="246"/>
      <c r="G828" s="247"/>
      <c r="BA828" s="215"/>
    </row>
    <row r="829" spans="1:53" s="214" customFormat="1" x14ac:dyDescent="0.25">
      <c r="A829" s="215"/>
      <c r="B829" s="215"/>
      <c r="C829" s="245"/>
      <c r="D829" s="246"/>
      <c r="G829" s="247"/>
      <c r="BA829" s="215"/>
    </row>
    <row r="830" spans="1:53" s="214" customFormat="1" x14ac:dyDescent="0.25">
      <c r="A830" s="215"/>
      <c r="B830" s="215"/>
      <c r="C830" s="245"/>
      <c r="D830" s="246"/>
      <c r="G830" s="247"/>
      <c r="BA830" s="215"/>
    </row>
    <row r="831" spans="1:53" s="214" customFormat="1" x14ac:dyDescent="0.25">
      <c r="A831" s="215"/>
      <c r="B831" s="215"/>
      <c r="C831" s="245"/>
      <c r="D831" s="246"/>
      <c r="G831" s="247"/>
      <c r="BA831" s="215"/>
    </row>
    <row r="832" spans="1:53" s="214" customFormat="1" x14ac:dyDescent="0.25">
      <c r="A832" s="215"/>
      <c r="B832" s="215"/>
      <c r="C832" s="245"/>
      <c r="D832" s="246"/>
      <c r="G832" s="247"/>
      <c r="BA832" s="215"/>
    </row>
    <row r="833" spans="1:53" s="214" customFormat="1" x14ac:dyDescent="0.25">
      <c r="A833" s="215"/>
      <c r="B833" s="215"/>
      <c r="C833" s="245"/>
      <c r="D833" s="246"/>
      <c r="G833" s="247"/>
      <c r="BA833" s="215"/>
    </row>
    <row r="834" spans="1:53" s="214" customFormat="1" x14ac:dyDescent="0.25">
      <c r="A834" s="215"/>
      <c r="B834" s="215"/>
      <c r="C834" s="245"/>
      <c r="D834" s="246"/>
      <c r="G834" s="247"/>
      <c r="BA834" s="215"/>
    </row>
    <row r="835" spans="1:53" s="214" customFormat="1" x14ac:dyDescent="0.25">
      <c r="A835" s="215"/>
      <c r="B835" s="215"/>
      <c r="C835" s="245"/>
      <c r="D835" s="246"/>
      <c r="G835" s="247"/>
      <c r="BA835" s="215"/>
    </row>
    <row r="836" spans="1:53" s="214" customFormat="1" x14ac:dyDescent="0.25">
      <c r="A836" s="215"/>
      <c r="B836" s="215"/>
      <c r="C836" s="245"/>
      <c r="D836" s="246"/>
      <c r="G836" s="247"/>
      <c r="BA836" s="215"/>
    </row>
    <row r="837" spans="1:53" s="214" customFormat="1" x14ac:dyDescent="0.25">
      <c r="A837" s="215"/>
      <c r="B837" s="215"/>
      <c r="C837" s="245"/>
      <c r="D837" s="246"/>
      <c r="G837" s="247"/>
      <c r="BA837" s="215"/>
    </row>
    <row r="838" spans="1:53" s="214" customFormat="1" x14ac:dyDescent="0.25">
      <c r="A838" s="215"/>
      <c r="B838" s="215"/>
      <c r="C838" s="245"/>
      <c r="D838" s="246"/>
      <c r="G838" s="247"/>
      <c r="BA838" s="215"/>
    </row>
    <row r="839" spans="1:53" s="214" customFormat="1" x14ac:dyDescent="0.25">
      <c r="A839" s="215"/>
      <c r="B839" s="215"/>
      <c r="C839" s="245"/>
      <c r="D839" s="246"/>
      <c r="G839" s="247"/>
      <c r="BA839" s="215"/>
    </row>
    <row r="840" spans="1:53" s="214" customFormat="1" x14ac:dyDescent="0.25">
      <c r="A840" s="215"/>
      <c r="B840" s="215"/>
      <c r="C840" s="245"/>
      <c r="D840" s="246"/>
      <c r="G840" s="247"/>
      <c r="BA840" s="215"/>
    </row>
    <row r="841" spans="1:53" s="214" customFormat="1" x14ac:dyDescent="0.25">
      <c r="A841" s="215"/>
      <c r="B841" s="215"/>
      <c r="C841" s="245"/>
      <c r="D841" s="246"/>
      <c r="G841" s="247"/>
      <c r="BA841" s="215"/>
    </row>
    <row r="842" spans="1:53" s="214" customFormat="1" x14ac:dyDescent="0.25">
      <c r="A842" s="215"/>
      <c r="B842" s="215"/>
      <c r="C842" s="245"/>
      <c r="D842" s="246"/>
      <c r="G842" s="247"/>
      <c r="BA842" s="215"/>
    </row>
    <row r="843" spans="1:53" s="214" customFormat="1" x14ac:dyDescent="0.25">
      <c r="A843" s="215"/>
      <c r="B843" s="215"/>
      <c r="C843" s="245"/>
      <c r="D843" s="246"/>
      <c r="G843" s="247"/>
      <c r="BA843" s="215"/>
    </row>
    <row r="844" spans="1:53" s="214" customFormat="1" x14ac:dyDescent="0.25">
      <c r="A844" s="215"/>
      <c r="B844" s="215"/>
      <c r="C844" s="245"/>
      <c r="D844" s="246"/>
      <c r="G844" s="247"/>
      <c r="BA844" s="215"/>
    </row>
    <row r="845" spans="1:53" s="214" customFormat="1" x14ac:dyDescent="0.25">
      <c r="A845" s="215"/>
      <c r="B845" s="215"/>
      <c r="C845" s="245"/>
      <c r="D845" s="246"/>
      <c r="G845" s="247"/>
      <c r="BA845" s="215"/>
    </row>
    <row r="846" spans="1:53" s="214" customFormat="1" x14ac:dyDescent="0.25">
      <c r="A846" s="215"/>
      <c r="B846" s="215"/>
      <c r="C846" s="245"/>
      <c r="D846" s="246"/>
      <c r="G846" s="247"/>
      <c r="BA846" s="215"/>
    </row>
    <row r="847" spans="1:53" s="214" customFormat="1" x14ac:dyDescent="0.25">
      <c r="A847" s="215"/>
      <c r="B847" s="215"/>
      <c r="C847" s="245"/>
      <c r="D847" s="246"/>
      <c r="G847" s="247"/>
      <c r="BA847" s="215"/>
    </row>
    <row r="848" spans="1:53" s="214" customFormat="1" x14ac:dyDescent="0.25">
      <c r="A848" s="215"/>
      <c r="B848" s="215"/>
      <c r="C848" s="245"/>
      <c r="D848" s="246"/>
      <c r="G848" s="247"/>
      <c r="BA848" s="215"/>
    </row>
    <row r="849" spans="1:53" s="214" customFormat="1" x14ac:dyDescent="0.25">
      <c r="A849" s="215"/>
      <c r="B849" s="215"/>
      <c r="C849" s="245"/>
      <c r="D849" s="246"/>
      <c r="G849" s="247"/>
      <c r="BA849" s="215"/>
    </row>
    <row r="850" spans="1:53" s="214" customFormat="1" x14ac:dyDescent="0.25">
      <c r="A850" s="215"/>
      <c r="B850" s="215"/>
      <c r="C850" s="245"/>
      <c r="D850" s="246"/>
      <c r="G850" s="247"/>
      <c r="BA850" s="215"/>
    </row>
    <row r="851" spans="1:53" s="214" customFormat="1" x14ac:dyDescent="0.25">
      <c r="A851" s="215"/>
      <c r="B851" s="215"/>
      <c r="C851" s="245"/>
      <c r="D851" s="246"/>
      <c r="G851" s="247"/>
      <c r="BA851" s="215"/>
    </row>
    <row r="852" spans="1:53" s="214" customFormat="1" x14ac:dyDescent="0.25">
      <c r="A852" s="215"/>
      <c r="B852" s="215"/>
      <c r="C852" s="245"/>
      <c r="D852" s="246"/>
      <c r="G852" s="247"/>
      <c r="BA852" s="215"/>
    </row>
    <row r="853" spans="1:53" s="214" customFormat="1" x14ac:dyDescent="0.25">
      <c r="A853" s="215"/>
      <c r="B853" s="215"/>
      <c r="C853" s="245"/>
      <c r="D853" s="246"/>
      <c r="G853" s="247"/>
      <c r="BA853" s="215"/>
    </row>
    <row r="854" spans="1:53" s="214" customFormat="1" x14ac:dyDescent="0.25">
      <c r="A854" s="215"/>
      <c r="B854" s="215"/>
      <c r="C854" s="245"/>
      <c r="D854" s="246"/>
      <c r="G854" s="247"/>
      <c r="BA854" s="215"/>
    </row>
    <row r="855" spans="1:53" s="214" customFormat="1" x14ac:dyDescent="0.25">
      <c r="A855" s="215"/>
      <c r="B855" s="215"/>
      <c r="C855" s="245"/>
      <c r="D855" s="246"/>
      <c r="G855" s="247"/>
      <c r="BA855" s="215"/>
    </row>
    <row r="856" spans="1:53" s="214" customFormat="1" x14ac:dyDescent="0.25">
      <c r="A856" s="215"/>
      <c r="B856" s="215"/>
      <c r="C856" s="245"/>
      <c r="D856" s="246"/>
      <c r="G856" s="247"/>
      <c r="BA856" s="215"/>
    </row>
    <row r="857" spans="1:53" s="214" customFormat="1" x14ac:dyDescent="0.25">
      <c r="A857" s="215"/>
      <c r="B857" s="215"/>
      <c r="C857" s="245"/>
      <c r="D857" s="246"/>
      <c r="G857" s="247"/>
      <c r="BA857" s="215"/>
    </row>
    <row r="858" spans="1:53" s="214" customFormat="1" x14ac:dyDescent="0.25">
      <c r="A858" s="215"/>
      <c r="B858" s="215"/>
      <c r="C858" s="245"/>
      <c r="D858" s="246"/>
      <c r="G858" s="247"/>
      <c r="BA858" s="215"/>
    </row>
    <row r="859" spans="1:53" s="214" customFormat="1" x14ac:dyDescent="0.25">
      <c r="A859" s="215"/>
      <c r="B859" s="215"/>
      <c r="C859" s="245"/>
      <c r="D859" s="246"/>
      <c r="G859" s="247"/>
      <c r="BA859" s="215"/>
    </row>
    <row r="860" spans="1:53" s="214" customFormat="1" x14ac:dyDescent="0.25">
      <c r="A860" s="215"/>
      <c r="B860" s="215"/>
      <c r="C860" s="245"/>
      <c r="D860" s="246"/>
      <c r="G860" s="247"/>
      <c r="BA860" s="215"/>
    </row>
    <row r="861" spans="1:53" s="214" customFormat="1" x14ac:dyDescent="0.25">
      <c r="A861" s="215"/>
      <c r="B861" s="215"/>
      <c r="C861" s="245"/>
      <c r="D861" s="246"/>
      <c r="G861" s="247"/>
      <c r="BA861" s="215"/>
    </row>
    <row r="862" spans="1:53" s="214" customFormat="1" x14ac:dyDescent="0.25">
      <c r="A862" s="215"/>
      <c r="B862" s="215"/>
      <c r="C862" s="245"/>
      <c r="D862" s="246"/>
      <c r="G862" s="247"/>
      <c r="BA862" s="215"/>
    </row>
    <row r="863" spans="1:53" s="214" customFormat="1" x14ac:dyDescent="0.25">
      <c r="A863" s="215"/>
      <c r="B863" s="215"/>
      <c r="C863" s="245"/>
      <c r="D863" s="246"/>
      <c r="G863" s="247"/>
      <c r="BA863" s="215"/>
    </row>
    <row r="864" spans="1:53" s="214" customFormat="1" x14ac:dyDescent="0.25">
      <c r="A864" s="215"/>
      <c r="B864" s="215"/>
      <c r="C864" s="245"/>
      <c r="D864" s="246"/>
      <c r="G864" s="247"/>
      <c r="BA864" s="215"/>
    </row>
    <row r="865" spans="1:53" s="214" customFormat="1" x14ac:dyDescent="0.25">
      <c r="A865" s="215"/>
      <c r="B865" s="215"/>
      <c r="C865" s="245"/>
      <c r="D865" s="246"/>
      <c r="G865" s="247"/>
      <c r="BA865" s="215"/>
    </row>
    <row r="866" spans="1:53" s="214" customFormat="1" x14ac:dyDescent="0.25">
      <c r="A866" s="215"/>
      <c r="B866" s="215"/>
      <c r="C866" s="245"/>
      <c r="D866" s="246"/>
      <c r="G866" s="247"/>
      <c r="BA866" s="215"/>
    </row>
    <row r="867" spans="1:53" s="214" customFormat="1" x14ac:dyDescent="0.25">
      <c r="A867" s="215"/>
      <c r="B867" s="215"/>
      <c r="C867" s="245"/>
      <c r="D867" s="246"/>
      <c r="G867" s="247"/>
      <c r="BA867" s="215"/>
    </row>
    <row r="868" spans="1:53" s="214" customFormat="1" x14ac:dyDescent="0.25">
      <c r="A868" s="215"/>
      <c r="B868" s="215"/>
      <c r="C868" s="245"/>
      <c r="D868" s="246"/>
      <c r="G868" s="247"/>
      <c r="BA868" s="215"/>
    </row>
    <row r="869" spans="1:53" s="214" customFormat="1" x14ac:dyDescent="0.25">
      <c r="A869" s="215"/>
      <c r="B869" s="215"/>
      <c r="C869" s="245"/>
      <c r="D869" s="246"/>
      <c r="G869" s="247"/>
      <c r="BA869" s="215"/>
    </row>
    <row r="870" spans="1:53" s="214" customFormat="1" x14ac:dyDescent="0.25">
      <c r="A870" s="215"/>
      <c r="B870" s="215"/>
      <c r="C870" s="245"/>
      <c r="D870" s="246"/>
      <c r="G870" s="247"/>
      <c r="BA870" s="215"/>
    </row>
    <row r="871" spans="1:53" s="214" customFormat="1" x14ac:dyDescent="0.25">
      <c r="A871" s="215"/>
      <c r="B871" s="215"/>
      <c r="C871" s="245"/>
      <c r="D871" s="246"/>
      <c r="G871" s="247"/>
      <c r="BA871" s="215"/>
    </row>
    <row r="872" spans="1:53" s="214" customFormat="1" x14ac:dyDescent="0.25">
      <c r="A872" s="215"/>
      <c r="B872" s="215"/>
      <c r="C872" s="245"/>
      <c r="D872" s="246"/>
      <c r="G872" s="247"/>
      <c r="BA872" s="215"/>
    </row>
    <row r="873" spans="1:53" s="214" customFormat="1" x14ac:dyDescent="0.25">
      <c r="A873" s="215"/>
      <c r="B873" s="215"/>
      <c r="C873" s="245"/>
      <c r="D873" s="246"/>
      <c r="G873" s="247"/>
      <c r="BA873" s="215"/>
    </row>
    <row r="874" spans="1:53" s="214" customFormat="1" x14ac:dyDescent="0.25">
      <c r="A874" s="215"/>
      <c r="B874" s="215"/>
      <c r="C874" s="245"/>
      <c r="D874" s="246"/>
      <c r="G874" s="247"/>
      <c r="BA874" s="215"/>
    </row>
    <row r="875" spans="1:53" s="214" customFormat="1" x14ac:dyDescent="0.25">
      <c r="A875" s="215"/>
      <c r="B875" s="215"/>
      <c r="C875" s="245"/>
      <c r="D875" s="246"/>
      <c r="G875" s="247"/>
      <c r="BA875" s="215"/>
    </row>
    <row r="876" spans="1:53" s="214" customFormat="1" x14ac:dyDescent="0.25">
      <c r="A876" s="215"/>
      <c r="B876" s="215"/>
      <c r="C876" s="245"/>
      <c r="D876" s="246"/>
      <c r="G876" s="247"/>
      <c r="BA876" s="215"/>
    </row>
    <row r="877" spans="1:53" s="214" customFormat="1" x14ac:dyDescent="0.25">
      <c r="A877" s="215"/>
      <c r="B877" s="215"/>
      <c r="C877" s="245"/>
      <c r="D877" s="246"/>
      <c r="G877" s="247"/>
      <c r="BA877" s="215"/>
    </row>
    <row r="878" spans="1:53" s="214" customFormat="1" x14ac:dyDescent="0.25">
      <c r="A878" s="215"/>
      <c r="B878" s="215"/>
      <c r="C878" s="245"/>
      <c r="D878" s="246"/>
      <c r="G878" s="247"/>
      <c r="BA878" s="215"/>
    </row>
    <row r="879" spans="1:53" s="214" customFormat="1" x14ac:dyDescent="0.25">
      <c r="A879" s="215"/>
      <c r="B879" s="215"/>
      <c r="C879" s="245"/>
      <c r="D879" s="246"/>
      <c r="G879" s="247"/>
      <c r="BA879" s="215"/>
    </row>
    <row r="880" spans="1:53" s="214" customFormat="1" x14ac:dyDescent="0.25">
      <c r="A880" s="215"/>
      <c r="B880" s="215"/>
      <c r="C880" s="245"/>
      <c r="D880" s="246"/>
      <c r="G880" s="247"/>
      <c r="BA880" s="215"/>
    </row>
    <row r="881" spans="1:53" s="214" customFormat="1" x14ac:dyDescent="0.25">
      <c r="A881" s="215"/>
      <c r="B881" s="215"/>
      <c r="C881" s="245"/>
      <c r="D881" s="246"/>
      <c r="G881" s="247"/>
      <c r="BA881" s="215"/>
    </row>
    <row r="882" spans="1:53" s="214" customFormat="1" x14ac:dyDescent="0.25">
      <c r="A882" s="215"/>
      <c r="B882" s="215"/>
      <c r="C882" s="245"/>
      <c r="D882" s="246"/>
      <c r="G882" s="247"/>
      <c r="BA882" s="215"/>
    </row>
    <row r="883" spans="1:53" s="214" customFormat="1" x14ac:dyDescent="0.25">
      <c r="A883" s="215"/>
      <c r="B883" s="215"/>
      <c r="C883" s="245"/>
      <c r="D883" s="246"/>
      <c r="G883" s="247"/>
      <c r="BA883" s="215"/>
    </row>
    <row r="884" spans="1:53" s="214" customFormat="1" x14ac:dyDescent="0.25">
      <c r="A884" s="215"/>
      <c r="B884" s="215"/>
      <c r="C884" s="245"/>
      <c r="D884" s="246"/>
      <c r="G884" s="247"/>
      <c r="BA884" s="215"/>
    </row>
    <row r="885" spans="1:53" s="214" customFormat="1" x14ac:dyDescent="0.25">
      <c r="A885" s="215"/>
      <c r="B885" s="215"/>
      <c r="C885" s="245"/>
      <c r="D885" s="246"/>
      <c r="G885" s="247"/>
      <c r="BA885" s="215"/>
    </row>
    <row r="886" spans="1:53" s="214" customFormat="1" x14ac:dyDescent="0.25">
      <c r="A886" s="215"/>
      <c r="B886" s="215"/>
      <c r="C886" s="245"/>
      <c r="D886" s="246"/>
      <c r="G886" s="247"/>
      <c r="BA886" s="215"/>
    </row>
    <row r="887" spans="1:53" s="214" customFormat="1" x14ac:dyDescent="0.25">
      <c r="A887" s="215"/>
      <c r="B887" s="215"/>
      <c r="C887" s="245"/>
      <c r="D887" s="246"/>
      <c r="G887" s="247"/>
      <c r="BA887" s="215"/>
    </row>
    <row r="888" spans="1:53" s="214" customFormat="1" x14ac:dyDescent="0.25">
      <c r="A888" s="215"/>
      <c r="B888" s="215"/>
      <c r="C888" s="245"/>
      <c r="D888" s="246"/>
      <c r="G888" s="247"/>
      <c r="BA888" s="215"/>
    </row>
    <row r="889" spans="1:53" s="214" customFormat="1" x14ac:dyDescent="0.25">
      <c r="A889" s="215"/>
      <c r="B889" s="215"/>
      <c r="C889" s="245"/>
      <c r="D889" s="246"/>
      <c r="G889" s="247"/>
      <c r="BA889" s="215"/>
    </row>
    <row r="890" spans="1:53" s="214" customFormat="1" x14ac:dyDescent="0.25">
      <c r="A890" s="215"/>
      <c r="B890" s="215"/>
      <c r="C890" s="245"/>
      <c r="D890" s="246"/>
      <c r="G890" s="247"/>
      <c r="BA890" s="215"/>
    </row>
    <row r="891" spans="1:53" s="214" customFormat="1" x14ac:dyDescent="0.25">
      <c r="A891" s="215"/>
      <c r="B891" s="215"/>
      <c r="C891" s="245"/>
      <c r="D891" s="246"/>
      <c r="G891" s="247"/>
      <c r="BA891" s="215"/>
    </row>
    <row r="892" spans="1:53" s="214" customFormat="1" x14ac:dyDescent="0.25">
      <c r="A892" s="215"/>
      <c r="B892" s="215"/>
      <c r="C892" s="245"/>
      <c r="D892" s="246"/>
      <c r="G892" s="247"/>
      <c r="BA892" s="215"/>
    </row>
    <row r="893" spans="1:53" s="214" customFormat="1" x14ac:dyDescent="0.25">
      <c r="A893" s="215"/>
      <c r="B893" s="215"/>
      <c r="C893" s="245"/>
      <c r="D893" s="246"/>
      <c r="G893" s="247"/>
      <c r="BA893" s="215"/>
    </row>
    <row r="894" spans="1:53" s="214" customFormat="1" x14ac:dyDescent="0.25">
      <c r="A894" s="215"/>
      <c r="B894" s="215"/>
      <c r="C894" s="245"/>
      <c r="D894" s="246"/>
      <c r="G894" s="247"/>
      <c r="BA894" s="215"/>
    </row>
    <row r="895" spans="1:53" s="214" customFormat="1" x14ac:dyDescent="0.25">
      <c r="A895" s="215"/>
      <c r="B895" s="215"/>
      <c r="C895" s="245"/>
      <c r="D895" s="246"/>
      <c r="G895" s="247"/>
      <c r="BA895" s="215"/>
    </row>
    <row r="896" spans="1:53" s="214" customFormat="1" x14ac:dyDescent="0.25">
      <c r="A896" s="215"/>
      <c r="B896" s="215"/>
      <c r="C896" s="245"/>
      <c r="D896" s="246"/>
      <c r="G896" s="247"/>
      <c r="BA896" s="215"/>
    </row>
    <row r="897" spans="1:53" s="214" customFormat="1" x14ac:dyDescent="0.25">
      <c r="A897" s="215"/>
      <c r="B897" s="215"/>
      <c r="C897" s="245"/>
      <c r="D897" s="246"/>
      <c r="G897" s="247"/>
      <c r="BA897" s="215"/>
    </row>
    <row r="898" spans="1:53" s="214" customFormat="1" x14ac:dyDescent="0.25">
      <c r="A898" s="215"/>
      <c r="B898" s="215"/>
      <c r="C898" s="245"/>
      <c r="D898" s="246"/>
      <c r="G898" s="247"/>
      <c r="BA898" s="215"/>
    </row>
  </sheetData>
  <autoFilter ref="A3:BO152" xr:uid="{EED1ED3B-7367-4688-8BEE-1962C632E4B5}"/>
  <mergeCells count="27">
    <mergeCell ref="H1:N1"/>
    <mergeCell ref="O1:Z1"/>
    <mergeCell ref="AA1:AL1"/>
    <mergeCell ref="AM1:AX1"/>
    <mergeCell ref="A2:A3"/>
    <mergeCell ref="B2:B3"/>
    <mergeCell ref="C2:C3"/>
    <mergeCell ref="D2:D3"/>
    <mergeCell ref="E2:E3"/>
    <mergeCell ref="F2:F3"/>
    <mergeCell ref="G2:G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O2:BO3"/>
    <mergeCell ref="BJ2:BJ3"/>
    <mergeCell ref="BK2:BK3"/>
    <mergeCell ref="BL2:BL3"/>
    <mergeCell ref="BM2:BM3"/>
    <mergeCell ref="BN2:BN3"/>
  </mergeCells>
  <phoneticPr fontId="29" type="noConversion"/>
  <pageMargins left="0.70866141732283472" right="0.70866141732283472" top="0.74803149606299213" bottom="0.74803149606299213" header="0.31496062992125984" footer="0.31496062992125984"/>
  <pageSetup paperSize="9" scale="13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0FF3-D78B-4C7E-AB67-20A5594C5B8E}">
  <sheetPr>
    <tabColor rgb="FF00B050"/>
    <pageSetUpPr fitToPage="1"/>
  </sheetPr>
  <dimension ref="A5:F29"/>
  <sheetViews>
    <sheetView zoomScale="115" zoomScaleNormal="115" workbookViewId="0">
      <pane xSplit="1" ySplit="5" topLeftCell="B6" activePane="bottomRight" state="frozen"/>
      <selection pane="topRight" activeCell="C1" sqref="C1"/>
      <selection pane="bottomLeft" activeCell="A6" sqref="A6"/>
      <selection pane="bottomRight" activeCell="B32" sqref="B32"/>
    </sheetView>
  </sheetViews>
  <sheetFormatPr defaultColWidth="11.42578125" defaultRowHeight="15" x14ac:dyDescent="0.25"/>
  <cols>
    <col min="1" max="1" width="23.28515625" customWidth="1"/>
    <col min="2" max="2" width="19.28515625" customWidth="1"/>
    <col min="3" max="3" width="31" customWidth="1"/>
    <col min="4" max="4" width="39" style="10" customWidth="1"/>
  </cols>
  <sheetData>
    <row r="5" spans="1:6" s="5" customFormat="1" ht="18.75" x14ac:dyDescent="0.25">
      <c r="A5" s="254" t="s">
        <v>321</v>
      </c>
      <c r="B5" s="254" t="s">
        <v>322</v>
      </c>
      <c r="C5" s="254" t="s">
        <v>323</v>
      </c>
      <c r="D5" s="254" t="s">
        <v>324</v>
      </c>
      <c r="E5" s="246"/>
      <c r="F5" s="246"/>
    </row>
    <row r="6" spans="1:6" s="5" customFormat="1" ht="15.75" x14ac:dyDescent="0.25">
      <c r="A6" s="255" t="s">
        <v>325</v>
      </c>
      <c r="B6" s="397" t="s">
        <v>38</v>
      </c>
      <c r="C6" s="256" t="s">
        <v>326</v>
      </c>
      <c r="D6" s="326" t="s">
        <v>327</v>
      </c>
      <c r="E6" s="246"/>
      <c r="F6" s="246"/>
    </row>
    <row r="7" spans="1:6" s="5" customFormat="1" ht="15.75" x14ac:dyDescent="0.25">
      <c r="A7" s="257" t="s">
        <v>328</v>
      </c>
      <c r="B7" s="398"/>
      <c r="C7" s="256" t="s">
        <v>329</v>
      </c>
      <c r="D7" s="326" t="s">
        <v>330</v>
      </c>
      <c r="E7" s="246"/>
      <c r="F7" s="246"/>
    </row>
    <row r="8" spans="1:6" s="5" customFormat="1" ht="15.75" x14ac:dyDescent="0.25">
      <c r="A8" s="257" t="s">
        <v>331</v>
      </c>
      <c r="B8" s="398"/>
      <c r="C8" s="256" t="s">
        <v>332</v>
      </c>
      <c r="D8" s="326" t="s">
        <v>333</v>
      </c>
      <c r="E8" s="246"/>
      <c r="F8" s="246"/>
    </row>
    <row r="9" spans="1:6" s="5" customFormat="1" ht="15.75" x14ac:dyDescent="0.25">
      <c r="A9" s="257" t="s">
        <v>334</v>
      </c>
      <c r="B9" s="398"/>
      <c r="C9" s="256" t="s">
        <v>335</v>
      </c>
      <c r="D9" s="326" t="s">
        <v>333</v>
      </c>
      <c r="E9" s="246"/>
      <c r="F9" s="246"/>
    </row>
    <row r="10" spans="1:6" s="5" customFormat="1" ht="15.75" x14ac:dyDescent="0.25">
      <c r="A10" s="258" t="s">
        <v>336</v>
      </c>
      <c r="B10" s="399" t="s">
        <v>38</v>
      </c>
      <c r="C10" s="256" t="s">
        <v>337</v>
      </c>
      <c r="D10" s="326" t="s">
        <v>333</v>
      </c>
      <c r="E10" s="246"/>
      <c r="F10" s="246"/>
    </row>
    <row r="11" spans="1:6" s="5" customFormat="1" ht="15.75" x14ac:dyDescent="0.25">
      <c r="A11" s="258" t="s">
        <v>338</v>
      </c>
      <c r="B11" s="400"/>
      <c r="C11" s="256" t="s">
        <v>339</v>
      </c>
      <c r="D11" s="326" t="s">
        <v>333</v>
      </c>
      <c r="E11" s="246"/>
      <c r="F11" s="246"/>
    </row>
    <row r="12" spans="1:6" s="5" customFormat="1" ht="15.75" x14ac:dyDescent="0.25">
      <c r="A12" s="258" t="s">
        <v>340</v>
      </c>
      <c r="B12" s="400"/>
      <c r="C12" s="256" t="s">
        <v>341</v>
      </c>
      <c r="D12" s="326" t="s">
        <v>330</v>
      </c>
      <c r="E12" s="246"/>
      <c r="F12" s="246"/>
    </row>
    <row r="13" spans="1:6" s="5" customFormat="1" ht="15.75" x14ac:dyDescent="0.25">
      <c r="A13" s="258" t="s">
        <v>342</v>
      </c>
      <c r="B13" s="401"/>
      <c r="C13" s="256" t="s">
        <v>343</v>
      </c>
      <c r="D13" s="326" t="s">
        <v>344</v>
      </c>
      <c r="E13" s="246"/>
      <c r="F13" s="246"/>
    </row>
    <row r="14" spans="1:6" s="5" customFormat="1" ht="15.75" x14ac:dyDescent="0.25">
      <c r="A14" s="259" t="s">
        <v>345</v>
      </c>
      <c r="B14" s="402" t="s">
        <v>35</v>
      </c>
      <c r="C14" s="256" t="s">
        <v>346</v>
      </c>
      <c r="D14" s="326" t="s">
        <v>327</v>
      </c>
      <c r="E14" s="246"/>
      <c r="F14" s="246"/>
    </row>
    <row r="15" spans="1:6" s="5" customFormat="1" ht="15.75" x14ac:dyDescent="0.25">
      <c r="A15" s="259" t="s">
        <v>347</v>
      </c>
      <c r="B15" s="403"/>
      <c r="C15" s="256" t="s">
        <v>348</v>
      </c>
      <c r="D15" s="405" t="s">
        <v>349</v>
      </c>
      <c r="E15" s="246"/>
      <c r="F15" s="246"/>
    </row>
    <row r="16" spans="1:6" ht="15.75" x14ac:dyDescent="0.25">
      <c r="A16" s="259" t="s">
        <v>350</v>
      </c>
      <c r="B16" s="404"/>
      <c r="C16" s="256" t="s">
        <v>351</v>
      </c>
      <c r="D16" s="405"/>
      <c r="E16" s="246"/>
      <c r="F16" s="214"/>
    </row>
    <row r="17" spans="1:6" s="5" customFormat="1" ht="15.75" x14ac:dyDescent="0.25">
      <c r="A17" s="260" t="s">
        <v>352</v>
      </c>
      <c r="B17" s="406" t="s">
        <v>35</v>
      </c>
      <c r="C17" s="256" t="s">
        <v>353</v>
      </c>
      <c r="D17" s="261" t="s">
        <v>354</v>
      </c>
      <c r="E17" s="246"/>
      <c r="F17" s="246"/>
    </row>
    <row r="18" spans="1:6" s="5" customFormat="1" ht="15.75" x14ac:dyDescent="0.25">
      <c r="A18" s="260" t="s">
        <v>355</v>
      </c>
      <c r="B18" s="407"/>
      <c r="C18" s="256" t="s">
        <v>356</v>
      </c>
      <c r="D18" s="261" t="s">
        <v>357</v>
      </c>
      <c r="E18" s="246"/>
      <c r="F18" s="246"/>
    </row>
    <row r="19" spans="1:6" s="5" customFormat="1" ht="15.75" x14ac:dyDescent="0.25">
      <c r="A19" s="260" t="s">
        <v>358</v>
      </c>
      <c r="B19" s="408"/>
      <c r="C19" s="256" t="s">
        <v>359</v>
      </c>
      <c r="D19" s="261" t="s">
        <v>360</v>
      </c>
      <c r="E19" s="246"/>
      <c r="F19" s="246"/>
    </row>
    <row r="20" spans="1:6" ht="15.75" x14ac:dyDescent="0.25">
      <c r="A20" s="262" t="s">
        <v>361</v>
      </c>
      <c r="B20" s="409" t="s">
        <v>50</v>
      </c>
      <c r="C20" s="256" t="s">
        <v>362</v>
      </c>
      <c r="D20" s="261" t="s">
        <v>363</v>
      </c>
      <c r="E20" s="246"/>
      <c r="F20" s="214"/>
    </row>
    <row r="21" spans="1:6" ht="15.75" x14ac:dyDescent="0.25">
      <c r="A21" s="262" t="s">
        <v>364</v>
      </c>
      <c r="B21" s="410"/>
      <c r="C21" s="263" t="s">
        <v>365</v>
      </c>
      <c r="D21" s="261" t="s">
        <v>366</v>
      </c>
      <c r="E21" s="246"/>
      <c r="F21" s="214"/>
    </row>
    <row r="22" spans="1:6" ht="15.75" x14ac:dyDescent="0.25">
      <c r="A22" s="264" t="s">
        <v>276</v>
      </c>
      <c r="B22" s="394" t="s">
        <v>367</v>
      </c>
      <c r="C22" s="256" t="s">
        <v>368</v>
      </c>
      <c r="D22" s="326" t="s">
        <v>367</v>
      </c>
      <c r="E22" s="214"/>
      <c r="F22" s="214"/>
    </row>
    <row r="23" spans="1:6" ht="15.75" x14ac:dyDescent="0.25">
      <c r="A23" s="265" t="s">
        <v>282</v>
      </c>
      <c r="B23" s="395"/>
      <c r="C23" s="256" t="s">
        <v>369</v>
      </c>
      <c r="D23" s="326" t="s">
        <v>367</v>
      </c>
      <c r="E23" s="214"/>
      <c r="F23" s="214"/>
    </row>
    <row r="24" spans="1:6" ht="15.75" x14ac:dyDescent="0.25">
      <c r="A24" s="266" t="s">
        <v>286</v>
      </c>
      <c r="B24" s="395"/>
      <c r="C24" s="256" t="s">
        <v>370</v>
      </c>
      <c r="D24" s="326" t="s">
        <v>367</v>
      </c>
      <c r="E24" s="214"/>
      <c r="F24" s="214"/>
    </row>
    <row r="25" spans="1:6" ht="15.75" x14ac:dyDescent="0.25">
      <c r="A25" s="325" t="s">
        <v>319</v>
      </c>
      <c r="B25" s="396"/>
      <c r="C25" s="256"/>
      <c r="D25" s="326"/>
      <c r="E25" s="214"/>
      <c r="F25" s="214"/>
    </row>
    <row r="26" spans="1:6" x14ac:dyDescent="0.25">
      <c r="A26" s="267" t="s">
        <v>309</v>
      </c>
      <c r="B26" s="267" t="s">
        <v>371</v>
      </c>
      <c r="C26" s="256" t="s">
        <v>372</v>
      </c>
      <c r="D26" s="326" t="s">
        <v>373</v>
      </c>
      <c r="E26" s="214"/>
      <c r="F26" s="214"/>
    </row>
    <row r="27" spans="1:6" ht="15.75" x14ac:dyDescent="0.25">
      <c r="A27" s="214"/>
      <c r="B27" s="214"/>
      <c r="C27" s="214"/>
      <c r="D27" s="268" t="s">
        <v>374</v>
      </c>
      <c r="E27" s="214"/>
      <c r="F27" s="269"/>
    </row>
    <row r="28" spans="1:6" x14ac:dyDescent="0.25">
      <c r="A28" s="214"/>
      <c r="B28" s="214"/>
      <c r="C28" s="214"/>
      <c r="D28" s="215"/>
      <c r="E28" s="214"/>
      <c r="F28" s="214"/>
    </row>
    <row r="29" spans="1:6" x14ac:dyDescent="0.25">
      <c r="A29" s="214"/>
      <c r="B29" s="214"/>
      <c r="C29" s="214"/>
      <c r="D29" s="215"/>
      <c r="E29" s="214"/>
      <c r="F29" s="214"/>
    </row>
  </sheetData>
  <autoFilter ref="A5:C17" xr:uid="{52CCCEC2-AD7F-45F2-A0DD-38FFE70FD6E8}"/>
  <mergeCells count="7">
    <mergeCell ref="B22:B25"/>
    <mergeCell ref="B6:B9"/>
    <mergeCell ref="B10:B13"/>
    <mergeCell ref="B14:B16"/>
    <mergeCell ref="D15:D16"/>
    <mergeCell ref="B17:B19"/>
    <mergeCell ref="B20:B21"/>
  </mergeCells>
  <hyperlinks>
    <hyperlink ref="C22" r:id="rId1" xr:uid="{68B8E84E-5B33-49EF-B7F3-60470904772A}"/>
    <hyperlink ref="C23" r:id="rId2" xr:uid="{75C027C1-3874-4E10-8406-CCBC5A8B2DFE}"/>
    <hyperlink ref="C24" r:id="rId3" xr:uid="{5A07DECF-FB0D-4C30-9BD5-18D0BAC2E724}"/>
    <hyperlink ref="C6" r:id="rId4" display="Link to APP1_GSK286" xr:uid="{7AA135E8-5C67-4AA9-AA92-18B206C4B38F}"/>
    <hyperlink ref="C7" r:id="rId5" display="Link to APP2_GSK286" xr:uid="{966EC3FD-FFD2-46B9-AC8B-296DD1B88421}"/>
    <hyperlink ref="C14" r:id="rId6" display="Link to APP1_TBA587" xr:uid="{CC033D6D-90DB-49B2-94ED-E20D50CCFEFB}"/>
    <hyperlink ref="C15" r:id="rId7" display="Link to APP2_TBA587" xr:uid="{ABF54506-4AEB-448F-980C-1D1F7178C8DA}"/>
    <hyperlink ref="C20" r:id="rId8" display="Link to APP2_DDU209" xr:uid="{5640405C-DC84-4CED-8BDE-1A214EB96784}"/>
    <hyperlink ref="C16" r:id="rId9" display="Link to APP3_TBA587" xr:uid="{09AE6552-7DD3-4F3D-8906-4E4807C02FB3}"/>
    <hyperlink ref="C21" r:id="rId10" display="Link to APP3 DDU209" xr:uid="{FF72ACAD-4FC5-4DD9-A927-6CEC80F6300F}"/>
    <hyperlink ref="C8" r:id="rId11" display="Link to APP2_GSK286" xr:uid="{52AA71A1-9FB5-4674-8E3F-AB700A117292}"/>
    <hyperlink ref="C9" r:id="rId12" display="Link to APP2_GSK286" xr:uid="{F210C9D4-8D68-4724-A977-3A28D5E698CC}"/>
    <hyperlink ref="C10" r:id="rId13" display="Link to APP1_GSK286" xr:uid="{F9BEA575-FB56-423E-A6CE-9E95DE8A8D37}"/>
    <hyperlink ref="C11" r:id="rId14" display="Link to APP2_GSK286" xr:uid="{AAA4C92A-4C08-435F-9CE7-3E219AA66A8E}"/>
    <hyperlink ref="C12" r:id="rId15" display="Link to APP2_GSK286" xr:uid="{BC09F079-7B92-47A3-97D5-1B9739057F7D}"/>
    <hyperlink ref="C13" r:id="rId16" display="Link to APP2_GSK286" xr:uid="{85A3C6BF-FF85-4D60-9E90-BB8FBC28A5B0}"/>
    <hyperlink ref="C17:C19" r:id="rId17" display="Link to APP3_TBA587" xr:uid="{A39CB96D-9CA1-4ED0-8049-603F5B7B9599}"/>
    <hyperlink ref="C26" r:id="rId18" xr:uid="{AF1F8B37-B4AE-4250-BCE4-ABEF67B9AD5E}"/>
  </hyperlinks>
  <pageMargins left="0.70866141732283472" right="0.70866141732283472" top="0.74803149606299213" bottom="0.74803149606299213" header="0.31496062992125984" footer="0.31496062992125984"/>
  <pageSetup paperSize="9" scale="65" orientation="portrait" r:id="rId19"/>
  <drawing r:id="rId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734FE4F85A6E4496BEC91E91C2D085" ma:contentTypeVersion="16" ma:contentTypeDescription="Create a new document." ma:contentTypeScope="" ma:versionID="e77d21b4e77b9e100e3720cb02ff7a92">
  <xsd:schema xmlns:xsd="http://www.w3.org/2001/XMLSchema" xmlns:xs="http://www.w3.org/2001/XMLSchema" xmlns:p="http://schemas.microsoft.com/office/2006/metadata/properties" xmlns:ns2="f871994d-2c2e-47f0-b33e-e622019864c2" xmlns:ns3="20384631-be82-404b-b65d-556259bceb11" targetNamespace="http://schemas.microsoft.com/office/2006/metadata/properties" ma:root="true" ma:fieldsID="f8aa963918ec8297f7b4dcabc3fe776c" ns2:_="" ns3:_="">
    <xsd:import namespace="f871994d-2c2e-47f0-b33e-e622019864c2"/>
    <xsd:import namespace="20384631-be82-404b-b65d-556259bceb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1994d-2c2e-47f0-b33e-e622019864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db741e0-2ec2-4ef0-b92f-5af7b4514b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384631-be82-404b-b65d-556259bceb1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2a2a5f9-a633-4a29-91f8-c09dce59d216}" ma:internalName="TaxCatchAll" ma:showField="CatchAllData" ma:web="20384631-be82-404b-b65d-556259bceb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0384631-be82-404b-b65d-556259bceb11">
      <UserInfo>
        <DisplayName>Sharepoint ERA4TB WP9</DisplayName>
        <AccountId>195</AccountId>
        <AccountType/>
      </UserInfo>
    </SharedWithUsers>
    <TaxCatchAll xmlns="20384631-be82-404b-b65d-556259bceb11" xsi:nil="true"/>
    <lcf76f155ced4ddcb4097134ff3c332f xmlns="f871994d-2c2e-47f0-b33e-e622019864c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139CE17-3F7B-48CE-82E6-49A1170B01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464B82-3D2B-43BF-AC28-DFF7175F88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71994d-2c2e-47f0-b33e-e622019864c2"/>
    <ds:schemaRef ds:uri="20384631-be82-404b-b65d-556259bceb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00C9B4-91B6-4CED-804E-2C1DF8D996C1}">
  <ds:schemaRefs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0384631-be82-404b-b65d-556259bceb11"/>
    <ds:schemaRef ds:uri="f871994d-2c2e-47f0-b33e-e622019864c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GANTT PLANNED</vt:lpstr>
      <vt:lpstr>GANTT EXECUTED</vt:lpstr>
      <vt:lpstr>Link to specific APPs</vt:lpstr>
      <vt:lpstr>'GANTT EXECUTED'!_ftnref1</vt:lpstr>
      <vt:lpstr>'GANTT PLANNED'!_ftnref1</vt:lpstr>
      <vt:lpstr>'Link to specific APPs'!Print_Area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Hewlett-Packard Company</dc:creator>
  <cp:keywords/>
  <dc:description/>
  <cp:lastModifiedBy>Leandro Hidalgo</cp:lastModifiedBy>
  <cp:revision/>
  <dcterms:created xsi:type="dcterms:W3CDTF">2020-08-20T13:08:30Z</dcterms:created>
  <dcterms:modified xsi:type="dcterms:W3CDTF">2022-03-09T07:16:20Z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0x01010044734FE4F85A6E4496BEC91E91C2D085</vt:lpwstr>
  </property>
  <property fmtid="{D5CDD505-2E9C-101B-9397-08002B2CF9AE}" pid="3" name="MediaServiceImageTags">
    <vt:lpwstr/>
  </property>
</Properties>
</file>