
<file path=[Content_Types].xml><?xml version="1.0" encoding="utf-8"?>
<Types xmlns="http://schemas.openxmlformats.org/package/2006/content-types">
  <Default Extension="docm" ContentType="application/vnd.ms-word.document.macroEnabled.12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998500/Desktop/ITE140/"/>
    </mc:Choice>
  </mc:AlternateContent>
  <xr:revisionPtr revIDLastSave="0" documentId="8_{C6237237-EB3B-094E-AB37-D5E179D0AAE2}" xr6:coauthVersionLast="47" xr6:coauthVersionMax="47" xr10:uidLastSave="{00000000-0000-0000-0000-000000000000}"/>
  <bookViews>
    <workbookView xWindow="0" yWindow="0" windowWidth="28800" windowHeight="18000" activeTab="6" xr2:uid="{FA4830B5-7B7A-7A4A-9386-58E0C8F48A14}"/>
  </bookViews>
  <sheets>
    <sheet name="Explaintion" sheetId="10" r:id="rId1"/>
    <sheet name="Q1" sheetId="6" r:id="rId2"/>
    <sheet name="Q2" sheetId="3" r:id="rId3"/>
    <sheet name="Q3" sheetId="7" r:id="rId4"/>
    <sheet name="Q4" sheetId="8" r:id="rId5"/>
    <sheet name="End of Year" sheetId="1" r:id="rId6"/>
    <sheet name="Senerios " sheetId="11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E4" i="1"/>
  <c r="P15" i="7"/>
  <c r="J7" i="7"/>
  <c r="E7" i="7"/>
  <c r="J6" i="7"/>
  <c r="E6" i="7"/>
  <c r="J5" i="7"/>
  <c r="E5" i="7"/>
  <c r="E4" i="7"/>
  <c r="P15" i="3"/>
  <c r="J7" i="3"/>
  <c r="E7" i="3"/>
  <c r="J6" i="3"/>
  <c r="E6" i="3"/>
  <c r="J5" i="3"/>
  <c r="E5" i="3"/>
  <c r="E4" i="3"/>
  <c r="J5" i="6"/>
  <c r="P14" i="7" l="1"/>
  <c r="P16" i="7" s="1"/>
  <c r="D4" i="1" s="1"/>
  <c r="P14" i="3"/>
  <c r="P16" i="3" s="1"/>
  <c r="C4" i="1" s="1"/>
  <c r="P15" i="6"/>
  <c r="E4" i="6"/>
  <c r="J6" i="6"/>
  <c r="P14" i="6" s="1"/>
  <c r="J7" i="6"/>
  <c r="E5" i="6"/>
  <c r="E6" i="6"/>
  <c r="E7" i="6"/>
  <c r="P16" i="6" l="1"/>
  <c r="B4" i="1" s="1"/>
  <c r="F6" i="8" l="1"/>
  <c r="E5" i="1" l="1"/>
  <c r="E6" i="1" s="1"/>
  <c r="B5" i="1"/>
  <c r="B6" i="1" s="1"/>
  <c r="C5" i="1"/>
  <c r="C6" i="1" s="1"/>
  <c r="D5" i="1"/>
  <c r="D6" i="1" s="1"/>
  <c r="F6" i="1" l="1"/>
  <c r="F4" i="1"/>
  <c r="F5" i="1" s="1"/>
  <c r="H4" i="1" s="1"/>
</calcChain>
</file>

<file path=xl/sharedStrings.xml><?xml version="1.0" encoding="utf-8"?>
<sst xmlns="http://schemas.openxmlformats.org/spreadsheetml/2006/main" count="135" uniqueCount="52">
  <si>
    <t xml:space="preserve">Assignment Name </t>
  </si>
  <si>
    <t>Grade</t>
  </si>
  <si>
    <t>Exams, Projects, Essays, Seminars</t>
  </si>
  <si>
    <t xml:space="preserve">FRQ Quizzes </t>
  </si>
  <si>
    <t>Classwork/Homework</t>
  </si>
  <si>
    <t>Assignemnt Name</t>
  </si>
  <si>
    <t>Quiz Name</t>
  </si>
  <si>
    <t>Black Studies Notes</t>
  </si>
  <si>
    <t xml:space="preserve">Misseducation of the Negro </t>
  </si>
  <si>
    <t>Arturo Schomburg</t>
  </si>
  <si>
    <t>Quiz 1</t>
  </si>
  <si>
    <t>Current Event 1</t>
  </si>
  <si>
    <t>Current Event 2</t>
  </si>
  <si>
    <t>Current Event 3</t>
  </si>
  <si>
    <t>Summative</t>
  </si>
  <si>
    <t>Formative</t>
  </si>
  <si>
    <t>Summative Grade</t>
  </si>
  <si>
    <t xml:space="preserve">Formative Grade </t>
  </si>
  <si>
    <t>Quarter Grade</t>
  </si>
  <si>
    <t>Current Event 4</t>
  </si>
  <si>
    <t>Quiz 2</t>
  </si>
  <si>
    <t>Quiz 3</t>
  </si>
  <si>
    <t>Begin Grade</t>
  </si>
  <si>
    <t>End Grade</t>
  </si>
  <si>
    <t>Letter</t>
  </si>
  <si>
    <t>Quality Points</t>
  </si>
  <si>
    <t>E</t>
  </si>
  <si>
    <t>D</t>
  </si>
  <si>
    <t>D+</t>
  </si>
  <si>
    <t>C</t>
  </si>
  <si>
    <t>C+</t>
  </si>
  <si>
    <t>B</t>
  </si>
  <si>
    <t>B+</t>
  </si>
  <si>
    <t>A</t>
  </si>
  <si>
    <t>Summatrive Assignment (AP Project)</t>
  </si>
  <si>
    <t>Prep Work for Project</t>
  </si>
  <si>
    <t>Final Project</t>
  </si>
  <si>
    <t>Q1</t>
  </si>
  <si>
    <t>Q2</t>
  </si>
  <si>
    <t>Q3</t>
  </si>
  <si>
    <t>Q4</t>
  </si>
  <si>
    <t>Final Grade</t>
  </si>
  <si>
    <t>Points</t>
  </si>
  <si>
    <t xml:space="preserve"> </t>
  </si>
  <si>
    <t xml:space="preserve">Points </t>
  </si>
  <si>
    <t xml:space="preserve">Points Earned </t>
  </si>
  <si>
    <t>Final QP</t>
  </si>
  <si>
    <t>AP Grade</t>
  </si>
  <si>
    <t>Regular Letter Grade</t>
  </si>
  <si>
    <t>Final AP Letter Grade</t>
  </si>
  <si>
    <t>Regular QP</t>
  </si>
  <si>
    <t>AP QP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</si>
</sst>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</font>
    <font>
      <i/>
      <sz val="12"/>
      <color theme="1"/>
      <name val="Aptos Narrow"/>
      <family val="2"/>
      <scheme val="minor"/>
    </font>
    <font>
      <b/>
      <i/>
      <sz val="12"/>
      <color rgb="FF000000"/>
      <name val="Times New Roman"/>
      <family val="1"/>
    </font>
    <font>
      <i/>
      <sz val="12"/>
      <color rgb="FF000000"/>
      <name val="Aptos Narrow"/>
      <family val="2"/>
      <scheme val="minor"/>
    </font>
    <font>
      <b/>
      <i/>
      <sz val="12"/>
      <color theme="1"/>
      <name val="Aptos Narrow"/>
      <scheme val="minor"/>
    </font>
    <font>
      <i/>
      <sz val="12"/>
      <color rgb="FF000000"/>
      <name val="Aptos Narrow"/>
      <scheme val="minor"/>
    </font>
    <font>
      <u/>
      <sz val="12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0" borderId="0" xfId="0" applyFont="1"/>
    <xf numFmtId="9" fontId="0" fillId="0" borderId="0" xfId="1" applyFont="1" applyFill="1" applyBorder="1" applyAlignment="1">
      <alignment horizontal="left"/>
    </xf>
    <xf numFmtId="9" fontId="0" fillId="0" borderId="0" xfId="1" applyFont="1"/>
    <xf numFmtId="10" fontId="0" fillId="0" borderId="0" xfId="0" applyNumberForma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3" borderId="0" xfId="0" applyFill="1"/>
    <xf numFmtId="0" fontId="12" fillId="0" borderId="0" xfId="2"/>
    <xf numFmtId="0" fontId="2" fillId="3" borderId="1" xfId="0" applyFont="1" applyFill="1" applyBorder="1"/>
    <xf numFmtId="0" fontId="5" fillId="3" borderId="3" xfId="0" applyFont="1" applyFill="1" applyBorder="1"/>
    <xf numFmtId="0" fontId="2" fillId="0" borderId="4" xfId="0" applyFont="1" applyBorder="1"/>
    <xf numFmtId="0" fontId="5" fillId="0" borderId="5" xfId="0" applyFont="1" applyBorder="1"/>
    <xf numFmtId="0" fontId="2" fillId="0" borderId="6" xfId="0" applyFont="1" applyBorder="1"/>
    <xf numFmtId="0" fontId="5" fillId="0" borderId="8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5" fillId="0" borderId="0" xfId="0" applyFont="1" applyFill="1" applyBorder="1"/>
    <xf numFmtId="0" fontId="5" fillId="4" borderId="1" xfId="0" applyFont="1" applyFill="1" applyBorder="1"/>
    <xf numFmtId="0" fontId="0" fillId="4" borderId="3" xfId="0" applyFill="1" applyBorder="1"/>
    <xf numFmtId="0" fontId="5" fillId="0" borderId="4" xfId="0" applyFont="1" applyBorder="1"/>
    <xf numFmtId="0" fontId="0" fillId="0" borderId="5" xfId="0" applyBorder="1"/>
    <xf numFmtId="0" fontId="5" fillId="0" borderId="6" xfId="0" applyFont="1" applyBorder="1"/>
    <xf numFmtId="0" fontId="0" fillId="0" borderId="8" xfId="0" applyBorder="1"/>
    <xf numFmtId="0" fontId="0" fillId="5" borderId="9" xfId="0" applyFill="1" applyBorder="1" applyAlignment="1">
      <alignment horizontal="left"/>
    </xf>
    <xf numFmtId="9" fontId="0" fillId="5" borderId="9" xfId="1" applyFont="1" applyFill="1" applyBorder="1"/>
    <xf numFmtId="0" fontId="0" fillId="5" borderId="9" xfId="0" applyFill="1" applyBorder="1"/>
    <xf numFmtId="0" fontId="0" fillId="6" borderId="9" xfId="0" applyFill="1" applyBorder="1" applyAlignment="1">
      <alignment horizontal="left"/>
    </xf>
    <xf numFmtId="0" fontId="0" fillId="6" borderId="9" xfId="0" applyFill="1" applyBorder="1"/>
    <xf numFmtId="0" fontId="0" fillId="4" borderId="9" xfId="0" applyFill="1" applyBorder="1" applyAlignment="1">
      <alignment horizontal="left"/>
    </xf>
    <xf numFmtId="0" fontId="0" fillId="0" borderId="0" xfId="0" applyBorder="1" applyAlignment="1">
      <alignment horizontal="left"/>
    </xf>
    <xf numFmtId="9" fontId="0" fillId="0" borderId="4" xfId="1" applyFont="1" applyFill="1" applyBorder="1" applyAlignment="1">
      <alignment horizontal="left"/>
    </xf>
    <xf numFmtId="0" fontId="0" fillId="4" borderId="10" xfId="0" applyFill="1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apsva-my.sharepoint.com/:w:/r/personal/998500_apsva_us/Documents/AP%20African%20American%20Studies%20Grade%20Calculator.docx?d=w8928ce41356c4fdf9ec23ca6c94236d8&amp;csf=1&amp;web=1&amp;e=TXFkog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63500</xdr:colOff>
      <xdr:row>19</xdr:row>
      <xdr:rowOff>0</xdr:rowOff>
    </xdr:from>
    <xdr:ext cx="184731" cy="264560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ED8637-0844-2660-C05E-0631D4DBC168}"/>
            </a:ext>
          </a:extLst>
        </xdr:cNvPr>
        <xdr:cNvSpPr txBox="1"/>
      </xdr:nvSpPr>
      <xdr:spPr>
        <a:xfrm>
          <a:off x="13271500" y="386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10</xdr:col>
          <xdr:colOff>330200</xdr:colOff>
          <xdr:row>33</xdr:row>
          <xdr:rowOff>101600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61B7E59-DCA0-98FF-BDEA-012C4C6611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Macro-Enabled_Document.docm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571D-564D-8940-B0A6-2AE70214AD9C}">
  <dimension ref="B3:D8"/>
  <sheetViews>
    <sheetView workbookViewId="0">
      <selection activeCell="K33" sqref="K33"/>
    </sheetView>
  </sheetViews>
  <sheetFormatPr baseColWidth="10" defaultRowHeight="16" x14ac:dyDescent="0.2"/>
  <sheetData>
    <row r="3" spans="2:4" x14ac:dyDescent="0.2">
      <c r="B3" t="s">
        <v>43</v>
      </c>
    </row>
    <row r="8" spans="2:4" x14ac:dyDescent="0.2">
      <c r="D8" s="23"/>
    </row>
  </sheetData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MacroEnabled.12" shapeId="1025" r:id="rId3">
          <objectPr defaultSize="0" autoPict="0" r:id="rId4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10</xdr:col>
                <xdr:colOff>330200</xdr:colOff>
                <xdr:row>33</xdr:row>
                <xdr:rowOff>101600</xdr:rowOff>
              </to>
            </anchor>
          </objectPr>
        </oleObject>
      </mc:Choice>
      <mc:Fallback>
        <oleObject progId="Word.DocumentMacroEnabled.12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8DC0-EAD5-CD41-9ED0-6F34944E52AA}">
  <dimension ref="B2:P24"/>
  <sheetViews>
    <sheetView workbookViewId="0">
      <selection activeCell="I6" sqref="I6"/>
    </sheetView>
  </sheetViews>
  <sheetFormatPr baseColWidth="10" defaultRowHeight="16" x14ac:dyDescent="0.2"/>
  <cols>
    <col min="2" max="2" width="29.6640625" customWidth="1"/>
    <col min="3" max="3" width="9.83203125" customWidth="1"/>
    <col min="4" max="4" width="8.83203125" customWidth="1"/>
    <col min="5" max="5" width="14" customWidth="1"/>
    <col min="6" max="6" width="7" customWidth="1"/>
    <col min="7" max="7" width="13.33203125" customWidth="1"/>
    <col min="8" max="8" width="10.83203125" customWidth="1"/>
    <col min="9" max="9" width="9.83203125" customWidth="1"/>
    <col min="11" max="11" width="8.5" customWidth="1"/>
    <col min="12" max="12" width="31.33203125" customWidth="1"/>
    <col min="13" max="13" width="15.6640625" customWidth="1"/>
    <col min="15" max="15" width="17.1640625" customWidth="1"/>
  </cols>
  <sheetData>
    <row r="2" spans="2:16" x14ac:dyDescent="0.2">
      <c r="B2" s="3" t="s">
        <v>2</v>
      </c>
      <c r="C2" t="s">
        <v>14</v>
      </c>
      <c r="D2" t="s">
        <v>43</v>
      </c>
      <c r="G2" s="2"/>
      <c r="H2" s="3"/>
    </row>
    <row r="3" spans="2:16" s="17" customFormat="1" x14ac:dyDescent="0.2">
      <c r="B3" s="17" t="s">
        <v>5</v>
      </c>
      <c r="C3" s="17" t="s">
        <v>42</v>
      </c>
      <c r="D3" s="17" t="s">
        <v>1</v>
      </c>
      <c r="E3" s="17" t="s">
        <v>45</v>
      </c>
      <c r="G3" s="18" t="s">
        <v>3</v>
      </c>
      <c r="H3" s="19" t="s">
        <v>14</v>
      </c>
      <c r="I3" s="19"/>
      <c r="L3" s="20" t="s">
        <v>4</v>
      </c>
      <c r="M3" s="17" t="s">
        <v>15</v>
      </c>
    </row>
    <row r="4" spans="2:16" x14ac:dyDescent="0.2">
      <c r="B4" s="22" t="s">
        <v>11</v>
      </c>
      <c r="C4">
        <v>30</v>
      </c>
      <c r="D4">
        <v>96</v>
      </c>
      <c r="E4">
        <f>D4/100*C4</f>
        <v>28.799999999999997</v>
      </c>
      <c r="G4" s="21" t="s">
        <v>6</v>
      </c>
      <c r="H4" s="21" t="s">
        <v>44</v>
      </c>
      <c r="I4" s="21" t="s">
        <v>1</v>
      </c>
      <c r="J4" s="21" t="s">
        <v>45</v>
      </c>
      <c r="L4" s="22" t="s">
        <v>0</v>
      </c>
      <c r="M4" t="s">
        <v>1</v>
      </c>
    </row>
    <row r="5" spans="2:16" x14ac:dyDescent="0.2">
      <c r="B5" s="22" t="s">
        <v>12</v>
      </c>
      <c r="C5">
        <v>30</v>
      </c>
      <c r="D5">
        <v>51</v>
      </c>
      <c r="E5">
        <f t="shared" ref="E5:E37" si="0">D5/100*C5</f>
        <v>15.3</v>
      </c>
      <c r="G5" s="22" t="s">
        <v>10</v>
      </c>
      <c r="H5">
        <v>25</v>
      </c>
      <c r="I5">
        <v>59</v>
      </c>
      <c r="J5">
        <f>I5/100*H5</f>
        <v>14.75</v>
      </c>
      <c r="L5" s="22" t="s">
        <v>7</v>
      </c>
      <c r="M5">
        <v>90</v>
      </c>
    </row>
    <row r="6" spans="2:16" x14ac:dyDescent="0.2">
      <c r="B6" s="22" t="s">
        <v>13</v>
      </c>
      <c r="C6">
        <v>30</v>
      </c>
      <c r="D6">
        <v>15</v>
      </c>
      <c r="E6">
        <f t="shared" si="0"/>
        <v>4.5</v>
      </c>
      <c r="G6" s="22" t="s">
        <v>20</v>
      </c>
      <c r="H6">
        <v>10</v>
      </c>
      <c r="I6">
        <v>60</v>
      </c>
      <c r="J6">
        <f t="shared" ref="J6:J39" si="1">I6/100*H6</f>
        <v>6</v>
      </c>
      <c r="L6" s="22" t="s">
        <v>8</v>
      </c>
      <c r="M6">
        <v>96</v>
      </c>
    </row>
    <row r="7" spans="2:16" x14ac:dyDescent="0.2">
      <c r="B7" s="22" t="s">
        <v>19</v>
      </c>
      <c r="C7">
        <v>30</v>
      </c>
      <c r="D7">
        <v>66</v>
      </c>
      <c r="E7">
        <f t="shared" si="0"/>
        <v>19.8</v>
      </c>
      <c r="G7" s="22" t="s">
        <v>21</v>
      </c>
      <c r="H7">
        <v>15</v>
      </c>
      <c r="I7">
        <v>29</v>
      </c>
      <c r="J7">
        <f t="shared" si="1"/>
        <v>4.3499999999999996</v>
      </c>
      <c r="L7" s="22" t="s">
        <v>9</v>
      </c>
      <c r="M7">
        <v>100</v>
      </c>
    </row>
    <row r="8" spans="2:16" x14ac:dyDescent="0.2">
      <c r="M8" s="15"/>
    </row>
    <row r="9" spans="2:16" x14ac:dyDescent="0.2">
      <c r="M9" s="15"/>
    </row>
    <row r="10" spans="2:16" x14ac:dyDescent="0.2">
      <c r="M10" s="15"/>
      <c r="O10" s="15"/>
    </row>
    <row r="11" spans="2:16" x14ac:dyDescent="0.2">
      <c r="O11" s="15"/>
    </row>
    <row r="12" spans="2:16" x14ac:dyDescent="0.2">
      <c r="O12" s="15"/>
    </row>
    <row r="13" spans="2:16" x14ac:dyDescent="0.2">
      <c r="C13" s="15"/>
    </row>
    <row r="14" spans="2:16" x14ac:dyDescent="0.2">
      <c r="C14" s="15"/>
      <c r="G14" s="1"/>
      <c r="H14" s="2"/>
      <c r="I14" s="2"/>
      <c r="O14" t="s">
        <v>16</v>
      </c>
      <c r="P14" s="15">
        <f xml:space="preserve"> (SUM(E4:E7)+SUM(J5:J7))/(SUM(C4:C7)+SUM(H5:H7))</f>
        <v>0.55000000000000004</v>
      </c>
    </row>
    <row r="15" spans="2:16" x14ac:dyDescent="0.2">
      <c r="C15" s="15"/>
      <c r="G15" s="2"/>
      <c r="H15" s="2"/>
      <c r="I15" s="2"/>
      <c r="O15" t="s">
        <v>17</v>
      </c>
      <c r="P15" s="15">
        <f>AVERAGE(M5:M7)*0.01</f>
        <v>0.95333333333333325</v>
      </c>
    </row>
    <row r="16" spans="2:16" x14ac:dyDescent="0.2">
      <c r="O16" t="s">
        <v>18</v>
      </c>
      <c r="P16" s="15">
        <f>(P14*0.8)+(P15*0.2)</f>
        <v>0.63066666666666671</v>
      </c>
    </row>
    <row r="24" spans="7:7" x14ac:dyDescent="0.2">
      <c r="G2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6B92A-6B66-304A-80A5-B078662A30EC}">
  <dimension ref="A2:Q16"/>
  <sheetViews>
    <sheetView workbookViewId="0">
      <selection activeCell="I8" sqref="I8"/>
    </sheetView>
  </sheetViews>
  <sheetFormatPr baseColWidth="10" defaultRowHeight="16" x14ac:dyDescent="0.2"/>
  <cols>
    <col min="2" max="2" width="31" customWidth="1"/>
    <col min="3" max="3" width="10.83203125" customWidth="1"/>
    <col min="4" max="4" width="9.33203125" customWidth="1"/>
    <col min="5" max="5" width="12.6640625" customWidth="1"/>
    <col min="6" max="6" width="7.1640625" customWidth="1"/>
    <col min="7" max="7" width="12.33203125" customWidth="1"/>
    <col min="8" max="8" width="12.1640625" customWidth="1"/>
    <col min="9" max="9" width="11" customWidth="1"/>
    <col min="10" max="10" width="14.6640625" customWidth="1"/>
    <col min="11" max="11" width="6.5" customWidth="1"/>
    <col min="12" max="12" width="27.33203125" customWidth="1"/>
    <col min="13" max="13" width="15.6640625" customWidth="1"/>
    <col min="15" max="15" width="17" customWidth="1"/>
  </cols>
  <sheetData>
    <row r="2" spans="1:17" x14ac:dyDescent="0.2">
      <c r="B2" s="3" t="s">
        <v>2</v>
      </c>
      <c r="C2" t="s">
        <v>14</v>
      </c>
      <c r="D2" t="s">
        <v>43</v>
      </c>
      <c r="G2" s="2"/>
      <c r="H2" s="3"/>
    </row>
    <row r="3" spans="1:17" x14ac:dyDescent="0.2">
      <c r="A3" s="17"/>
      <c r="B3" s="17" t="s">
        <v>5</v>
      </c>
      <c r="C3" s="17" t="s">
        <v>42</v>
      </c>
      <c r="D3" s="17" t="s">
        <v>1</v>
      </c>
      <c r="E3" s="17" t="s">
        <v>45</v>
      </c>
      <c r="F3" s="17"/>
      <c r="G3" s="18" t="s">
        <v>3</v>
      </c>
      <c r="H3" s="19" t="s">
        <v>14</v>
      </c>
      <c r="I3" s="19"/>
      <c r="J3" s="17"/>
      <c r="K3" s="17"/>
      <c r="L3" s="20" t="s">
        <v>4</v>
      </c>
      <c r="M3" s="17" t="s">
        <v>15</v>
      </c>
      <c r="N3" s="17"/>
      <c r="O3" s="17"/>
      <c r="P3" s="17"/>
      <c r="Q3" s="17"/>
    </row>
    <row r="4" spans="1:17" x14ac:dyDescent="0.2">
      <c r="B4" s="22" t="s">
        <v>11</v>
      </c>
      <c r="C4">
        <v>30</v>
      </c>
      <c r="D4">
        <v>96</v>
      </c>
      <c r="E4">
        <f>D4/100*C4</f>
        <v>28.799999999999997</v>
      </c>
      <c r="G4" s="21" t="s">
        <v>6</v>
      </c>
      <c r="H4" s="21" t="s">
        <v>44</v>
      </c>
      <c r="I4" s="21" t="s">
        <v>1</v>
      </c>
      <c r="J4" s="21" t="s">
        <v>45</v>
      </c>
      <c r="L4" s="22" t="s">
        <v>0</v>
      </c>
      <c r="M4" t="s">
        <v>1</v>
      </c>
    </row>
    <row r="5" spans="1:17" x14ac:dyDescent="0.2">
      <c r="B5" s="22" t="s">
        <v>12</v>
      </c>
      <c r="C5">
        <v>30</v>
      </c>
      <c r="D5">
        <v>81</v>
      </c>
      <c r="E5">
        <f t="shared" ref="E5:E7" si="0">D5/100*C5</f>
        <v>24.3</v>
      </c>
      <c r="G5" s="22" t="s">
        <v>10</v>
      </c>
      <c r="H5">
        <v>25</v>
      </c>
      <c r="I5">
        <v>89</v>
      </c>
      <c r="J5">
        <f>I5/100*H5</f>
        <v>22.25</v>
      </c>
      <c r="L5" s="22" t="s">
        <v>7</v>
      </c>
      <c r="M5">
        <v>90</v>
      </c>
    </row>
    <row r="6" spans="1:17" x14ac:dyDescent="0.2">
      <c r="B6" s="22" t="s">
        <v>13</v>
      </c>
      <c r="C6">
        <v>30</v>
      </c>
      <c r="D6">
        <v>85</v>
      </c>
      <c r="E6">
        <f t="shared" si="0"/>
        <v>25.5</v>
      </c>
      <c r="G6" s="22" t="s">
        <v>20</v>
      </c>
      <c r="H6">
        <v>10</v>
      </c>
      <c r="I6">
        <v>95</v>
      </c>
      <c r="J6">
        <f t="shared" ref="J6:J7" si="1">I6/100*H6</f>
        <v>9.5</v>
      </c>
      <c r="L6" s="22" t="s">
        <v>8</v>
      </c>
      <c r="M6">
        <v>96</v>
      </c>
    </row>
    <row r="7" spans="1:17" x14ac:dyDescent="0.2">
      <c r="B7" s="22" t="s">
        <v>19</v>
      </c>
      <c r="C7">
        <v>30</v>
      </c>
      <c r="D7">
        <v>100</v>
      </c>
      <c r="E7">
        <f t="shared" si="0"/>
        <v>30</v>
      </c>
      <c r="G7" s="22" t="s">
        <v>21</v>
      </c>
      <c r="H7">
        <v>15</v>
      </c>
      <c r="I7">
        <v>100</v>
      </c>
      <c r="J7">
        <f t="shared" si="1"/>
        <v>15</v>
      </c>
      <c r="L7" s="22" t="s">
        <v>9</v>
      </c>
      <c r="M7">
        <v>100</v>
      </c>
    </row>
    <row r="8" spans="1:17" x14ac:dyDescent="0.2">
      <c r="M8" s="15"/>
    </row>
    <row r="9" spans="1:17" x14ac:dyDescent="0.2">
      <c r="M9" s="15"/>
    </row>
    <row r="10" spans="1:17" x14ac:dyDescent="0.2">
      <c r="M10" s="15"/>
      <c r="O10" s="15"/>
    </row>
    <row r="11" spans="1:17" x14ac:dyDescent="0.2">
      <c r="O11" s="15"/>
    </row>
    <row r="12" spans="1:17" x14ac:dyDescent="0.2">
      <c r="O12" s="15"/>
    </row>
    <row r="13" spans="1:17" x14ac:dyDescent="0.2">
      <c r="C13" s="15"/>
    </row>
    <row r="14" spans="1:17" x14ac:dyDescent="0.2">
      <c r="C14" s="15"/>
      <c r="G14" s="1"/>
      <c r="H14" s="2"/>
      <c r="I14" s="2"/>
      <c r="O14" t="s">
        <v>16</v>
      </c>
      <c r="P14" s="15">
        <f xml:space="preserve"> (SUM(E4:E7)+SUM(J5:J7))/(SUM(C4:C7)+SUM(H5:H7))</f>
        <v>0.9138235294117647</v>
      </c>
    </row>
    <row r="15" spans="1:17" x14ac:dyDescent="0.2">
      <c r="C15" s="15"/>
      <c r="G15" s="2"/>
      <c r="H15" s="2"/>
      <c r="I15" s="2"/>
      <c r="O15" t="s">
        <v>17</v>
      </c>
      <c r="P15" s="15">
        <f>AVERAGE(M5:M7)*0.01</f>
        <v>0.95333333333333325</v>
      </c>
    </row>
    <row r="16" spans="1:17" x14ac:dyDescent="0.2">
      <c r="O16" t="s">
        <v>18</v>
      </c>
      <c r="P16" s="15">
        <f>(P14*0.8)+(P15*0.2)</f>
        <v>0.92172549019607841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6DE1-FC85-4648-84B6-46CCBAF1D51E}">
  <dimension ref="A2:Q16"/>
  <sheetViews>
    <sheetView workbookViewId="0">
      <selection activeCell="D8" sqref="D8"/>
    </sheetView>
  </sheetViews>
  <sheetFormatPr baseColWidth="10" defaultRowHeight="16" x14ac:dyDescent="0.2"/>
  <cols>
    <col min="2" max="2" width="31" customWidth="1"/>
    <col min="3" max="3" width="10.83203125" customWidth="1"/>
    <col min="4" max="4" width="8.6640625" customWidth="1"/>
    <col min="5" max="5" width="15.1640625" customWidth="1"/>
    <col min="6" max="6" width="20" customWidth="1"/>
    <col min="7" max="7" width="14.33203125" customWidth="1"/>
    <col min="8" max="8" width="11.5" customWidth="1"/>
    <col min="9" max="9" width="10.33203125" customWidth="1"/>
    <col min="10" max="10" width="13.5" customWidth="1"/>
    <col min="12" max="12" width="24.1640625" customWidth="1"/>
    <col min="13" max="13" width="15.6640625" customWidth="1"/>
    <col min="15" max="15" width="15.1640625" customWidth="1"/>
  </cols>
  <sheetData>
    <row r="2" spans="1:17" x14ac:dyDescent="0.2">
      <c r="B2" s="3" t="s">
        <v>2</v>
      </c>
      <c r="C2" t="s">
        <v>14</v>
      </c>
      <c r="D2" t="s">
        <v>43</v>
      </c>
      <c r="G2" s="2"/>
      <c r="H2" s="3"/>
    </row>
    <row r="3" spans="1:17" x14ac:dyDescent="0.2">
      <c r="A3" s="17"/>
      <c r="B3" s="17" t="s">
        <v>5</v>
      </c>
      <c r="C3" s="17" t="s">
        <v>42</v>
      </c>
      <c r="D3" s="17" t="s">
        <v>1</v>
      </c>
      <c r="E3" s="17" t="s">
        <v>45</v>
      </c>
      <c r="F3" s="17"/>
      <c r="G3" s="18" t="s">
        <v>3</v>
      </c>
      <c r="H3" s="19" t="s">
        <v>14</v>
      </c>
      <c r="I3" s="19"/>
      <c r="J3" s="17"/>
      <c r="K3" s="17"/>
      <c r="L3" s="20" t="s">
        <v>4</v>
      </c>
      <c r="M3" s="17" t="s">
        <v>15</v>
      </c>
      <c r="N3" s="17"/>
      <c r="O3" s="17"/>
      <c r="P3" s="17"/>
      <c r="Q3" s="17"/>
    </row>
    <row r="4" spans="1:17" x14ac:dyDescent="0.2">
      <c r="B4" s="22" t="s">
        <v>11</v>
      </c>
      <c r="C4">
        <v>30</v>
      </c>
      <c r="D4">
        <v>86</v>
      </c>
      <c r="E4">
        <f>D4/100*C4</f>
        <v>25.8</v>
      </c>
      <c r="G4" s="21" t="s">
        <v>6</v>
      </c>
      <c r="H4" s="21" t="s">
        <v>44</v>
      </c>
      <c r="I4" s="21" t="s">
        <v>1</v>
      </c>
      <c r="J4" s="21" t="s">
        <v>45</v>
      </c>
      <c r="L4" s="22" t="s">
        <v>0</v>
      </c>
      <c r="M4" t="s">
        <v>1</v>
      </c>
    </row>
    <row r="5" spans="1:17" x14ac:dyDescent="0.2">
      <c r="B5" s="22" t="s">
        <v>12</v>
      </c>
      <c r="C5">
        <v>30</v>
      </c>
      <c r="D5">
        <v>79</v>
      </c>
      <c r="E5">
        <f t="shared" ref="E5:E7" si="0">D5/100*C5</f>
        <v>23.700000000000003</v>
      </c>
      <c r="G5" s="22" t="s">
        <v>10</v>
      </c>
      <c r="H5">
        <v>25</v>
      </c>
      <c r="I5">
        <v>89</v>
      </c>
      <c r="J5">
        <f>I5/100*H5</f>
        <v>22.25</v>
      </c>
      <c r="L5" s="22" t="s">
        <v>7</v>
      </c>
      <c r="M5">
        <v>100</v>
      </c>
    </row>
    <row r="6" spans="1:17" x14ac:dyDescent="0.2">
      <c r="B6" s="22" t="s">
        <v>13</v>
      </c>
      <c r="C6">
        <v>30</v>
      </c>
      <c r="D6">
        <v>100</v>
      </c>
      <c r="E6">
        <f t="shared" si="0"/>
        <v>30</v>
      </c>
      <c r="G6" s="22" t="s">
        <v>20</v>
      </c>
      <c r="H6">
        <v>10</v>
      </c>
      <c r="I6">
        <v>100</v>
      </c>
      <c r="J6">
        <f t="shared" ref="J6:J7" si="1">I6/100*H6</f>
        <v>10</v>
      </c>
      <c r="L6" s="22" t="s">
        <v>8</v>
      </c>
      <c r="M6">
        <v>86</v>
      </c>
    </row>
    <row r="7" spans="1:17" x14ac:dyDescent="0.2">
      <c r="B7" s="22" t="s">
        <v>19</v>
      </c>
      <c r="C7">
        <v>30</v>
      </c>
      <c r="D7">
        <v>100</v>
      </c>
      <c r="E7">
        <f t="shared" si="0"/>
        <v>30</v>
      </c>
      <c r="G7" s="22" t="s">
        <v>21</v>
      </c>
      <c r="H7">
        <v>15</v>
      </c>
      <c r="I7">
        <v>89</v>
      </c>
      <c r="J7">
        <f t="shared" si="1"/>
        <v>13.35</v>
      </c>
      <c r="L7" s="22" t="s">
        <v>9</v>
      </c>
      <c r="M7">
        <v>70</v>
      </c>
    </row>
    <row r="8" spans="1:17" x14ac:dyDescent="0.2">
      <c r="M8" s="15"/>
    </row>
    <row r="9" spans="1:17" x14ac:dyDescent="0.2">
      <c r="M9" s="15"/>
    </row>
    <row r="10" spans="1:17" x14ac:dyDescent="0.2">
      <c r="M10" s="15"/>
      <c r="O10" s="15"/>
    </row>
    <row r="11" spans="1:17" x14ac:dyDescent="0.2">
      <c r="O11" s="15"/>
    </row>
    <row r="12" spans="1:17" x14ac:dyDescent="0.2">
      <c r="O12" s="15"/>
    </row>
    <row r="13" spans="1:17" x14ac:dyDescent="0.2">
      <c r="C13" s="15"/>
    </row>
    <row r="14" spans="1:17" x14ac:dyDescent="0.2">
      <c r="C14" s="15"/>
      <c r="G14" s="1"/>
      <c r="H14" s="2"/>
      <c r="I14" s="2"/>
      <c r="O14" t="s">
        <v>16</v>
      </c>
      <c r="P14" s="15">
        <f xml:space="preserve"> (SUM(E4:E7)+SUM(J5:J7))/(SUM(C4:C7)+SUM(H5:H7))</f>
        <v>0.91235294117647059</v>
      </c>
    </row>
    <row r="15" spans="1:17" x14ac:dyDescent="0.2">
      <c r="C15" s="15"/>
      <c r="G15" s="2"/>
      <c r="H15" s="2"/>
      <c r="I15" s="2"/>
      <c r="O15" t="s">
        <v>17</v>
      </c>
      <c r="P15" s="15">
        <f>AVERAGE(M5:M7)*0.01</f>
        <v>0.85333333333333328</v>
      </c>
    </row>
    <row r="16" spans="1:17" x14ac:dyDescent="0.2">
      <c r="O16" t="s">
        <v>18</v>
      </c>
      <c r="P16" s="15">
        <f>(P14*0.8)+(P15*0.2)</f>
        <v>0.90054901960784317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F07AE-766C-F64C-8432-B6B786E27273}">
  <dimension ref="B2:H6"/>
  <sheetViews>
    <sheetView workbookViewId="0">
      <selection activeCell="C6" sqref="C6"/>
    </sheetView>
  </sheetViews>
  <sheetFormatPr baseColWidth="10" defaultRowHeight="16" x14ac:dyDescent="0.2"/>
  <cols>
    <col min="2" max="2" width="40.83203125" customWidth="1"/>
    <col min="3" max="3" width="15" customWidth="1"/>
    <col min="4" max="4" width="19.33203125" customWidth="1"/>
    <col min="5" max="5" width="15.1640625" customWidth="1"/>
    <col min="6" max="6" width="20" customWidth="1"/>
    <col min="8" max="8" width="23.5" customWidth="1"/>
    <col min="9" max="9" width="20.33203125" customWidth="1"/>
    <col min="12" max="12" width="18.5" customWidth="1"/>
    <col min="13" max="13" width="15.6640625" customWidth="1"/>
  </cols>
  <sheetData>
    <row r="2" spans="2:8" x14ac:dyDescent="0.2">
      <c r="B2" s="3" t="s">
        <v>34</v>
      </c>
      <c r="C2" t="s">
        <v>14</v>
      </c>
      <c r="D2" s="1"/>
      <c r="E2" s="1"/>
      <c r="F2" s="2"/>
      <c r="H2" s="3"/>
    </row>
    <row r="3" spans="2:8" x14ac:dyDescent="0.2">
      <c r="B3" s="22" t="s">
        <v>35</v>
      </c>
      <c r="C3">
        <v>90</v>
      </c>
      <c r="E3" s="2"/>
      <c r="F3" s="2"/>
    </row>
    <row r="4" spans="2:8" x14ac:dyDescent="0.2">
      <c r="B4" s="22" t="s">
        <v>36</v>
      </c>
      <c r="C4">
        <v>98</v>
      </c>
    </row>
    <row r="6" spans="2:8" x14ac:dyDescent="0.2">
      <c r="E6" t="s">
        <v>18</v>
      </c>
      <c r="F6" s="15">
        <f>AVERAGE(C3,C4)*0.01</f>
        <v>0.94000000000000006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98128-0CCE-8B49-8D88-96CA73464273}">
  <dimension ref="B1:V32"/>
  <sheetViews>
    <sheetView workbookViewId="0">
      <selection activeCell="E15" sqref="E15"/>
    </sheetView>
  </sheetViews>
  <sheetFormatPr baseColWidth="10" defaultRowHeight="16" x14ac:dyDescent="0.2"/>
  <cols>
    <col min="8" max="8" width="17.5" customWidth="1"/>
    <col min="10" max="10" width="20.6640625" customWidth="1"/>
    <col min="14" max="14" width="12.1640625" customWidth="1"/>
    <col min="16" max="16" width="8.33203125" customWidth="1"/>
    <col min="17" max="17" width="13.6640625" customWidth="1"/>
    <col min="18" max="18" width="11.83203125" customWidth="1"/>
  </cols>
  <sheetData>
    <row r="1" spans="2:22" x14ac:dyDescent="0.2">
      <c r="H1" s="4"/>
      <c r="I1" s="4"/>
      <c r="S1" s="30"/>
      <c r="T1" s="31"/>
      <c r="U1" s="31"/>
      <c r="V1" s="30"/>
    </row>
    <row r="2" spans="2:22" x14ac:dyDescent="0.2">
      <c r="B2" s="4"/>
      <c r="C2" s="4"/>
      <c r="D2" s="4"/>
      <c r="E2" s="4"/>
      <c r="H2" s="4"/>
      <c r="I2" s="4"/>
      <c r="N2" s="5" t="s">
        <v>22</v>
      </c>
      <c r="O2" s="6" t="s">
        <v>23</v>
      </c>
      <c r="P2" s="6" t="s">
        <v>24</v>
      </c>
      <c r="Q2" s="7" t="s">
        <v>25</v>
      </c>
      <c r="S2" s="30"/>
      <c r="T2" s="31"/>
      <c r="U2" s="31"/>
      <c r="V2" s="30"/>
    </row>
    <row r="3" spans="2:22" x14ac:dyDescent="0.2">
      <c r="B3" s="46" t="s">
        <v>37</v>
      </c>
      <c r="C3" s="46" t="s">
        <v>38</v>
      </c>
      <c r="D3" s="46" t="s">
        <v>39</v>
      </c>
      <c r="E3" s="49" t="s">
        <v>40</v>
      </c>
      <c r="F3" s="41" t="s">
        <v>41</v>
      </c>
      <c r="H3" s="44" t="s">
        <v>49</v>
      </c>
      <c r="I3" s="45" t="s">
        <v>46</v>
      </c>
      <c r="N3" s="8">
        <v>0</v>
      </c>
      <c r="O3" s="4">
        <v>59</v>
      </c>
      <c r="P3" s="4" t="s">
        <v>26</v>
      </c>
      <c r="Q3" s="9">
        <v>0</v>
      </c>
      <c r="S3" s="30"/>
      <c r="T3" s="31"/>
      <c r="U3" s="31"/>
      <c r="V3" s="30"/>
    </row>
    <row r="4" spans="2:22" x14ac:dyDescent="0.2">
      <c r="B4" s="48">
        <f>'Q1'!P16</f>
        <v>0.63066666666666671</v>
      </c>
      <c r="C4" s="14">
        <f>'Q2'!P16</f>
        <v>0.92172549019607841</v>
      </c>
      <c r="D4" s="14">
        <f>'Q3'!P16</f>
        <v>0.90054901960784317</v>
      </c>
      <c r="E4" s="14">
        <f>'Q4'!F6</f>
        <v>0.94000000000000006</v>
      </c>
      <c r="F4" s="42">
        <f>AVERAGE(B4,C4,D4,E4)</f>
        <v>0.84823529411764709</v>
      </c>
      <c r="H4" s="44" t="str">
        <f>VLOOKUP(F5,N24:O32,2,FALSE)</f>
        <v>A</v>
      </c>
      <c r="I4" s="44">
        <f>VLOOKUP(F6,Q24:R32,2,FALSE)</f>
        <v>4.5</v>
      </c>
      <c r="J4" s="4"/>
      <c r="N4" s="8">
        <v>60</v>
      </c>
      <c r="O4" s="4">
        <v>66</v>
      </c>
      <c r="P4" s="4" t="s">
        <v>27</v>
      </c>
      <c r="Q4" s="9">
        <v>1</v>
      </c>
      <c r="S4" s="30"/>
      <c r="T4" s="31"/>
      <c r="U4" s="31"/>
      <c r="V4" s="30"/>
    </row>
    <row r="5" spans="2:22" x14ac:dyDescent="0.2">
      <c r="B5" s="8" t="str">
        <f>VLOOKUP(B4*100,N2:Q10,3)</f>
        <v>D</v>
      </c>
      <c r="C5" s="47" t="str">
        <f>VLOOKUP(C4*100,N2:Q10,3)</f>
        <v>A</v>
      </c>
      <c r="D5" s="47" t="str">
        <f>VLOOKUP(D4*100,N2:Q10,3)</f>
        <v>A</v>
      </c>
      <c r="E5" s="47" t="str">
        <f>VLOOKUP(E4*100,N2:Q10,3)</f>
        <v>A</v>
      </c>
      <c r="F5" s="43" t="str">
        <f>VLOOKUP(F4*100,N2:Q10,3)</f>
        <v>B</v>
      </c>
      <c r="H5" s="16"/>
      <c r="I5" s="4"/>
      <c r="N5" s="8">
        <v>67</v>
      </c>
      <c r="O5" s="4">
        <v>69</v>
      </c>
      <c r="P5" s="4" t="s">
        <v>28</v>
      </c>
      <c r="Q5" s="9">
        <v>1.5</v>
      </c>
      <c r="S5" s="30"/>
      <c r="T5" s="31"/>
      <c r="U5" s="31"/>
      <c r="V5" s="30"/>
    </row>
    <row r="6" spans="2:22" x14ac:dyDescent="0.2">
      <c r="B6" s="10">
        <f>VLOOKUP(B5,P3:Q10,2,FALSE)</f>
        <v>1</v>
      </c>
      <c r="C6" s="11">
        <f>VLOOKUP(C5,P3:Q10,2,FALSE)</f>
        <v>4</v>
      </c>
      <c r="D6" s="11">
        <f>VLOOKUP(D5,P3:Q10,2,FALSE)</f>
        <v>4</v>
      </c>
      <c r="E6" s="11">
        <f>VLOOKUP(E5,P3:Q10,2,FALSE)</f>
        <v>4</v>
      </c>
      <c r="F6" s="43">
        <f>MROUND(AVERAGE((B6+C6+D6+E6))/4,0.5)</f>
        <v>3.5</v>
      </c>
      <c r="H6" s="4"/>
      <c r="I6" s="4"/>
      <c r="N6" s="8">
        <v>70</v>
      </c>
      <c r="O6" s="4">
        <v>76</v>
      </c>
      <c r="P6" s="4" t="s">
        <v>29</v>
      </c>
      <c r="Q6" s="9">
        <v>2</v>
      </c>
      <c r="S6" s="30"/>
      <c r="T6" s="31"/>
      <c r="U6" s="31"/>
      <c r="V6" s="30"/>
    </row>
    <row r="7" spans="2:22" x14ac:dyDescent="0.2">
      <c r="B7" s="4"/>
      <c r="C7" s="4"/>
      <c r="D7" s="4"/>
      <c r="E7" s="4"/>
      <c r="H7" s="4"/>
      <c r="I7" s="4"/>
      <c r="N7" s="8">
        <v>77</v>
      </c>
      <c r="O7" s="4">
        <v>79</v>
      </c>
      <c r="P7" s="4" t="s">
        <v>30</v>
      </c>
      <c r="Q7" s="9">
        <v>2.5</v>
      </c>
      <c r="S7" s="30"/>
      <c r="T7" s="31"/>
      <c r="U7" s="31"/>
      <c r="V7" s="30"/>
    </row>
    <row r="8" spans="2:22" x14ac:dyDescent="0.2">
      <c r="B8" s="4"/>
      <c r="C8" s="4"/>
      <c r="D8" s="4"/>
      <c r="E8" s="4"/>
      <c r="H8" s="4"/>
      <c r="I8" s="4"/>
      <c r="J8" s="4"/>
      <c r="N8" s="8">
        <v>80</v>
      </c>
      <c r="O8" s="4">
        <v>86</v>
      </c>
      <c r="P8" s="4" t="s">
        <v>31</v>
      </c>
      <c r="Q8" s="9">
        <v>3</v>
      </c>
      <c r="S8" s="30"/>
      <c r="T8" s="31"/>
      <c r="U8" s="31"/>
      <c r="V8" s="30"/>
    </row>
    <row r="9" spans="2:22" x14ac:dyDescent="0.2">
      <c r="B9" s="4"/>
      <c r="C9" s="4"/>
      <c r="D9" s="4"/>
      <c r="E9" s="4"/>
      <c r="H9" s="16"/>
      <c r="I9" s="4"/>
      <c r="N9" s="8">
        <v>87</v>
      </c>
      <c r="O9" s="4">
        <v>89</v>
      </c>
      <c r="P9" s="4" t="s">
        <v>32</v>
      </c>
      <c r="Q9" s="9">
        <v>3.5</v>
      </c>
      <c r="S9" s="30"/>
      <c r="T9" s="31"/>
      <c r="U9" s="31"/>
      <c r="V9" s="30"/>
    </row>
    <row r="10" spans="2:22" x14ac:dyDescent="0.2">
      <c r="B10" s="4"/>
      <c r="C10" s="4"/>
      <c r="D10" s="4"/>
      <c r="E10" s="4"/>
      <c r="I10" s="4"/>
      <c r="N10" s="10">
        <v>90</v>
      </c>
      <c r="O10" s="11">
        <v>100</v>
      </c>
      <c r="P10" s="11" t="s">
        <v>33</v>
      </c>
      <c r="Q10" s="12">
        <v>4</v>
      </c>
      <c r="S10" s="30"/>
      <c r="T10" s="31"/>
      <c r="U10" s="31"/>
      <c r="V10" s="30"/>
    </row>
    <row r="12" spans="2:22" x14ac:dyDescent="0.2">
      <c r="N12" s="32"/>
      <c r="O12" s="32"/>
      <c r="P12" s="30"/>
    </row>
    <row r="13" spans="2:22" x14ac:dyDescent="0.2">
      <c r="N13" s="32"/>
      <c r="O13" s="32"/>
      <c r="P13" s="30"/>
    </row>
    <row r="14" spans="2:22" x14ac:dyDescent="0.2">
      <c r="N14" s="32"/>
      <c r="O14" s="32"/>
      <c r="P14" s="30"/>
    </row>
    <row r="15" spans="2:22" x14ac:dyDescent="0.2">
      <c r="N15" s="32"/>
      <c r="O15" s="32"/>
      <c r="P15" s="30"/>
    </row>
    <row r="16" spans="2:22" x14ac:dyDescent="0.2">
      <c r="N16" s="32"/>
      <c r="O16" s="32"/>
      <c r="P16" s="30"/>
    </row>
    <row r="17" spans="14:18" x14ac:dyDescent="0.2">
      <c r="N17" s="32"/>
      <c r="O17" s="32"/>
      <c r="P17" s="30"/>
    </row>
    <row r="18" spans="14:18" x14ac:dyDescent="0.2">
      <c r="N18" s="32"/>
      <c r="O18" s="32"/>
      <c r="P18" s="30"/>
    </row>
    <row r="19" spans="14:18" x14ac:dyDescent="0.2">
      <c r="N19" s="32"/>
      <c r="O19" s="32"/>
      <c r="P19" s="33"/>
      <c r="Q19" s="1"/>
    </row>
    <row r="20" spans="14:18" x14ac:dyDescent="0.2">
      <c r="N20" s="32"/>
      <c r="O20" s="32"/>
      <c r="P20" s="34"/>
      <c r="Q20" s="13"/>
    </row>
    <row r="21" spans="14:18" x14ac:dyDescent="0.2">
      <c r="N21" s="33"/>
      <c r="O21" s="34"/>
      <c r="P21" s="34"/>
      <c r="Q21" s="13"/>
    </row>
    <row r="22" spans="14:18" x14ac:dyDescent="0.2">
      <c r="N22" s="1"/>
      <c r="O22" s="13"/>
      <c r="P22" s="13"/>
      <c r="Q22" s="13"/>
    </row>
    <row r="23" spans="14:18" x14ac:dyDescent="0.2">
      <c r="N23" s="1"/>
      <c r="O23" s="13"/>
      <c r="P23" s="13"/>
      <c r="Q23" s="13"/>
    </row>
    <row r="24" spans="14:18" x14ac:dyDescent="0.2">
      <c r="N24" s="24" t="s">
        <v>48</v>
      </c>
      <c r="O24" s="25" t="s">
        <v>47</v>
      </c>
      <c r="P24" s="13"/>
      <c r="Q24" s="35" t="s">
        <v>50</v>
      </c>
      <c r="R24" s="36" t="s">
        <v>51</v>
      </c>
    </row>
    <row r="25" spans="14:18" x14ac:dyDescent="0.2">
      <c r="N25" s="26" t="s">
        <v>33</v>
      </c>
      <c r="O25" s="27" t="s">
        <v>33</v>
      </c>
      <c r="P25" s="13"/>
      <c r="Q25" s="37">
        <v>4</v>
      </c>
      <c r="R25" s="38">
        <v>5</v>
      </c>
    </row>
    <row r="26" spans="14:18" x14ac:dyDescent="0.2">
      <c r="N26" s="26" t="s">
        <v>32</v>
      </c>
      <c r="O26" s="27" t="s">
        <v>33</v>
      </c>
      <c r="P26" s="13"/>
      <c r="Q26" s="37">
        <v>3.5</v>
      </c>
      <c r="R26" s="38">
        <v>4.5</v>
      </c>
    </row>
    <row r="27" spans="14:18" x14ac:dyDescent="0.2">
      <c r="N27" s="26" t="s">
        <v>31</v>
      </c>
      <c r="O27" s="27" t="s">
        <v>33</v>
      </c>
      <c r="P27" s="13"/>
      <c r="Q27" s="37">
        <v>3</v>
      </c>
      <c r="R27" s="38">
        <v>4</v>
      </c>
    </row>
    <row r="28" spans="14:18" x14ac:dyDescent="0.2">
      <c r="N28" s="26" t="s">
        <v>30</v>
      </c>
      <c r="O28" s="27" t="s">
        <v>32</v>
      </c>
      <c r="Q28" s="37">
        <v>2.5</v>
      </c>
      <c r="R28" s="38">
        <v>3.5</v>
      </c>
    </row>
    <row r="29" spans="14:18" x14ac:dyDescent="0.2">
      <c r="N29" s="26" t="s">
        <v>29</v>
      </c>
      <c r="O29" s="27" t="s">
        <v>31</v>
      </c>
      <c r="Q29" s="37">
        <v>2</v>
      </c>
      <c r="R29" s="38">
        <v>3</v>
      </c>
    </row>
    <row r="30" spans="14:18" x14ac:dyDescent="0.2">
      <c r="N30" s="26" t="s">
        <v>28</v>
      </c>
      <c r="O30" s="27" t="s">
        <v>30</v>
      </c>
      <c r="Q30" s="37">
        <v>1.5</v>
      </c>
      <c r="R30" s="38">
        <v>2.5</v>
      </c>
    </row>
    <row r="31" spans="14:18" x14ac:dyDescent="0.2">
      <c r="N31" s="26" t="s">
        <v>27</v>
      </c>
      <c r="O31" s="27" t="s">
        <v>29</v>
      </c>
      <c r="Q31" s="37">
        <v>1</v>
      </c>
      <c r="R31" s="38">
        <v>2</v>
      </c>
    </row>
    <row r="32" spans="14:18" x14ac:dyDescent="0.2">
      <c r="N32" s="28" t="s">
        <v>26</v>
      </c>
      <c r="O32" s="29" t="s">
        <v>27</v>
      </c>
      <c r="Q32" s="39">
        <v>0</v>
      </c>
      <c r="R32" s="4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9BA1D-7E7A-6E49-AA78-3C08716C0121}">
  <dimension ref="A1"/>
  <sheetViews>
    <sheetView showFormulas="1"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Explaintion</vt:lpstr>
      <vt:lpstr>Q1</vt:lpstr>
      <vt:lpstr>Q2</vt:lpstr>
      <vt:lpstr>Q3</vt:lpstr>
      <vt:lpstr>Q4</vt:lpstr>
      <vt:lpstr>End of Year</vt:lpstr>
      <vt:lpstr>Senerios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Seyoum, Lehiem</dc:creator>
  <cp:lastModifiedBy>Seyoum, Lehiem</cp:lastModifiedBy>
  <dcterms:created xsi:type="dcterms:W3CDTF">2024-09-11T12:13:52Z</dcterms:created>
  <dcterms:modified xsi:type="dcterms:W3CDTF">2024-09-19T01:03:38Z</dcterms:modified>
</cp:coreProperties>
</file>